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3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29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drawings/drawing3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choruiz/Downloads/"/>
    </mc:Choice>
  </mc:AlternateContent>
  <xr:revisionPtr revIDLastSave="0" documentId="13_ncr:1_{28795140-5A91-7144-A534-F3B24E403247}" xr6:coauthVersionLast="47" xr6:coauthVersionMax="47" xr10:uidLastSave="{00000000-0000-0000-0000-000000000000}"/>
  <bookViews>
    <workbookView xWindow="0" yWindow="0" windowWidth="28800" windowHeight="18000" xr2:uid="{3080F3B5-79D4-DF45-B06D-9584B41DA8AD}"/>
  </bookViews>
  <sheets>
    <sheet name="TODO" sheetId="2" r:id="rId1"/>
    <sheet name="TRACTORES" sheetId="4" r:id="rId2"/>
    <sheet name="OTROS TRACTORES" sheetId="13" r:id="rId3"/>
    <sheet name="RECOLECCION AUTOMOTRIZ" sheetId="5" r:id="rId4"/>
    <sheet name="RECOLECCION REMOLCADA" sheetId="11" r:id="rId5"/>
    <sheet name="CARGA AUTOMOTRIZ" sheetId="6" r:id="rId6"/>
    <sheet name="LABOREO REMOLCADA" sheetId="7" r:id="rId7"/>
    <sheet name="SIEMBRA REMOLCADA" sheetId="8" r:id="rId8"/>
    <sheet name="PULVERIZADOR REMOLCADA" sheetId="9" r:id="rId9"/>
    <sheet name="FERTILIZACION REMOLCADA" sheetId="10" r:id="rId10"/>
    <sheet name="REMOLQUES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H7" i="12" l="1"/>
  <c r="BH8" i="12"/>
  <c r="BH9" i="12"/>
  <c r="BH10" i="12"/>
  <c r="BH14" i="12"/>
  <c r="BH6" i="12"/>
  <c r="BH4" i="12"/>
  <c r="BH7" i="10"/>
  <c r="BH9" i="10" s="1"/>
  <c r="BH8" i="10"/>
  <c r="BH10" i="10"/>
  <c r="BH13" i="10" s="1"/>
  <c r="BH14" i="10"/>
  <c r="BH6" i="10"/>
  <c r="BH4" i="10"/>
  <c r="BH7" i="9"/>
  <c r="BH8" i="9"/>
  <c r="BH14" i="9" s="1"/>
  <c r="BH9" i="9"/>
  <c r="BH6" i="9"/>
  <c r="BH4" i="9"/>
  <c r="BH7" i="8"/>
  <c r="BH8" i="8"/>
  <c r="BH9" i="8"/>
  <c r="BH10" i="8"/>
  <c r="BH11" i="8" s="1"/>
  <c r="BH14" i="8"/>
  <c r="BH16" i="8"/>
  <c r="BH17" i="8" s="1"/>
  <c r="BH6" i="8"/>
  <c r="BH4" i="8"/>
  <c r="BH7" i="7"/>
  <c r="BH8" i="7"/>
  <c r="BH9" i="7"/>
  <c r="BH10" i="7"/>
  <c r="BH11" i="7" s="1"/>
  <c r="BH14" i="7"/>
  <c r="BH16" i="7"/>
  <c r="BH17" i="7" s="1"/>
  <c r="BH6" i="7"/>
  <c r="BH4" i="7"/>
  <c r="BH7" i="6"/>
  <c r="BH8" i="6"/>
  <c r="BH9" i="6"/>
  <c r="BH10" i="6"/>
  <c r="BH11" i="6" s="1"/>
  <c r="BH14" i="6"/>
  <c r="BH16" i="6"/>
  <c r="BH17" i="6" s="1"/>
  <c r="BH6" i="6"/>
  <c r="BH4" i="6"/>
  <c r="BH7" i="11"/>
  <c r="BH8" i="11"/>
  <c r="BH10" i="11" s="1"/>
  <c r="BH9" i="11"/>
  <c r="BH14" i="11"/>
  <c r="BH6" i="11"/>
  <c r="BH4" i="11"/>
  <c r="BH7" i="5"/>
  <c r="BH8" i="5"/>
  <c r="BH9" i="5"/>
  <c r="BH10" i="5"/>
  <c r="BH14" i="5"/>
  <c r="BH6" i="5"/>
  <c r="BH4" i="5"/>
  <c r="BH7" i="13"/>
  <c r="BH9" i="13" s="1"/>
  <c r="BH8" i="13"/>
  <c r="BH10" i="13"/>
  <c r="BH14" i="13"/>
  <c r="BH7" i="4"/>
  <c r="BH9" i="4" s="1"/>
  <c r="BH8" i="4"/>
  <c r="BH10" i="4"/>
  <c r="BH14" i="4"/>
  <c r="BH40" i="2"/>
  <c r="BH41" i="2"/>
  <c r="BH42" i="2"/>
  <c r="BH43" i="2"/>
  <c r="BH44" i="2" s="1"/>
  <c r="BH47" i="2"/>
  <c r="BH49" i="2"/>
  <c r="BH50" i="2"/>
  <c r="BH39" i="2"/>
  <c r="D7" i="4"/>
  <c r="E7" i="4"/>
  <c r="F7" i="4"/>
  <c r="G7" i="4"/>
  <c r="H7" i="4"/>
  <c r="I7" i="4"/>
  <c r="J7" i="4"/>
  <c r="K7" i="4"/>
  <c r="L7" i="4"/>
  <c r="M7" i="4"/>
  <c r="N7" i="4"/>
  <c r="AQ7" i="4"/>
  <c r="AR7" i="4"/>
  <c r="AS7" i="4"/>
  <c r="AT7" i="4"/>
  <c r="AV7" i="4"/>
  <c r="AW7" i="4"/>
  <c r="AX7" i="4"/>
  <c r="AY7" i="4"/>
  <c r="AZ7" i="4"/>
  <c r="BA7" i="4"/>
  <c r="BB7" i="4"/>
  <c r="BC7" i="4"/>
  <c r="BD7" i="4"/>
  <c r="BE7" i="4"/>
  <c r="BF7" i="4"/>
  <c r="BG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C8" i="4"/>
  <c r="C7" i="4"/>
  <c r="BG42" i="2"/>
  <c r="BG7" i="13"/>
  <c r="BG8" i="13"/>
  <c r="BG7" i="5"/>
  <c r="BG8" i="5"/>
  <c r="BG7" i="11"/>
  <c r="BG8" i="11"/>
  <c r="BG7" i="6"/>
  <c r="BG8" i="6"/>
  <c r="BG7" i="7"/>
  <c r="BG8" i="7"/>
  <c r="BG7" i="8"/>
  <c r="BG8" i="8"/>
  <c r="BG7" i="9"/>
  <c r="BG8" i="9"/>
  <c r="BG7" i="10"/>
  <c r="BG8" i="10"/>
  <c r="BG7" i="12"/>
  <c r="BG8" i="12"/>
  <c r="BG40" i="2"/>
  <c r="BG41" i="2"/>
  <c r="BG43" i="2"/>
  <c r="BG49" i="2" s="1"/>
  <c r="BG50" i="2" s="1"/>
  <c r="BG47" i="2"/>
  <c r="BH13" i="12" l="1"/>
  <c r="BH16" i="12"/>
  <c r="BH17" i="12" s="1"/>
  <c r="BH11" i="12" s="1"/>
  <c r="BH16" i="10"/>
  <c r="BH17" i="10" s="1"/>
  <c r="BH11" i="10" s="1"/>
  <c r="BH10" i="9"/>
  <c r="BH13" i="8"/>
  <c r="BH13" i="7"/>
  <c r="BH13" i="6"/>
  <c r="BH11" i="11"/>
  <c r="BH13" i="11"/>
  <c r="BH16" i="11"/>
  <c r="BH17" i="11" s="1"/>
  <c r="BH16" i="5"/>
  <c r="BH17" i="5" s="1"/>
  <c r="BH11" i="5" s="1"/>
  <c r="BH13" i="5"/>
  <c r="BH16" i="13"/>
  <c r="BH17" i="13" s="1"/>
  <c r="BH11" i="13" s="1"/>
  <c r="BH13" i="13"/>
  <c r="BH16" i="4"/>
  <c r="BH17" i="4" s="1"/>
  <c r="BH11" i="4" s="1"/>
  <c r="BH13" i="4"/>
  <c r="BH46" i="2"/>
  <c r="BG9" i="4"/>
  <c r="BG10" i="4"/>
  <c r="BG16" i="4" s="1"/>
  <c r="O10" i="4"/>
  <c r="BG14" i="4"/>
  <c r="BG44" i="2"/>
  <c r="BG46" i="2"/>
  <c r="BH13" i="9" l="1"/>
  <c r="BH16" i="9"/>
  <c r="BH17" i="9" s="1"/>
  <c r="BH11" i="9" s="1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AA50" i="2"/>
  <c r="AA44" i="2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D8" i="13"/>
  <c r="E8" i="13"/>
  <c r="F8" i="13"/>
  <c r="G8" i="13"/>
  <c r="H8" i="13"/>
  <c r="I8" i="13"/>
  <c r="T10" i="13" s="1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B14" i="13" s="1"/>
  <c r="AC8" i="13"/>
  <c r="AC14" i="13" s="1"/>
  <c r="AD8" i="13"/>
  <c r="AP14" i="13" s="1"/>
  <c r="AE8" i="13"/>
  <c r="AF8" i="13"/>
  <c r="AG8" i="13"/>
  <c r="AH8" i="13"/>
  <c r="AI8" i="13"/>
  <c r="AI14" i="13" s="1"/>
  <c r="AJ8" i="13"/>
  <c r="AK8" i="13"/>
  <c r="AL8" i="13"/>
  <c r="AM8" i="13"/>
  <c r="AN8" i="13"/>
  <c r="AO8" i="13"/>
  <c r="AP8" i="13"/>
  <c r="AQ8" i="13"/>
  <c r="AR8" i="13"/>
  <c r="BD14" i="13" s="1"/>
  <c r="AS8" i="13"/>
  <c r="AT8" i="13"/>
  <c r="AU8" i="13"/>
  <c r="AV8" i="13"/>
  <c r="AW8" i="13"/>
  <c r="AW14" i="13" s="1"/>
  <c r="AX8" i="13"/>
  <c r="AX14" i="13" s="1"/>
  <c r="AY8" i="13"/>
  <c r="AZ8" i="13"/>
  <c r="BA8" i="13"/>
  <c r="BB8" i="13"/>
  <c r="BC8" i="13"/>
  <c r="BC14" i="13" s="1"/>
  <c r="BD8" i="13"/>
  <c r="BE8" i="13"/>
  <c r="BF8" i="13"/>
  <c r="C8" i="13"/>
  <c r="C7" i="13"/>
  <c r="D7" i="12"/>
  <c r="E7" i="12"/>
  <c r="F7" i="12"/>
  <c r="G7" i="12"/>
  <c r="H7" i="12"/>
  <c r="I7" i="12"/>
  <c r="J7" i="12"/>
  <c r="K7" i="12"/>
  <c r="L7" i="12"/>
  <c r="M7" i="12"/>
  <c r="N7" i="12"/>
  <c r="T9" i="12" s="1"/>
  <c r="O7" i="12"/>
  <c r="P7" i="12"/>
  <c r="P9" i="12" s="1"/>
  <c r="Q7" i="12"/>
  <c r="S9" i="12" s="1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K9" i="12" s="1"/>
  <c r="AE7" i="12"/>
  <c r="AF7" i="12"/>
  <c r="AJ9" i="12" s="1"/>
  <c r="AG7" i="12"/>
  <c r="AH7" i="12"/>
  <c r="AI7" i="12"/>
  <c r="AJ7" i="12"/>
  <c r="AK7" i="12"/>
  <c r="AN9" i="12" s="1"/>
  <c r="AL7" i="12"/>
  <c r="AM7" i="12"/>
  <c r="AN7" i="12"/>
  <c r="AO7" i="12"/>
  <c r="AP7" i="12"/>
  <c r="AQ7" i="12"/>
  <c r="AR7" i="12"/>
  <c r="AS7" i="12"/>
  <c r="AT7" i="12"/>
  <c r="AU7" i="12"/>
  <c r="AV7" i="12"/>
  <c r="AW7" i="12"/>
  <c r="AX7" i="12"/>
  <c r="BC9" i="12" s="1"/>
  <c r="AY7" i="12"/>
  <c r="AZ7" i="12"/>
  <c r="BA7" i="12"/>
  <c r="BB7" i="12"/>
  <c r="BC7" i="12"/>
  <c r="BD7" i="12"/>
  <c r="BE7" i="12"/>
  <c r="BF7" i="12"/>
  <c r="D8" i="12"/>
  <c r="E8" i="12"/>
  <c r="F8" i="12"/>
  <c r="G8" i="12"/>
  <c r="H8" i="12"/>
  <c r="I8" i="12"/>
  <c r="J8" i="12"/>
  <c r="K8" i="12"/>
  <c r="V10" i="12" s="1"/>
  <c r="L8" i="12"/>
  <c r="W10" i="12" s="1"/>
  <c r="M8" i="12"/>
  <c r="N8" i="12"/>
  <c r="O8" i="12"/>
  <c r="O10" i="12" s="1"/>
  <c r="P8" i="12"/>
  <c r="Q8" i="12"/>
  <c r="R8" i="12"/>
  <c r="S8" i="12"/>
  <c r="T8" i="12"/>
  <c r="AF14" i="12" s="1"/>
  <c r="U8" i="12"/>
  <c r="AG14" i="12" s="1"/>
  <c r="V8" i="12"/>
  <c r="AH14" i="12" s="1"/>
  <c r="W8" i="12"/>
  <c r="AI14" i="12" s="1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AJ14" i="12" s="1"/>
  <c r="AK8" i="12"/>
  <c r="AW14" i="12" s="1"/>
  <c r="AL8" i="12"/>
  <c r="AX14" i="12" s="1"/>
  <c r="AM8" i="12"/>
  <c r="AN8" i="12"/>
  <c r="AO8" i="12"/>
  <c r="AO14" i="12" s="1"/>
  <c r="AP8" i="12"/>
  <c r="AP14" i="12" s="1"/>
  <c r="AQ8" i="12"/>
  <c r="AQ14" i="12" s="1"/>
  <c r="AR8" i="12"/>
  <c r="AS8" i="12"/>
  <c r="AT8" i="12"/>
  <c r="AU8" i="12"/>
  <c r="AV8" i="12"/>
  <c r="AW8" i="12"/>
  <c r="AX8" i="12"/>
  <c r="AY8" i="12"/>
  <c r="AY14" i="12" s="1"/>
  <c r="AZ8" i="12"/>
  <c r="AZ14" i="12" s="1"/>
  <c r="BA8" i="12"/>
  <c r="BA14" i="12" s="1"/>
  <c r="BB8" i="12"/>
  <c r="BC8" i="12"/>
  <c r="BD8" i="12"/>
  <c r="BE8" i="12"/>
  <c r="BF8" i="12"/>
  <c r="C8" i="12"/>
  <c r="C7" i="12"/>
  <c r="D7" i="10"/>
  <c r="E7" i="10"/>
  <c r="F7" i="10"/>
  <c r="Q9" i="10" s="1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AI9" i="10" s="1"/>
  <c r="Y7" i="10"/>
  <c r="AJ9" i="10" s="1"/>
  <c r="Z7" i="10"/>
  <c r="AK9" i="10" s="1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AQ7" i="10"/>
  <c r="BB9" i="10" s="1"/>
  <c r="AR7" i="10"/>
  <c r="AS7" i="10"/>
  <c r="BD9" i="10" s="1"/>
  <c r="AT7" i="10"/>
  <c r="AU7" i="10"/>
  <c r="AV7" i="10"/>
  <c r="AW7" i="10"/>
  <c r="AX7" i="10"/>
  <c r="AY7" i="10"/>
  <c r="AZ7" i="10"/>
  <c r="BA7" i="10"/>
  <c r="BB7" i="10"/>
  <c r="BC7" i="10"/>
  <c r="BD7" i="10"/>
  <c r="BE7" i="10"/>
  <c r="BF7" i="10"/>
  <c r="D8" i="10"/>
  <c r="E8" i="10"/>
  <c r="F8" i="10"/>
  <c r="G8" i="10"/>
  <c r="H8" i="10"/>
  <c r="I8" i="10"/>
  <c r="T10" i="10" s="1"/>
  <c r="J8" i="10"/>
  <c r="U10" i="10" s="1"/>
  <c r="K8" i="10"/>
  <c r="L8" i="10"/>
  <c r="M8" i="10"/>
  <c r="N8" i="10"/>
  <c r="O8" i="10"/>
  <c r="P8" i="10"/>
  <c r="Q8" i="10"/>
  <c r="R8" i="10"/>
  <c r="S8" i="10"/>
  <c r="T8" i="10"/>
  <c r="AF14" i="10" s="1"/>
  <c r="U8" i="10"/>
  <c r="V8" i="10"/>
  <c r="W8" i="10"/>
  <c r="AH10" i="10" s="1"/>
  <c r="X8" i="10"/>
  <c r="Y8" i="10"/>
  <c r="Z8" i="10"/>
  <c r="AG10" i="10" s="1"/>
  <c r="AA8" i="10"/>
  <c r="AA14" i="10" s="1"/>
  <c r="AB8" i="10"/>
  <c r="AF10" i="10" s="1"/>
  <c r="AC8" i="10"/>
  <c r="AC14" i="10" s="1"/>
  <c r="AD8" i="10"/>
  <c r="AO10" i="10" s="1"/>
  <c r="AE8" i="10"/>
  <c r="AQ14" i="10" s="1"/>
  <c r="AF8" i="10"/>
  <c r="AG8" i="10"/>
  <c r="AH8" i="10"/>
  <c r="AI8" i="10"/>
  <c r="AJ8" i="10"/>
  <c r="AK8" i="10"/>
  <c r="AL8" i="10"/>
  <c r="AM8" i="10"/>
  <c r="AN8" i="10"/>
  <c r="AZ14" i="10" s="1"/>
  <c r="AO8" i="10"/>
  <c r="AP8" i="10"/>
  <c r="AQ8" i="10"/>
  <c r="BB10" i="10" s="1"/>
  <c r="AR8" i="10"/>
  <c r="BD14" i="10" s="1"/>
  <c r="AS8" i="10"/>
  <c r="BE14" i="10" s="1"/>
  <c r="AT8" i="10"/>
  <c r="AT14" i="10" s="1"/>
  <c r="AU8" i="10"/>
  <c r="AV8" i="10"/>
  <c r="BF10" i="10" s="1"/>
  <c r="AW8" i="10"/>
  <c r="AW14" i="10" s="1"/>
  <c r="AX8" i="10"/>
  <c r="AY8" i="10"/>
  <c r="AZ8" i="10"/>
  <c r="BA8" i="10"/>
  <c r="BB8" i="10"/>
  <c r="BC8" i="10"/>
  <c r="BD8" i="10"/>
  <c r="BE8" i="10"/>
  <c r="BF8" i="10"/>
  <c r="C8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Q9" i="9" s="1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AC14" i="9" s="1"/>
  <c r="R8" i="9"/>
  <c r="T10" i="9" s="1"/>
  <c r="S8" i="9"/>
  <c r="AE14" i="9" s="1"/>
  <c r="T8" i="9"/>
  <c r="U8" i="9"/>
  <c r="V8" i="9"/>
  <c r="W8" i="9"/>
  <c r="X8" i="9"/>
  <c r="Y8" i="9"/>
  <c r="Z8" i="9"/>
  <c r="AA8" i="9"/>
  <c r="AB8" i="9"/>
  <c r="AC8" i="9"/>
  <c r="AD8" i="9"/>
  <c r="AE8" i="9"/>
  <c r="AQ14" i="9" s="1"/>
  <c r="AF8" i="9"/>
  <c r="AF14" i="9" s="1"/>
  <c r="AG8" i="9"/>
  <c r="AS14" i="9" s="1"/>
  <c r="AH8" i="9"/>
  <c r="AI8" i="9"/>
  <c r="AI14" i="9" s="1"/>
  <c r="AJ8" i="9"/>
  <c r="AJ14" i="9" s="1"/>
  <c r="AK8" i="9"/>
  <c r="AK14" i="9" s="1"/>
  <c r="AL8" i="9"/>
  <c r="AL14" i="9" s="1"/>
  <c r="AM8" i="9"/>
  <c r="AM14" i="9" s="1"/>
  <c r="AN8" i="9"/>
  <c r="AO8" i="9"/>
  <c r="AP8" i="9"/>
  <c r="AQ8" i="9"/>
  <c r="AR8" i="9"/>
  <c r="AS8" i="9"/>
  <c r="AT8" i="9"/>
  <c r="AU8" i="9"/>
  <c r="AV8" i="9"/>
  <c r="AW8" i="9"/>
  <c r="AX8" i="9"/>
  <c r="AX14" i="9" s="1"/>
  <c r="AY8" i="9"/>
  <c r="AY14" i="9" s="1"/>
  <c r="AZ8" i="9"/>
  <c r="AZ14" i="9" s="1"/>
  <c r="BA8" i="9"/>
  <c r="BB8" i="9"/>
  <c r="BC8" i="9"/>
  <c r="BC14" i="9" s="1"/>
  <c r="BD8" i="9"/>
  <c r="BD14" i="9" s="1"/>
  <c r="BE8" i="9"/>
  <c r="BE14" i="9" s="1"/>
  <c r="BF8" i="9"/>
  <c r="C8" i="9"/>
  <c r="C7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AC14" i="8" s="1"/>
  <c r="R8" i="8"/>
  <c r="AD14" i="8" s="1"/>
  <c r="S8" i="8"/>
  <c r="AE14" i="8" s="1"/>
  <c r="T8" i="8"/>
  <c r="AF14" i="8" s="1"/>
  <c r="U8" i="8"/>
  <c r="AG14" i="8" s="1"/>
  <c r="V8" i="8"/>
  <c r="AH14" i="8" s="1"/>
  <c r="W8" i="8"/>
  <c r="X8" i="8"/>
  <c r="AJ14" i="8" s="1"/>
  <c r="Y8" i="8"/>
  <c r="AK14" i="8" s="1"/>
  <c r="Z8" i="8"/>
  <c r="AA8" i="8"/>
  <c r="AM14" i="8" s="1"/>
  <c r="AB8" i="8"/>
  <c r="AC8" i="8"/>
  <c r="AD8" i="8"/>
  <c r="AE8" i="8"/>
  <c r="AF8" i="8"/>
  <c r="AG8" i="8"/>
  <c r="AH8" i="8"/>
  <c r="AI8" i="8"/>
  <c r="AJ8" i="8"/>
  <c r="AK8" i="8"/>
  <c r="AW14" i="8" s="1"/>
  <c r="AL8" i="8"/>
  <c r="AM8" i="8"/>
  <c r="AY14" i="8" s="1"/>
  <c r="AN8" i="8"/>
  <c r="AZ14" i="8" s="1"/>
  <c r="AO8" i="8"/>
  <c r="BA14" i="8" s="1"/>
  <c r="AP8" i="8"/>
  <c r="BB14" i="8" s="1"/>
  <c r="AQ8" i="8"/>
  <c r="AQ14" i="8" s="1"/>
  <c r="AR8" i="8"/>
  <c r="AR14" i="8" s="1"/>
  <c r="AS8" i="8"/>
  <c r="AS14" i="8" s="1"/>
  <c r="AT8" i="8"/>
  <c r="AT14" i="8" s="1"/>
  <c r="AU8" i="8"/>
  <c r="AV8" i="8"/>
  <c r="AW8" i="8"/>
  <c r="AX8" i="8"/>
  <c r="AY8" i="8"/>
  <c r="AZ8" i="8"/>
  <c r="BA8" i="8"/>
  <c r="BB8" i="8"/>
  <c r="BC8" i="8"/>
  <c r="BD8" i="8"/>
  <c r="BE8" i="8"/>
  <c r="BF8" i="8"/>
  <c r="C8" i="8"/>
  <c r="C7" i="8"/>
  <c r="D7" i="7"/>
  <c r="E7" i="7"/>
  <c r="F7" i="7"/>
  <c r="G7" i="7"/>
  <c r="Q9" i="7" s="1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J9" i="7" s="1"/>
  <c r="AA7" i="7"/>
  <c r="AK9" i="7" s="1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BC9" i="7" s="1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L14" i="7" s="1"/>
  <c r="AA8" i="7"/>
  <c r="AB8" i="7"/>
  <c r="AC8" i="7"/>
  <c r="AC14" i="7" s="1"/>
  <c r="AD8" i="7"/>
  <c r="AE8" i="7"/>
  <c r="AE14" i="7" s="1"/>
  <c r="AF8" i="7"/>
  <c r="AF14" i="7" s="1"/>
  <c r="AG8" i="7"/>
  <c r="AG14" i="7" s="1"/>
  <c r="AH8" i="7"/>
  <c r="AH14" i="7" s="1"/>
  <c r="AI8" i="7"/>
  <c r="AT10" i="7" s="1"/>
  <c r="AJ8" i="7"/>
  <c r="AK8" i="7"/>
  <c r="AL8" i="7"/>
  <c r="AM8" i="7"/>
  <c r="AN8" i="7"/>
  <c r="AO8" i="7"/>
  <c r="AP8" i="7"/>
  <c r="AQ8" i="7"/>
  <c r="AR8" i="7"/>
  <c r="AR14" i="7" s="1"/>
  <c r="AS8" i="7"/>
  <c r="AT8" i="7"/>
  <c r="AU8" i="7"/>
  <c r="AV8" i="7"/>
  <c r="AW8" i="7"/>
  <c r="AW14" i="7" s="1"/>
  <c r="AX8" i="7"/>
  <c r="AY8" i="7"/>
  <c r="AY14" i="7" s="1"/>
  <c r="AZ8" i="7"/>
  <c r="AZ14" i="7" s="1"/>
  <c r="BA8" i="7"/>
  <c r="BA14" i="7" s="1"/>
  <c r="BB8" i="7"/>
  <c r="BB14" i="7" s="1"/>
  <c r="BC8" i="7"/>
  <c r="BD8" i="7"/>
  <c r="BE8" i="7"/>
  <c r="BF8" i="7"/>
  <c r="C8" i="7"/>
  <c r="C7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AE9" i="6" s="1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AF14" i="6" s="1"/>
  <c r="U8" i="6"/>
  <c r="V8" i="6"/>
  <c r="AH14" i="6" s="1"/>
  <c r="W8" i="6"/>
  <c r="AI14" i="6" s="1"/>
  <c r="X8" i="6"/>
  <c r="Y8" i="6"/>
  <c r="Z8" i="6"/>
  <c r="AA8" i="6"/>
  <c r="AB8" i="6"/>
  <c r="AC8" i="6"/>
  <c r="AD8" i="6"/>
  <c r="AD14" i="6" s="1"/>
  <c r="AE8" i="6"/>
  <c r="AF8" i="6"/>
  <c r="AG8" i="6"/>
  <c r="AG14" i="6" s="1"/>
  <c r="AH8" i="6"/>
  <c r="AI8" i="6"/>
  <c r="AJ8" i="6"/>
  <c r="AK8" i="6"/>
  <c r="AV10" i="6" s="1"/>
  <c r="AL8" i="6"/>
  <c r="AM8" i="6"/>
  <c r="AN8" i="6"/>
  <c r="AN14" i="6" s="1"/>
  <c r="AO8" i="6"/>
  <c r="AO14" i="6" s="1"/>
  <c r="AP8" i="6"/>
  <c r="AP14" i="6" s="1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C8" i="6"/>
  <c r="C7" i="6"/>
  <c r="D7" i="11"/>
  <c r="E7" i="11"/>
  <c r="F7" i="11"/>
  <c r="Q9" i="11" s="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AI7" i="11"/>
  <c r="AJ7" i="11"/>
  <c r="AK7" i="11"/>
  <c r="AL7" i="11"/>
  <c r="AM7" i="11"/>
  <c r="AN7" i="11"/>
  <c r="AO7" i="11"/>
  <c r="AP7" i="11"/>
  <c r="AQ7" i="11"/>
  <c r="AR7" i="11"/>
  <c r="AS7" i="11"/>
  <c r="AT7" i="11"/>
  <c r="AU7" i="11"/>
  <c r="AV7" i="11"/>
  <c r="AW7" i="11"/>
  <c r="AX7" i="11"/>
  <c r="AY7" i="11"/>
  <c r="AZ7" i="11"/>
  <c r="BA7" i="11"/>
  <c r="BB7" i="11"/>
  <c r="BC7" i="11"/>
  <c r="BD7" i="11"/>
  <c r="BE7" i="11"/>
  <c r="BF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D14" i="11" s="1"/>
  <c r="AE8" i="11"/>
  <c r="AE14" i="11" s="1"/>
  <c r="AF8" i="11"/>
  <c r="AG8" i="11"/>
  <c r="AH8" i="11"/>
  <c r="AI8" i="11"/>
  <c r="AJ8" i="11"/>
  <c r="AK8" i="11"/>
  <c r="AL8" i="11"/>
  <c r="AM8" i="11"/>
  <c r="AN8" i="11"/>
  <c r="AO8" i="11"/>
  <c r="AP8" i="11"/>
  <c r="AQ8" i="11"/>
  <c r="AR8" i="11"/>
  <c r="AS8" i="11"/>
  <c r="AT8" i="11"/>
  <c r="AU8" i="11"/>
  <c r="AV8" i="11"/>
  <c r="AW8" i="11"/>
  <c r="AX8" i="11"/>
  <c r="AY8" i="11"/>
  <c r="AZ8" i="11"/>
  <c r="BA8" i="11"/>
  <c r="BB8" i="11"/>
  <c r="BC8" i="11"/>
  <c r="BD8" i="11"/>
  <c r="BE8" i="11"/>
  <c r="BF8" i="11"/>
  <c r="C8" i="11"/>
  <c r="C7" i="11"/>
  <c r="D7" i="5"/>
  <c r="E7" i="5"/>
  <c r="F7" i="5"/>
  <c r="G7" i="5"/>
  <c r="H7" i="5"/>
  <c r="I7" i="5"/>
  <c r="J7" i="5"/>
  <c r="K7" i="5"/>
  <c r="L7" i="5"/>
  <c r="M7" i="5"/>
  <c r="V9" i="5" s="1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AD14" i="5" s="1"/>
  <c r="S8" i="5"/>
  <c r="AE14" i="5" s="1"/>
  <c r="T8" i="5"/>
  <c r="U8" i="5"/>
  <c r="V8" i="5"/>
  <c r="W8" i="5"/>
  <c r="X8" i="5"/>
  <c r="Y8" i="5"/>
  <c r="Z8" i="5"/>
  <c r="AA8" i="5"/>
  <c r="AB8" i="5"/>
  <c r="AC8" i="5"/>
  <c r="AD8" i="5"/>
  <c r="AE8" i="5"/>
  <c r="AF8" i="5"/>
  <c r="AF14" i="5" s="1"/>
  <c r="AG8" i="5"/>
  <c r="AH8" i="5"/>
  <c r="AH14" i="5" s="1"/>
  <c r="AI8" i="5"/>
  <c r="AI14" i="5" s="1"/>
  <c r="AJ8" i="5"/>
  <c r="AJ14" i="5" s="1"/>
  <c r="AK8" i="5"/>
  <c r="AW14" i="5" s="1"/>
  <c r="AL8" i="5"/>
  <c r="AX14" i="5" s="1"/>
  <c r="AM8" i="5"/>
  <c r="AY14" i="5" s="1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AZ14" i="5" s="1"/>
  <c r="BA8" i="5"/>
  <c r="BB8" i="5"/>
  <c r="BB14" i="5" s="1"/>
  <c r="BC8" i="5"/>
  <c r="BC14" i="5" s="1"/>
  <c r="BD8" i="5"/>
  <c r="BD14" i="5" s="1"/>
  <c r="BE8" i="5"/>
  <c r="BF8" i="5"/>
  <c r="C8" i="5"/>
  <c r="C7" i="5"/>
  <c r="P10" i="4"/>
  <c r="Q10" i="4"/>
  <c r="R10" i="4"/>
  <c r="S10" i="4"/>
  <c r="U10" i="4"/>
  <c r="AG14" i="4"/>
  <c r="AH14" i="4"/>
  <c r="AI14" i="4"/>
  <c r="AJ14" i="4"/>
  <c r="AJ10" i="4"/>
  <c r="AK10" i="4"/>
  <c r="AL10" i="4"/>
  <c r="AM10" i="4"/>
  <c r="AO10" i="4"/>
  <c r="AK14" i="4"/>
  <c r="AL14" i="4"/>
  <c r="AM14" i="4"/>
  <c r="AN14" i="4"/>
  <c r="AO14" i="4"/>
  <c r="AP14" i="4"/>
  <c r="BC14" i="4"/>
  <c r="BD14" i="4"/>
  <c r="BD10" i="4"/>
  <c r="BE10" i="4"/>
  <c r="BF10" i="4"/>
  <c r="AV14" i="4"/>
  <c r="BE14" i="4"/>
  <c r="BF40" i="2"/>
  <c r="BF42" i="2" s="1"/>
  <c r="BF41" i="2"/>
  <c r="BF47" i="2" s="1"/>
  <c r="BF43" i="2"/>
  <c r="AY14" i="4"/>
  <c r="AX14" i="4"/>
  <c r="AW14" i="4"/>
  <c r="AS14" i="4"/>
  <c r="AR14" i="4"/>
  <c r="AQ14" i="4"/>
  <c r="AF14" i="4"/>
  <c r="AE14" i="4"/>
  <c r="AD14" i="4"/>
  <c r="AC14" i="4"/>
  <c r="AS10" i="4"/>
  <c r="AR10" i="4"/>
  <c r="AQ10" i="4"/>
  <c r="AP10" i="4"/>
  <c r="Y10" i="4"/>
  <c r="X10" i="4"/>
  <c r="W10" i="4"/>
  <c r="V10" i="4"/>
  <c r="AP14" i="5"/>
  <c r="AZ14" i="11"/>
  <c r="AS14" i="11"/>
  <c r="AF14" i="11"/>
  <c r="AZ14" i="6"/>
  <c r="AX14" i="6"/>
  <c r="AW14" i="6"/>
  <c r="AU14" i="6"/>
  <c r="AC14" i="6"/>
  <c r="AA14" i="6"/>
  <c r="AX14" i="7"/>
  <c r="AP14" i="7"/>
  <c r="AD14" i="7"/>
  <c r="AI9" i="9"/>
  <c r="BA14" i="10"/>
  <c r="AR14" i="10"/>
  <c r="AK14" i="10"/>
  <c r="AJ14" i="10"/>
  <c r="AI14" i="10"/>
  <c r="AH14" i="10"/>
  <c r="AG14" i="10"/>
  <c r="AQ9" i="10"/>
  <c r="AM9" i="10"/>
  <c r="AH9" i="10"/>
  <c r="X9" i="10"/>
  <c r="W9" i="10"/>
  <c r="BE14" i="12"/>
  <c r="BD14" i="12"/>
  <c r="BC14" i="12"/>
  <c r="AR14" i="12"/>
  <c r="AD14" i="12"/>
  <c r="AC14" i="12"/>
  <c r="BC10" i="12"/>
  <c r="AO10" i="12"/>
  <c r="BA49" i="2"/>
  <c r="AT49" i="2"/>
  <c r="AK49" i="2"/>
  <c r="AF49" i="2"/>
  <c r="Z49" i="2"/>
  <c r="Q49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AX46" i="2"/>
  <c r="AW46" i="2"/>
  <c r="AV46" i="2"/>
  <c r="AP46" i="2"/>
  <c r="AN46" i="2"/>
  <c r="AE46" i="2"/>
  <c r="AD46" i="2"/>
  <c r="AC46" i="2"/>
  <c r="AB46" i="2"/>
  <c r="AA46" i="2"/>
  <c r="BE43" i="2"/>
  <c r="BD43" i="2"/>
  <c r="BC43" i="2"/>
  <c r="BB43" i="2"/>
  <c r="BB46" i="2" s="1"/>
  <c r="BA43" i="2"/>
  <c r="AZ43" i="2"/>
  <c r="AY43" i="2"/>
  <c r="AY49" i="2" s="1"/>
  <c r="AX43" i="2"/>
  <c r="AX49" i="2" s="1"/>
  <c r="AW43" i="2"/>
  <c r="AW49" i="2" s="1"/>
  <c r="AV43" i="2"/>
  <c r="AU43" i="2"/>
  <c r="AU49" i="2" s="1"/>
  <c r="AT43" i="2"/>
  <c r="AS43" i="2"/>
  <c r="AS49" i="2" s="1"/>
  <c r="AR43" i="2"/>
  <c r="AQ43" i="2"/>
  <c r="AQ49" i="2" s="1"/>
  <c r="AP43" i="2"/>
  <c r="AP49" i="2" s="1"/>
  <c r="AO43" i="2"/>
  <c r="AO46" i="2" s="1"/>
  <c r="AN43" i="2"/>
  <c r="AN49" i="2" s="1"/>
  <c r="AM43" i="2"/>
  <c r="AM46" i="2" s="1"/>
  <c r="AL43" i="2"/>
  <c r="AK43" i="2"/>
  <c r="AJ43" i="2"/>
  <c r="AI43" i="2"/>
  <c r="AH43" i="2"/>
  <c r="AH46" i="2" s="1"/>
  <c r="AG43" i="2"/>
  <c r="AF43" i="2"/>
  <c r="AF44" i="2" s="1"/>
  <c r="AE43" i="2"/>
  <c r="AD43" i="2"/>
  <c r="AD49" i="2" s="1"/>
  <c r="AC43" i="2"/>
  <c r="AC49" i="2" s="1"/>
  <c r="AB43" i="2"/>
  <c r="AA43" i="2"/>
  <c r="AA49" i="2" s="1"/>
  <c r="Z43" i="2"/>
  <c r="AL46" i="2" s="1"/>
  <c r="Y43" i="2"/>
  <c r="Y49" i="2" s="1"/>
  <c r="X43" i="2"/>
  <c r="W43" i="2"/>
  <c r="W49" i="2" s="1"/>
  <c r="V43" i="2"/>
  <c r="V49" i="2" s="1"/>
  <c r="U43" i="2"/>
  <c r="U49" i="2" s="1"/>
  <c r="T43" i="2"/>
  <c r="T49" i="2" s="1"/>
  <c r="S43" i="2"/>
  <c r="R43" i="2"/>
  <c r="Q43" i="2"/>
  <c r="P43" i="2"/>
  <c r="O43" i="2"/>
  <c r="O49" i="2" s="1"/>
  <c r="BE42" i="2"/>
  <c r="BD42" i="2"/>
  <c r="BD49" i="2" s="1"/>
  <c r="BC42" i="2"/>
  <c r="BB42" i="2"/>
  <c r="BA42" i="2"/>
  <c r="AZ42" i="2"/>
  <c r="AY42" i="2"/>
  <c r="AX42" i="2"/>
  <c r="AW42" i="2"/>
  <c r="AV42" i="2"/>
  <c r="AU42" i="2"/>
  <c r="AT42" i="2"/>
  <c r="AS42" i="2"/>
  <c r="AR42" i="2"/>
  <c r="AR49" i="2" s="1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X49" i="2" s="1"/>
  <c r="W42" i="2"/>
  <c r="V42" i="2"/>
  <c r="U42" i="2"/>
  <c r="T42" i="2"/>
  <c r="S42" i="2"/>
  <c r="R42" i="2"/>
  <c r="Q42" i="2"/>
  <c r="P42" i="2"/>
  <c r="P49" i="2" s="1"/>
  <c r="O42" i="2"/>
  <c r="BE40" i="2"/>
  <c r="BE41" i="2"/>
  <c r="AU7" i="4"/>
  <c r="BD9" i="4" s="1"/>
  <c r="AP7" i="4"/>
  <c r="BA9" i="4" s="1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BD40" i="2"/>
  <c r="BD41" i="2"/>
  <c r="BC40" i="2"/>
  <c r="BC41" i="2"/>
  <c r="BB40" i="2"/>
  <c r="BB41" i="2"/>
  <c r="BA40" i="2"/>
  <c r="BA41" i="2"/>
  <c r="AZ40" i="2"/>
  <c r="AZ41" i="2"/>
  <c r="AY40" i="2"/>
  <c r="AY41" i="2"/>
  <c r="BB14" i="12" l="1"/>
  <c r="AR10" i="12"/>
  <c r="R9" i="12"/>
  <c r="AI9" i="12"/>
  <c r="AM9" i="12"/>
  <c r="AK14" i="12"/>
  <c r="X10" i="12"/>
  <c r="BF9" i="12"/>
  <c r="AQ10" i="12"/>
  <c r="AE14" i="12"/>
  <c r="BD9" i="12"/>
  <c r="Q9" i="12"/>
  <c r="BE9" i="12"/>
  <c r="T10" i="12"/>
  <c r="U10" i="12"/>
  <c r="AI10" i="12"/>
  <c r="AI16" i="12" s="1"/>
  <c r="AF13" i="10"/>
  <c r="P9" i="10"/>
  <c r="AO14" i="10"/>
  <c r="AP14" i="10"/>
  <c r="AR9" i="10"/>
  <c r="BA10" i="10"/>
  <c r="AE10" i="10"/>
  <c r="AY10" i="10"/>
  <c r="AY14" i="10"/>
  <c r="AE14" i="10"/>
  <c r="BE9" i="10"/>
  <c r="AN9" i="10"/>
  <c r="R9" i="10"/>
  <c r="BC14" i="10"/>
  <c r="AN10" i="10"/>
  <c r="AN16" i="10" s="1"/>
  <c r="AZ10" i="10"/>
  <c r="AZ13" i="10" s="1"/>
  <c r="S9" i="10"/>
  <c r="BF9" i="10"/>
  <c r="BB14" i="10"/>
  <c r="T9" i="10"/>
  <c r="T16" i="10" s="1"/>
  <c r="V10" i="9"/>
  <c r="AP10" i="9"/>
  <c r="AD14" i="9"/>
  <c r="W10" i="9"/>
  <c r="AO10" i="9"/>
  <c r="BC9" i="9"/>
  <c r="O9" i="9"/>
  <c r="AN10" i="9"/>
  <c r="AP14" i="9"/>
  <c r="AL10" i="9"/>
  <c r="R10" i="9"/>
  <c r="AS9" i="9"/>
  <c r="AG9" i="9"/>
  <c r="U10" i="9"/>
  <c r="AO9" i="8"/>
  <c r="AQ9" i="8"/>
  <c r="BD14" i="8"/>
  <c r="BA10" i="8"/>
  <c r="AP14" i="8"/>
  <c r="BE14" i="8"/>
  <c r="AA14" i="8"/>
  <c r="AU14" i="8"/>
  <c r="AL10" i="8"/>
  <c r="T10" i="8"/>
  <c r="Y10" i="7"/>
  <c r="AI9" i="7"/>
  <c r="P9" i="7"/>
  <c r="BE9" i="7"/>
  <c r="O9" i="7"/>
  <c r="BD9" i="7"/>
  <c r="BC14" i="7"/>
  <c r="AI14" i="7"/>
  <c r="AR9" i="7"/>
  <c r="X9" i="7"/>
  <c r="AS14" i="7"/>
  <c r="AO14" i="7"/>
  <c r="BA14" i="6"/>
  <c r="AY14" i="6"/>
  <c r="AE14" i="6"/>
  <c r="BE9" i="6"/>
  <c r="AK9" i="6"/>
  <c r="Q9" i="6"/>
  <c r="BC9" i="6"/>
  <c r="AS14" i="6"/>
  <c r="AY9" i="6"/>
  <c r="AR14" i="6"/>
  <c r="AW14" i="11"/>
  <c r="AC14" i="11"/>
  <c r="AA14" i="11"/>
  <c r="AT14" i="11"/>
  <c r="AL14" i="11"/>
  <c r="AX14" i="11"/>
  <c r="BB14" i="11"/>
  <c r="AH14" i="11"/>
  <c r="BA14" i="11"/>
  <c r="P9" i="11"/>
  <c r="AJ9" i="11"/>
  <c r="O9" i="11"/>
  <c r="T10" i="11"/>
  <c r="BD14" i="11"/>
  <c r="AX9" i="11"/>
  <c r="AD9" i="11"/>
  <c r="BD9" i="11"/>
  <c r="AT10" i="11"/>
  <c r="AT16" i="11" s="1"/>
  <c r="AA10" i="11"/>
  <c r="BF9" i="11"/>
  <c r="AP14" i="11"/>
  <c r="BF14" i="11"/>
  <c r="V10" i="11"/>
  <c r="BE9" i="11"/>
  <c r="AG14" i="11"/>
  <c r="AK9" i="11"/>
  <c r="R10" i="5"/>
  <c r="AP9" i="5"/>
  <c r="AO9" i="5"/>
  <c r="U9" i="5"/>
  <c r="T10" i="5"/>
  <c r="BD9" i="5"/>
  <c r="AJ9" i="5"/>
  <c r="AC14" i="5"/>
  <c r="AA14" i="5"/>
  <c r="BA9" i="5"/>
  <c r="AG9" i="5"/>
  <c r="V10" i="13"/>
  <c r="AT14" i="13"/>
  <c r="AQ14" i="13"/>
  <c r="BA14" i="13"/>
  <c r="AG14" i="13"/>
  <c r="AU9" i="13"/>
  <c r="AD14" i="13"/>
  <c r="AJ14" i="13"/>
  <c r="O9" i="12"/>
  <c r="AO14" i="8"/>
  <c r="U10" i="11"/>
  <c r="BA14" i="5"/>
  <c r="AG14" i="5"/>
  <c r="U10" i="5"/>
  <c r="U16" i="5" s="1"/>
  <c r="BF9" i="5"/>
  <c r="BG9" i="5"/>
  <c r="AM9" i="5"/>
  <c r="S9" i="5"/>
  <c r="AY10" i="11"/>
  <c r="AY13" i="11" s="1"/>
  <c r="AK14" i="11"/>
  <c r="P10" i="11"/>
  <c r="P16" i="11" s="1"/>
  <c r="BG9" i="9"/>
  <c r="AS14" i="10"/>
  <c r="AU14" i="13"/>
  <c r="BG14" i="13"/>
  <c r="AA14" i="13"/>
  <c r="BA9" i="13"/>
  <c r="AB9" i="13"/>
  <c r="AU10" i="6"/>
  <c r="AA10" i="6"/>
  <c r="AA11" i="6" s="1"/>
  <c r="AV14" i="7"/>
  <c r="BG10" i="7"/>
  <c r="AM10" i="7"/>
  <c r="S10" i="7"/>
  <c r="AV9" i="7"/>
  <c r="AV16" i="7" s="1"/>
  <c r="AB9" i="7"/>
  <c r="AR14" i="13"/>
  <c r="AK10" i="13"/>
  <c r="AK13" i="13" s="1"/>
  <c r="Q10" i="13"/>
  <c r="Q16" i="13" s="1"/>
  <c r="AZ9" i="13"/>
  <c r="AF9" i="13"/>
  <c r="X10" i="7"/>
  <c r="AL9" i="5"/>
  <c r="AL16" i="5" s="1"/>
  <c r="R9" i="5"/>
  <c r="R16" i="5" s="1"/>
  <c r="AF10" i="11"/>
  <c r="O10" i="11"/>
  <c r="AN10" i="12"/>
  <c r="AL9" i="10"/>
  <c r="AW14" i="9"/>
  <c r="AQ14" i="11"/>
  <c r="Z10" i="11"/>
  <c r="AW9" i="11"/>
  <c r="AC9" i="11"/>
  <c r="AT10" i="6"/>
  <c r="Z10" i="6"/>
  <c r="AU14" i="7"/>
  <c r="BG14" i="7"/>
  <c r="AM14" i="7"/>
  <c r="R10" i="7"/>
  <c r="AW9" i="7"/>
  <c r="AG9" i="7"/>
  <c r="BE14" i="13"/>
  <c r="AJ10" i="13"/>
  <c r="P10" i="13"/>
  <c r="AY9" i="13"/>
  <c r="AD9" i="13"/>
  <c r="Z10" i="7"/>
  <c r="AU10" i="11"/>
  <c r="BE10" i="7"/>
  <c r="Q10" i="7"/>
  <c r="Q16" i="7" s="1"/>
  <c r="AZ9" i="7"/>
  <c r="AD9" i="7"/>
  <c r="BF14" i="8"/>
  <c r="AL14" i="8"/>
  <c r="AR9" i="8"/>
  <c r="X9" i="8"/>
  <c r="AI10" i="13"/>
  <c r="O10" i="13"/>
  <c r="AX9" i="13"/>
  <c r="O9" i="6"/>
  <c r="AP10" i="12"/>
  <c r="BB13" i="12" s="1"/>
  <c r="AR10" i="7"/>
  <c r="P9" i="6"/>
  <c r="AO14" i="11"/>
  <c r="BG9" i="6"/>
  <c r="AV10" i="7"/>
  <c r="AK14" i="7"/>
  <c r="P10" i="7"/>
  <c r="P16" i="7" s="1"/>
  <c r="AY9" i="7"/>
  <c r="AE9" i="7"/>
  <c r="BG9" i="12"/>
  <c r="AH10" i="13"/>
  <c r="AH13" i="13" s="1"/>
  <c r="AW9" i="13"/>
  <c r="AS10" i="7"/>
  <c r="AS16" i="7" s="1"/>
  <c r="AS17" i="7" s="1"/>
  <c r="AV14" i="5"/>
  <c r="BG10" i="5"/>
  <c r="AB14" i="5"/>
  <c r="S10" i="5"/>
  <c r="S16" i="5" s="1"/>
  <c r="BB9" i="5"/>
  <c r="AH9" i="5"/>
  <c r="AN14" i="11"/>
  <c r="BD14" i="7"/>
  <c r="AJ14" i="7"/>
  <c r="O10" i="7"/>
  <c r="AU10" i="8"/>
  <c r="AA10" i="8"/>
  <c r="BE9" i="8"/>
  <c r="BE16" i="8" s="1"/>
  <c r="AP9" i="8"/>
  <c r="U9" i="8"/>
  <c r="AV14" i="9"/>
  <c r="BG10" i="9"/>
  <c r="AM10" i="9"/>
  <c r="AY13" i="9" s="1"/>
  <c r="S10" i="9"/>
  <c r="AR9" i="9"/>
  <c r="AH9" i="9"/>
  <c r="BB14" i="13"/>
  <c r="AH14" i="13"/>
  <c r="AV9" i="13"/>
  <c r="BF10" i="9"/>
  <c r="BG14" i="9"/>
  <c r="BE10" i="5"/>
  <c r="AK10" i="5"/>
  <c r="Q10" i="5"/>
  <c r="AQ9" i="5"/>
  <c r="AF9" i="5"/>
  <c r="BE10" i="9"/>
  <c r="AK10" i="9"/>
  <c r="Q10" i="9"/>
  <c r="AX9" i="9"/>
  <c r="AF9" i="9"/>
  <c r="AX14" i="10"/>
  <c r="AD14" i="10"/>
  <c r="AP9" i="10"/>
  <c r="U9" i="10"/>
  <c r="U16" i="10" s="1"/>
  <c r="AY10" i="13"/>
  <c r="AE10" i="13"/>
  <c r="Z9" i="13"/>
  <c r="BC9" i="10"/>
  <c r="R10" i="8"/>
  <c r="AJ9" i="6"/>
  <c r="AL10" i="5"/>
  <c r="BD10" i="5"/>
  <c r="BD16" i="5" s="1"/>
  <c r="AJ10" i="5"/>
  <c r="AJ16" i="5" s="1"/>
  <c r="P10" i="5"/>
  <c r="AY9" i="5"/>
  <c r="AE9" i="5"/>
  <c r="AP9" i="7"/>
  <c r="BG9" i="8"/>
  <c r="BD10" i="9"/>
  <c r="AJ10" i="9"/>
  <c r="AV13" i="9" s="1"/>
  <c r="P10" i="9"/>
  <c r="AY9" i="9"/>
  <c r="AE9" i="9"/>
  <c r="AX10" i="13"/>
  <c r="AX16" i="13" s="1"/>
  <c r="AE14" i="13"/>
  <c r="AI9" i="6"/>
  <c r="AN10" i="5"/>
  <c r="BC10" i="5"/>
  <c r="AI10" i="5"/>
  <c r="O10" i="5"/>
  <c r="AX9" i="5"/>
  <c r="AD9" i="5"/>
  <c r="AW10" i="6"/>
  <c r="BG10" i="6"/>
  <c r="AB14" i="6"/>
  <c r="S10" i="6"/>
  <c r="AZ9" i="6"/>
  <c r="AF9" i="6"/>
  <c r="AF16" i="6" s="1"/>
  <c r="AN14" i="7"/>
  <c r="U10" i="7"/>
  <c r="AT9" i="7"/>
  <c r="Z9" i="7"/>
  <c r="BC10" i="9"/>
  <c r="BC16" i="9" s="1"/>
  <c r="AI10" i="9"/>
  <c r="AI16" i="9" s="1"/>
  <c r="O10" i="9"/>
  <c r="O16" i="9" s="1"/>
  <c r="AV14" i="12"/>
  <c r="BG10" i="12"/>
  <c r="AB14" i="12"/>
  <c r="S10" i="12"/>
  <c r="S16" i="12" s="1"/>
  <c r="BB9" i="12"/>
  <c r="BB16" i="12" s="1"/>
  <c r="AH9" i="12"/>
  <c r="AH16" i="12" s="1"/>
  <c r="BF10" i="5"/>
  <c r="BG14" i="5"/>
  <c r="AL9" i="12"/>
  <c r="O9" i="10"/>
  <c r="AG10" i="8"/>
  <c r="BB10" i="5"/>
  <c r="BB16" i="5" s="1"/>
  <c r="AH10" i="5"/>
  <c r="AH16" i="5" s="1"/>
  <c r="BF10" i="6"/>
  <c r="BF16" i="6" s="1"/>
  <c r="BF17" i="6" s="1"/>
  <c r="BG14" i="6"/>
  <c r="AD10" i="6"/>
  <c r="AD16" i="6" s="1"/>
  <c r="R10" i="6"/>
  <c r="BA9" i="6"/>
  <c r="AG9" i="6"/>
  <c r="AS9" i="7"/>
  <c r="Y9" i="7"/>
  <c r="Y16" i="7" s="1"/>
  <c r="BE10" i="12"/>
  <c r="BG14" i="12"/>
  <c r="AL10" i="12"/>
  <c r="AL16" i="12" s="1"/>
  <c r="Q10" i="12"/>
  <c r="Q16" i="12" s="1"/>
  <c r="BA9" i="12"/>
  <c r="AG9" i="12"/>
  <c r="AV10" i="13"/>
  <c r="BF9" i="13"/>
  <c r="P10" i="10"/>
  <c r="AR14" i="11"/>
  <c r="AT14" i="6"/>
  <c r="AK10" i="6"/>
  <c r="AK13" i="6" s="1"/>
  <c r="Q10" i="6"/>
  <c r="Q16" i="6" s="1"/>
  <c r="BF14" i="7"/>
  <c r="BF9" i="7"/>
  <c r="BB14" i="9"/>
  <c r="AH14" i="9"/>
  <c r="AT14" i="12"/>
  <c r="AL14" i="12"/>
  <c r="AZ9" i="12"/>
  <c r="AF9" i="12"/>
  <c r="BD9" i="6"/>
  <c r="AI9" i="11"/>
  <c r="AZ10" i="5"/>
  <c r="AF10" i="5"/>
  <c r="BG9" i="11"/>
  <c r="AF10" i="6"/>
  <c r="P10" i="6"/>
  <c r="P16" i="6" s="1"/>
  <c r="AZ10" i="9"/>
  <c r="AF10" i="9"/>
  <c r="AF16" i="9" s="1"/>
  <c r="AU9" i="9"/>
  <c r="W9" i="9"/>
  <c r="W16" i="9" s="1"/>
  <c r="BG9" i="10"/>
  <c r="BB10" i="12"/>
  <c r="AH10" i="12"/>
  <c r="AY9" i="12"/>
  <c r="AE9" i="12"/>
  <c r="AA9" i="7"/>
  <c r="AG10" i="6"/>
  <c r="O10" i="6"/>
  <c r="AX9" i="6"/>
  <c r="AD9" i="6"/>
  <c r="AQ10" i="7"/>
  <c r="AQ16" i="7" s="1"/>
  <c r="AQ17" i="7" s="1"/>
  <c r="W10" i="7"/>
  <c r="BB10" i="8"/>
  <c r="BG10" i="8"/>
  <c r="AN14" i="8"/>
  <c r="S10" i="8"/>
  <c r="AV9" i="8"/>
  <c r="AB9" i="8"/>
  <c r="AQ14" i="7"/>
  <c r="AB10" i="6"/>
  <c r="AB16" i="6" s="1"/>
  <c r="AO14" i="5"/>
  <c r="AQ14" i="6"/>
  <c r="AW9" i="6"/>
  <c r="AW16" i="6" s="1"/>
  <c r="AW17" i="6" s="1"/>
  <c r="AC9" i="6"/>
  <c r="BF10" i="8"/>
  <c r="BG14" i="8"/>
  <c r="AS9" i="8"/>
  <c r="AD9" i="8"/>
  <c r="BG9" i="13"/>
  <c r="AV9" i="6"/>
  <c r="AB9" i="6"/>
  <c r="BE10" i="8"/>
  <c r="AK10" i="8"/>
  <c r="Q10" i="8"/>
  <c r="AX9" i="8"/>
  <c r="BC9" i="11"/>
  <c r="AY14" i="11"/>
  <c r="AU9" i="6"/>
  <c r="AA9" i="6"/>
  <c r="BG9" i="7"/>
  <c r="BE9" i="13"/>
  <c r="AU9" i="7"/>
  <c r="AV14" i="11"/>
  <c r="BG10" i="11"/>
  <c r="AM10" i="11"/>
  <c r="S10" i="11"/>
  <c r="AY9" i="11"/>
  <c r="AH9" i="11"/>
  <c r="AT9" i="6"/>
  <c r="Z9" i="6"/>
  <c r="BE9" i="9"/>
  <c r="AP9" i="9"/>
  <c r="V9" i="9"/>
  <c r="AV14" i="10"/>
  <c r="BG10" i="10"/>
  <c r="AB14" i="10"/>
  <c r="S10" i="10"/>
  <c r="AW10" i="11"/>
  <c r="BG14" i="11"/>
  <c r="R10" i="11"/>
  <c r="BA9" i="11"/>
  <c r="AG9" i="11"/>
  <c r="AR10" i="6"/>
  <c r="AR16" i="6" s="1"/>
  <c r="AR17" i="6" s="1"/>
  <c r="Y10" i="6"/>
  <c r="Y16" i="6" s="1"/>
  <c r="BF9" i="6"/>
  <c r="AS9" i="6"/>
  <c r="Y9" i="6"/>
  <c r="AI14" i="8"/>
  <c r="AO9" i="9"/>
  <c r="U9" i="9"/>
  <c r="AU14" i="10"/>
  <c r="BG14" i="10"/>
  <c r="R10" i="10"/>
  <c r="BA9" i="10"/>
  <c r="AG9" i="10"/>
  <c r="AO14" i="13"/>
  <c r="AN9" i="5"/>
  <c r="T9" i="5"/>
  <c r="T16" i="5" s="1"/>
  <c r="AX10" i="11"/>
  <c r="Q10" i="11"/>
  <c r="Q16" i="11" s="1"/>
  <c r="AS10" i="6"/>
  <c r="BE13" i="6" s="1"/>
  <c r="AN9" i="9"/>
  <c r="AN16" i="9" s="1"/>
  <c r="T9" i="9"/>
  <c r="T16" i="9" s="1"/>
  <c r="AZ9" i="10"/>
  <c r="AZ16" i="10" s="1"/>
  <c r="AF9" i="10"/>
  <c r="AF16" i="10" s="1"/>
  <c r="BC10" i="13"/>
  <c r="BG10" i="13"/>
  <c r="R10" i="13"/>
  <c r="BB9" i="13"/>
  <c r="AA9" i="13"/>
  <c r="AA9" i="4"/>
  <c r="AU9" i="4"/>
  <c r="AG9" i="4"/>
  <c r="AI9" i="4"/>
  <c r="AJ9" i="4"/>
  <c r="AJ16" i="4" s="1"/>
  <c r="AL9" i="4"/>
  <c r="AN9" i="4"/>
  <c r="AO9" i="4"/>
  <c r="AO16" i="4" s="1"/>
  <c r="AP9" i="4"/>
  <c r="AP16" i="4" s="1"/>
  <c r="AQ9" i="4"/>
  <c r="AR9" i="4"/>
  <c r="P9" i="4"/>
  <c r="P16" i="4" s="1"/>
  <c r="Y9" i="4"/>
  <c r="Y16" i="4" s="1"/>
  <c r="T9" i="4"/>
  <c r="X9" i="4"/>
  <c r="X16" i="4" s="1"/>
  <c r="W9" i="4"/>
  <c r="BF9" i="4"/>
  <c r="BF16" i="4" s="1"/>
  <c r="O9" i="4"/>
  <c r="O16" i="4" s="1"/>
  <c r="BE9" i="4"/>
  <c r="BE16" i="4" s="1"/>
  <c r="BB9" i="4"/>
  <c r="BC9" i="4"/>
  <c r="AP44" i="2"/>
  <c r="S10" i="13"/>
  <c r="Y10" i="13"/>
  <c r="AK14" i="13"/>
  <c r="AB10" i="13"/>
  <c r="AB16" i="13" s="1"/>
  <c r="AE9" i="13"/>
  <c r="AG9" i="13"/>
  <c r="AD10" i="13"/>
  <c r="AD16" i="13" s="1"/>
  <c r="BD10" i="13"/>
  <c r="AS14" i="13"/>
  <c r="AH9" i="13"/>
  <c r="AV14" i="13"/>
  <c r="AC9" i="13"/>
  <c r="AY14" i="13"/>
  <c r="AZ14" i="13"/>
  <c r="AT9" i="13"/>
  <c r="AF14" i="13"/>
  <c r="AN14" i="13"/>
  <c r="AV16" i="13"/>
  <c r="AV13" i="13"/>
  <c r="AI9" i="13"/>
  <c r="P9" i="13"/>
  <c r="P16" i="13" s="1"/>
  <c r="AJ9" i="13"/>
  <c r="AJ16" i="13" s="1"/>
  <c r="BD9" i="13"/>
  <c r="AF10" i="13"/>
  <c r="AZ10" i="13"/>
  <c r="O9" i="13"/>
  <c r="BC9" i="13"/>
  <c r="AY16" i="13"/>
  <c r="Q9" i="13"/>
  <c r="AK9" i="13"/>
  <c r="AG10" i="13"/>
  <c r="BA10" i="13"/>
  <c r="R9" i="13"/>
  <c r="AL9" i="13"/>
  <c r="BB10" i="13"/>
  <c r="AL14" i="13"/>
  <c r="BF14" i="13"/>
  <c r="T9" i="13"/>
  <c r="T16" i="13" s="1"/>
  <c r="AN9" i="13"/>
  <c r="S9" i="13"/>
  <c r="U9" i="13"/>
  <c r="AO9" i="13"/>
  <c r="BE10" i="13"/>
  <c r="AM9" i="13"/>
  <c r="V9" i="13"/>
  <c r="V16" i="13" s="1"/>
  <c r="AP9" i="13"/>
  <c r="AL10" i="13"/>
  <c r="BF10" i="13"/>
  <c r="W9" i="13"/>
  <c r="AQ9" i="13"/>
  <c r="AM10" i="13"/>
  <c r="X9" i="13"/>
  <c r="AR9" i="13"/>
  <c r="AN10" i="13"/>
  <c r="Y9" i="13"/>
  <c r="Y16" i="13" s="1"/>
  <c r="AS9" i="13"/>
  <c r="U10" i="13"/>
  <c r="AO10" i="13"/>
  <c r="AM14" i="13"/>
  <c r="AP10" i="13"/>
  <c r="X10" i="13"/>
  <c r="AJ13" i="13" s="1"/>
  <c r="AR10" i="13"/>
  <c r="AS10" i="13"/>
  <c r="Z10" i="13"/>
  <c r="AT10" i="13"/>
  <c r="AQ10" i="13"/>
  <c r="AA10" i="13"/>
  <c r="AU10" i="13"/>
  <c r="W10" i="13"/>
  <c r="W16" i="13" s="1"/>
  <c r="AC10" i="13"/>
  <c r="AW10" i="13"/>
  <c r="P10" i="12"/>
  <c r="V9" i="12"/>
  <c r="V16" i="12" s="1"/>
  <c r="AP9" i="12"/>
  <c r="AM10" i="12"/>
  <c r="AM13" i="12" s="1"/>
  <c r="AM14" i="12"/>
  <c r="AK10" i="12"/>
  <c r="AK16" i="12" s="1"/>
  <c r="W9" i="12"/>
  <c r="W16" i="12" s="1"/>
  <c r="AQ9" i="12"/>
  <c r="AQ16" i="12" s="1"/>
  <c r="AN14" i="12"/>
  <c r="BD10" i="12"/>
  <c r="BD16" i="12" s="1"/>
  <c r="U9" i="12"/>
  <c r="X9" i="12"/>
  <c r="X16" i="12" s="1"/>
  <c r="AR9" i="12"/>
  <c r="AR16" i="12" s="1"/>
  <c r="BF10" i="12"/>
  <c r="Y9" i="12"/>
  <c r="AS9" i="12"/>
  <c r="R10" i="12"/>
  <c r="R16" i="12" s="1"/>
  <c r="Z9" i="12"/>
  <c r="AT9" i="12"/>
  <c r="AA9" i="12"/>
  <c r="AU9" i="12"/>
  <c r="AO9" i="12"/>
  <c r="AB9" i="12"/>
  <c r="AB16" i="12" s="1"/>
  <c r="AV9" i="12"/>
  <c r="Y10" i="12"/>
  <c r="AS10" i="12"/>
  <c r="AS14" i="12"/>
  <c r="AC9" i="12"/>
  <c r="AW9" i="12"/>
  <c r="Z10" i="12"/>
  <c r="AT10" i="12"/>
  <c r="AJ10" i="12"/>
  <c r="AJ16" i="12" s="1"/>
  <c r="AD9" i="12"/>
  <c r="AX9" i="12"/>
  <c r="AA10" i="12"/>
  <c r="AU10" i="12"/>
  <c r="AA14" i="12"/>
  <c r="AU14" i="12"/>
  <c r="AB10" i="12"/>
  <c r="AN13" i="12" s="1"/>
  <c r="AV10" i="12"/>
  <c r="AA13" i="12"/>
  <c r="AC10" i="12"/>
  <c r="AO13" i="12" s="1"/>
  <c r="AW10" i="12"/>
  <c r="AD10" i="12"/>
  <c r="AX10" i="12"/>
  <c r="AX13" i="12" s="1"/>
  <c r="AE10" i="12"/>
  <c r="AY10" i="12"/>
  <c r="AF10" i="12"/>
  <c r="AF16" i="12" s="1"/>
  <c r="AZ10" i="12"/>
  <c r="AZ16" i="12" s="1"/>
  <c r="AG10" i="12"/>
  <c r="AG16" i="12" s="1"/>
  <c r="BA10" i="12"/>
  <c r="BA16" i="10"/>
  <c r="O10" i="10"/>
  <c r="O16" i="10" s="1"/>
  <c r="AI10" i="10"/>
  <c r="BC10" i="10"/>
  <c r="BC16" i="10" s="1"/>
  <c r="P16" i="10"/>
  <c r="AJ10" i="10"/>
  <c r="AJ16" i="10" s="1"/>
  <c r="BD10" i="10"/>
  <c r="BD16" i="10" s="1"/>
  <c r="Q10" i="10"/>
  <c r="Q16" i="10" s="1"/>
  <c r="AK10" i="10"/>
  <c r="AK16" i="10" s="1"/>
  <c r="BE10" i="10"/>
  <c r="BE16" i="10" s="1"/>
  <c r="AL14" i="10"/>
  <c r="AO9" i="10"/>
  <c r="AO16" i="10" s="1"/>
  <c r="AL10" i="10"/>
  <c r="AL16" i="10" s="1"/>
  <c r="AM14" i="10"/>
  <c r="V9" i="10"/>
  <c r="AM10" i="10"/>
  <c r="AN14" i="10"/>
  <c r="Y9" i="10"/>
  <c r="AS9" i="10"/>
  <c r="V10" i="10"/>
  <c r="AP10" i="10"/>
  <c r="Z9" i="10"/>
  <c r="AT9" i="10"/>
  <c r="AT16" i="10" s="1"/>
  <c r="W10" i="10"/>
  <c r="W16" i="10" s="1"/>
  <c r="AQ10" i="10"/>
  <c r="AQ13" i="10" s="1"/>
  <c r="AA9" i="10"/>
  <c r="AU9" i="10"/>
  <c r="X10" i="10"/>
  <c r="X16" i="10" s="1"/>
  <c r="AR10" i="10"/>
  <c r="AR13" i="10" s="1"/>
  <c r="AB9" i="10"/>
  <c r="AV9" i="10"/>
  <c r="Y10" i="10"/>
  <c r="AS10" i="10"/>
  <c r="AC9" i="10"/>
  <c r="AW9" i="10"/>
  <c r="Z10" i="10"/>
  <c r="AT10" i="10"/>
  <c r="AD9" i="10"/>
  <c r="AX9" i="10"/>
  <c r="AA10" i="10"/>
  <c r="AU10" i="10"/>
  <c r="AE9" i="10"/>
  <c r="AY9" i="10"/>
  <c r="AY16" i="10" s="1"/>
  <c r="AB10" i="10"/>
  <c r="AV10" i="10"/>
  <c r="AV13" i="10" s="1"/>
  <c r="AC10" i="10"/>
  <c r="AW10" i="10"/>
  <c r="AD10" i="10"/>
  <c r="AD13" i="10" s="1"/>
  <c r="AX10" i="10"/>
  <c r="AZ13" i="9"/>
  <c r="AZ16" i="9"/>
  <c r="AF13" i="9"/>
  <c r="AP16" i="9"/>
  <c r="Z9" i="9"/>
  <c r="AQ10" i="9"/>
  <c r="AO14" i="9"/>
  <c r="AA9" i="9"/>
  <c r="X10" i="9"/>
  <c r="AR10" i="9"/>
  <c r="AB9" i="9"/>
  <c r="AV9" i="9"/>
  <c r="Y10" i="9"/>
  <c r="AK13" i="9" s="1"/>
  <c r="AS10" i="9"/>
  <c r="BE13" i="9" s="1"/>
  <c r="AT9" i="9"/>
  <c r="AC9" i="9"/>
  <c r="AW9" i="9"/>
  <c r="Z10" i="9"/>
  <c r="AT10" i="9"/>
  <c r="BF13" i="9" s="1"/>
  <c r="AR14" i="9"/>
  <c r="AU10" i="9"/>
  <c r="AB10" i="9"/>
  <c r="AV10" i="9"/>
  <c r="AT14" i="9"/>
  <c r="AN14" i="9"/>
  <c r="AD9" i="9"/>
  <c r="AA10" i="9"/>
  <c r="AZ9" i="9"/>
  <c r="AC10" i="9"/>
  <c r="AO13" i="9" s="1"/>
  <c r="AW10" i="9"/>
  <c r="AA14" i="9"/>
  <c r="AU14" i="9"/>
  <c r="U16" i="9"/>
  <c r="BA9" i="9"/>
  <c r="AD10" i="9"/>
  <c r="AX10" i="9"/>
  <c r="AB14" i="9"/>
  <c r="AO16" i="9"/>
  <c r="BB9" i="9"/>
  <c r="AE10" i="9"/>
  <c r="AY10" i="9"/>
  <c r="BF14" i="9"/>
  <c r="P9" i="9"/>
  <c r="AJ9" i="9"/>
  <c r="BD9" i="9"/>
  <c r="AG10" i="9"/>
  <c r="BA10" i="9"/>
  <c r="BF9" i="9"/>
  <c r="BF16" i="9" s="1"/>
  <c r="X9" i="9"/>
  <c r="V16" i="9"/>
  <c r="Q9" i="9"/>
  <c r="Q16" i="9" s="1"/>
  <c r="AK9" i="9"/>
  <c r="AH10" i="9"/>
  <c r="AH13" i="9" s="1"/>
  <c r="BB10" i="9"/>
  <c r="BB13" i="9" s="1"/>
  <c r="R9" i="9"/>
  <c r="R16" i="9" s="1"/>
  <c r="AL9" i="9"/>
  <c r="AL16" i="9" s="1"/>
  <c r="AG14" i="9"/>
  <c r="BA14" i="9"/>
  <c r="S9" i="9"/>
  <c r="AM9" i="9"/>
  <c r="Y9" i="9"/>
  <c r="AN10" i="8"/>
  <c r="AE9" i="8"/>
  <c r="AE16" i="8" s="1"/>
  <c r="AY9" i="8"/>
  <c r="AB10" i="8"/>
  <c r="AV10" i="8"/>
  <c r="AF9" i="8"/>
  <c r="AZ9" i="8"/>
  <c r="AC10" i="8"/>
  <c r="AW10" i="8"/>
  <c r="AG9" i="8"/>
  <c r="AG16" i="8" s="1"/>
  <c r="BA9" i="8"/>
  <c r="BA16" i="8" s="1"/>
  <c r="AD10" i="8"/>
  <c r="AX10" i="8"/>
  <c r="AB14" i="8"/>
  <c r="AV14" i="8"/>
  <c r="W9" i="8"/>
  <c r="AH9" i="8"/>
  <c r="BB9" i="8"/>
  <c r="AE10" i="8"/>
  <c r="AY10" i="8"/>
  <c r="O9" i="8"/>
  <c r="AI9" i="8"/>
  <c r="BC9" i="8"/>
  <c r="AF10" i="8"/>
  <c r="AZ10" i="8"/>
  <c r="AZ13" i="8" s="1"/>
  <c r="AX14" i="8"/>
  <c r="P9" i="8"/>
  <c r="AJ9" i="8"/>
  <c r="AJ16" i="8" s="1"/>
  <c r="BD9" i="8"/>
  <c r="BD16" i="8" s="1"/>
  <c r="BF9" i="8"/>
  <c r="BF16" i="8" s="1"/>
  <c r="Q9" i="8"/>
  <c r="AK9" i="8"/>
  <c r="AH10" i="8"/>
  <c r="R9" i="8"/>
  <c r="R16" i="8" s="1"/>
  <c r="AL9" i="8"/>
  <c r="AL16" i="8" s="1"/>
  <c r="O10" i="8"/>
  <c r="AI10" i="8"/>
  <c r="BC10" i="8"/>
  <c r="BC13" i="8" s="1"/>
  <c r="S9" i="8"/>
  <c r="AM9" i="8"/>
  <c r="P10" i="8"/>
  <c r="AJ10" i="8"/>
  <c r="AJ13" i="8" s="1"/>
  <c r="BD10" i="8"/>
  <c r="BD13" i="8" s="1"/>
  <c r="T9" i="8"/>
  <c r="T16" i="8" s="1"/>
  <c r="AN9" i="8"/>
  <c r="BC14" i="8"/>
  <c r="V9" i="8"/>
  <c r="AM10" i="8"/>
  <c r="AM13" i="8" s="1"/>
  <c r="U10" i="8"/>
  <c r="U16" i="8" s="1"/>
  <c r="AO10" i="8"/>
  <c r="Y9" i="8"/>
  <c r="V10" i="8"/>
  <c r="AP10" i="8"/>
  <c r="Z9" i="8"/>
  <c r="AT9" i="8"/>
  <c r="W10" i="8"/>
  <c r="AQ10" i="8"/>
  <c r="AA9" i="8"/>
  <c r="AU9" i="8"/>
  <c r="X10" i="8"/>
  <c r="X16" i="8" s="1"/>
  <c r="AR10" i="8"/>
  <c r="AR16" i="8" s="1"/>
  <c r="Y10" i="8"/>
  <c r="AS10" i="8"/>
  <c r="AS13" i="8" s="1"/>
  <c r="AC9" i="8"/>
  <c r="AW9" i="8"/>
  <c r="Z10" i="8"/>
  <c r="AL13" i="8" s="1"/>
  <c r="AT10" i="8"/>
  <c r="AC9" i="7"/>
  <c r="AB10" i="7"/>
  <c r="AF9" i="7"/>
  <c r="AF16" i="7" s="1"/>
  <c r="BA9" i="7"/>
  <c r="AD10" i="7"/>
  <c r="AX10" i="7"/>
  <c r="AB14" i="7"/>
  <c r="AC10" i="7"/>
  <c r="AH9" i="7"/>
  <c r="BB9" i="7"/>
  <c r="AE10" i="7"/>
  <c r="AY10" i="7"/>
  <c r="AF10" i="7"/>
  <c r="AZ10" i="7"/>
  <c r="AG10" i="7"/>
  <c r="BA10" i="7"/>
  <c r="AH10" i="7"/>
  <c r="AT13" i="7" s="1"/>
  <c r="BB10" i="7"/>
  <c r="AA10" i="7"/>
  <c r="AW10" i="7"/>
  <c r="R9" i="7"/>
  <c r="AL9" i="7"/>
  <c r="AI10" i="7"/>
  <c r="AI16" i="7" s="1"/>
  <c r="BC10" i="7"/>
  <c r="BC16" i="7" s="1"/>
  <c r="AU10" i="7"/>
  <c r="AU16" i="7" s="1"/>
  <c r="AT14" i="7"/>
  <c r="AA14" i="7"/>
  <c r="S9" i="7"/>
  <c r="S16" i="7" s="1"/>
  <c r="AM9" i="7"/>
  <c r="AM16" i="7" s="1"/>
  <c r="AJ10" i="7"/>
  <c r="AJ16" i="7" s="1"/>
  <c r="BD10" i="7"/>
  <c r="T9" i="7"/>
  <c r="AN9" i="7"/>
  <c r="AK10" i="7"/>
  <c r="AR13" i="7"/>
  <c r="AX9" i="7"/>
  <c r="U9" i="7"/>
  <c r="U16" i="7" s="1"/>
  <c r="AO9" i="7"/>
  <c r="AL10" i="7"/>
  <c r="V9" i="7"/>
  <c r="BE14" i="7"/>
  <c r="W9" i="7"/>
  <c r="AQ9" i="7"/>
  <c r="T10" i="7"/>
  <c r="AN10" i="7"/>
  <c r="AO10" i="7"/>
  <c r="Z16" i="7"/>
  <c r="V10" i="7"/>
  <c r="AP10" i="7"/>
  <c r="BB13" i="7" s="1"/>
  <c r="X16" i="7"/>
  <c r="AU16" i="6"/>
  <c r="AA16" i="6"/>
  <c r="AA17" i="6" s="1"/>
  <c r="Z16" i="6"/>
  <c r="AV14" i="6"/>
  <c r="AJ14" i="6"/>
  <c r="U9" i="6"/>
  <c r="AO9" i="6"/>
  <c r="AL10" i="6"/>
  <c r="AK14" i="6"/>
  <c r="BE14" i="6"/>
  <c r="BB9" i="6"/>
  <c r="BB14" i="6"/>
  <c r="BD10" i="6"/>
  <c r="BD14" i="6"/>
  <c r="V9" i="6"/>
  <c r="AP9" i="6"/>
  <c r="AM10" i="6"/>
  <c r="AL14" i="6"/>
  <c r="AV16" i="6"/>
  <c r="AE10" i="6"/>
  <c r="AE13" i="6" s="1"/>
  <c r="AZ10" i="6"/>
  <c r="AZ16" i="6" s="1"/>
  <c r="AZ17" i="6" s="1"/>
  <c r="AH10" i="6"/>
  <c r="AM9" i="6"/>
  <c r="AM16" i="6" s="1"/>
  <c r="AN9" i="6"/>
  <c r="W9" i="6"/>
  <c r="AQ9" i="6"/>
  <c r="T10" i="6"/>
  <c r="AN10" i="6"/>
  <c r="AM14" i="6"/>
  <c r="AH9" i="6"/>
  <c r="BB10" i="6"/>
  <c r="BC10" i="6"/>
  <c r="BC14" i="6"/>
  <c r="X9" i="6"/>
  <c r="AR9" i="6"/>
  <c r="U10" i="6"/>
  <c r="AO10" i="6"/>
  <c r="AC10" i="6"/>
  <c r="R9" i="6"/>
  <c r="AJ10" i="6"/>
  <c r="AV13" i="6" s="1"/>
  <c r="T9" i="6"/>
  <c r="V10" i="6"/>
  <c r="V16" i="6" s="1"/>
  <c r="AP10" i="6"/>
  <c r="AI10" i="6"/>
  <c r="AI16" i="6" s="1"/>
  <c r="BF14" i="6"/>
  <c r="W10" i="6"/>
  <c r="AQ10" i="6"/>
  <c r="BA10" i="6"/>
  <c r="BA16" i="6" s="1"/>
  <c r="AL9" i="6"/>
  <c r="S9" i="6"/>
  <c r="X10" i="6"/>
  <c r="AX10" i="6"/>
  <c r="BE10" i="6"/>
  <c r="BE16" i="6" s="1"/>
  <c r="AY10" i="6"/>
  <c r="AZ10" i="11"/>
  <c r="AG10" i="11"/>
  <c r="BA10" i="11"/>
  <c r="AH10" i="11"/>
  <c r="AH13" i="11" s="1"/>
  <c r="BB10" i="11"/>
  <c r="AE9" i="11"/>
  <c r="AU14" i="11"/>
  <c r="R9" i="11"/>
  <c r="R16" i="11" s="1"/>
  <c r="AL9" i="11"/>
  <c r="AI10" i="11"/>
  <c r="BC10" i="11"/>
  <c r="AV10" i="11"/>
  <c r="AF9" i="11"/>
  <c r="AB14" i="11"/>
  <c r="S9" i="11"/>
  <c r="S16" i="11" s="1"/>
  <c r="AM9" i="11"/>
  <c r="AM16" i="11" s="1"/>
  <c r="AJ10" i="11"/>
  <c r="AJ16" i="11" s="1"/>
  <c r="BD10" i="11"/>
  <c r="BD16" i="11" s="1"/>
  <c r="AB10" i="11"/>
  <c r="AZ9" i="11"/>
  <c r="T9" i="11"/>
  <c r="T16" i="11" s="1"/>
  <c r="AN9" i="11"/>
  <c r="AK10" i="11"/>
  <c r="BE10" i="11"/>
  <c r="BE16" i="11" s="1"/>
  <c r="U9" i="11"/>
  <c r="AO9" i="11"/>
  <c r="AL10" i="11"/>
  <c r="AX13" i="11" s="1"/>
  <c r="AI14" i="11"/>
  <c r="BC14" i="11"/>
  <c r="AD10" i="11"/>
  <c r="AE10" i="11"/>
  <c r="AE13" i="11" s="1"/>
  <c r="V9" i="11"/>
  <c r="AP9" i="11"/>
  <c r="AJ14" i="11"/>
  <c r="W9" i="11"/>
  <c r="AQ9" i="11"/>
  <c r="AN10" i="11"/>
  <c r="BE14" i="11"/>
  <c r="BF10" i="11"/>
  <c r="BF13" i="11" s="1"/>
  <c r="X9" i="11"/>
  <c r="AR9" i="11"/>
  <c r="AO10" i="11"/>
  <c r="Y9" i="11"/>
  <c r="AS9" i="11"/>
  <c r="AP10" i="11"/>
  <c r="AM14" i="11"/>
  <c r="BB9" i="11"/>
  <c r="Z9" i="11"/>
  <c r="Z16" i="11" s="1"/>
  <c r="AT9" i="11"/>
  <c r="W10" i="11"/>
  <c r="AQ10" i="11"/>
  <c r="AC10" i="11"/>
  <c r="AA9" i="11"/>
  <c r="AU9" i="11"/>
  <c r="X10" i="11"/>
  <c r="AR10" i="11"/>
  <c r="AB9" i="11"/>
  <c r="AV9" i="11"/>
  <c r="Y10" i="11"/>
  <c r="AS10" i="11"/>
  <c r="X9" i="5"/>
  <c r="AK14" i="5"/>
  <c r="BE14" i="5"/>
  <c r="Y9" i="5"/>
  <c r="AS9" i="5"/>
  <c r="V10" i="5"/>
  <c r="V16" i="5" s="1"/>
  <c r="AP10" i="5"/>
  <c r="AL14" i="5"/>
  <c r="Z9" i="5"/>
  <c r="AT9" i="5"/>
  <c r="W10" i="5"/>
  <c r="AQ10" i="5"/>
  <c r="AM14" i="5"/>
  <c r="AA9" i="5"/>
  <c r="AU9" i="5"/>
  <c r="X10" i="5"/>
  <c r="AR10" i="5"/>
  <c r="AR13" i="5" s="1"/>
  <c r="AN14" i="5"/>
  <c r="AB9" i="5"/>
  <c r="AV9" i="5"/>
  <c r="Y10" i="5"/>
  <c r="AK13" i="5" s="1"/>
  <c r="AS10" i="5"/>
  <c r="BE13" i="5" s="1"/>
  <c r="AM10" i="5"/>
  <c r="AM16" i="5" s="1"/>
  <c r="AR9" i="5"/>
  <c r="AC9" i="5"/>
  <c r="AW9" i="5"/>
  <c r="Z10" i="5"/>
  <c r="AT10" i="5"/>
  <c r="W9" i="5"/>
  <c r="AA10" i="5"/>
  <c r="AU10" i="5"/>
  <c r="AQ14" i="5"/>
  <c r="AB10" i="5"/>
  <c r="AN13" i="5" s="1"/>
  <c r="AV10" i="5"/>
  <c r="AR14" i="5"/>
  <c r="AZ9" i="5"/>
  <c r="AZ16" i="5" s="1"/>
  <c r="AC10" i="5"/>
  <c r="AW10" i="5"/>
  <c r="AS14" i="5"/>
  <c r="AD10" i="5"/>
  <c r="AX10" i="5"/>
  <c r="AT14" i="5"/>
  <c r="AO10" i="5"/>
  <c r="AE10" i="5"/>
  <c r="AE13" i="5" s="1"/>
  <c r="AY10" i="5"/>
  <c r="AU14" i="5"/>
  <c r="O9" i="5"/>
  <c r="O16" i="5" s="1"/>
  <c r="AI9" i="5"/>
  <c r="AI16" i="5" s="1"/>
  <c r="BC9" i="5"/>
  <c r="BC16" i="5" s="1"/>
  <c r="BA10" i="5"/>
  <c r="BA13" i="5" s="1"/>
  <c r="Q9" i="5"/>
  <c r="AK9" i="5"/>
  <c r="BE9" i="5"/>
  <c r="P9" i="5"/>
  <c r="P16" i="5" s="1"/>
  <c r="AG10" i="5"/>
  <c r="AG13" i="5" s="1"/>
  <c r="AB9" i="4"/>
  <c r="AV9" i="4"/>
  <c r="AT14" i="4"/>
  <c r="AC9" i="4"/>
  <c r="AW9" i="4"/>
  <c r="Z10" i="4"/>
  <c r="AT10" i="4"/>
  <c r="AA14" i="4"/>
  <c r="AU14" i="4"/>
  <c r="BF14" i="4"/>
  <c r="AD9" i="4"/>
  <c r="AX9" i="4"/>
  <c r="AA10" i="4"/>
  <c r="AU10" i="4"/>
  <c r="AB14" i="4"/>
  <c r="Z9" i="4"/>
  <c r="AE9" i="4"/>
  <c r="AY9" i="4"/>
  <c r="AB10" i="4"/>
  <c r="AV10" i="4"/>
  <c r="AF9" i="4"/>
  <c r="AZ9" i="4"/>
  <c r="AC10" i="4"/>
  <c r="AW10" i="4"/>
  <c r="AT9" i="4"/>
  <c r="AD10" i="4"/>
  <c r="AX10" i="4"/>
  <c r="AS9" i="4"/>
  <c r="AS16" i="4" s="1"/>
  <c r="AH9" i="4"/>
  <c r="AE10" i="4"/>
  <c r="AY10" i="4"/>
  <c r="AY13" i="4" s="1"/>
  <c r="AZ14" i="4"/>
  <c r="W16" i="4"/>
  <c r="AF10" i="4"/>
  <c r="AR13" i="4" s="1"/>
  <c r="AZ10" i="4"/>
  <c r="AZ16" i="4" s="1"/>
  <c r="BA14" i="4"/>
  <c r="AG10" i="4"/>
  <c r="AG13" i="4" s="1"/>
  <c r="BA10" i="4"/>
  <c r="BA13" i="4" s="1"/>
  <c r="BB14" i="4"/>
  <c r="Q9" i="4"/>
  <c r="Q16" i="4" s="1"/>
  <c r="AK9" i="4"/>
  <c r="AK16" i="4" s="1"/>
  <c r="AH10" i="4"/>
  <c r="AH13" i="4" s="1"/>
  <c r="BB10" i="4"/>
  <c r="BB13" i="4" s="1"/>
  <c r="R9" i="4"/>
  <c r="R16" i="4" s="1"/>
  <c r="AI10" i="4"/>
  <c r="AI13" i="4" s="1"/>
  <c r="BC10" i="4"/>
  <c r="BC13" i="4" s="1"/>
  <c r="S9" i="4"/>
  <c r="S16" i="4" s="1"/>
  <c r="AM9" i="4"/>
  <c r="AM16" i="4" s="1"/>
  <c r="U9" i="4"/>
  <c r="U16" i="4" s="1"/>
  <c r="V9" i="4"/>
  <c r="V16" i="4" s="1"/>
  <c r="T10" i="4"/>
  <c r="T16" i="4" s="1"/>
  <c r="AN10" i="4"/>
  <c r="BF13" i="10"/>
  <c r="BF16" i="10"/>
  <c r="BF16" i="5"/>
  <c r="BF10" i="7"/>
  <c r="BF14" i="12"/>
  <c r="BF14" i="5"/>
  <c r="BF14" i="10"/>
  <c r="BF49" i="2"/>
  <c r="BF44" i="2" s="1"/>
  <c r="BF46" i="2"/>
  <c r="AQ46" i="2"/>
  <c r="AH13" i="12"/>
  <c r="AS13" i="10"/>
  <c r="BC13" i="12"/>
  <c r="O16" i="12"/>
  <c r="AT13" i="10"/>
  <c r="AS46" i="2"/>
  <c r="AZ49" i="2"/>
  <c r="AZ44" i="2" s="1"/>
  <c r="AJ13" i="12"/>
  <c r="P16" i="12"/>
  <c r="S16" i="8"/>
  <c r="AA13" i="10"/>
  <c r="AI46" i="2"/>
  <c r="BC44" i="2"/>
  <c r="BC46" i="2"/>
  <c r="AF46" i="2"/>
  <c r="BB49" i="2"/>
  <c r="AV13" i="12"/>
  <c r="AJ44" i="2"/>
  <c r="AJ46" i="2"/>
  <c r="BD44" i="2"/>
  <c r="BD46" i="2"/>
  <c r="AG46" i="2"/>
  <c r="BC49" i="2"/>
  <c r="AK44" i="2"/>
  <c r="AK46" i="2"/>
  <c r="BE46" i="2"/>
  <c r="BE49" i="2"/>
  <c r="BE44" i="2" s="1"/>
  <c r="T16" i="12"/>
  <c r="AN16" i="12"/>
  <c r="R49" i="2"/>
  <c r="AL49" i="2"/>
  <c r="AL44" i="2" s="1"/>
  <c r="AE13" i="10"/>
  <c r="S49" i="2"/>
  <c r="AU46" i="2"/>
  <c r="AG13" i="10"/>
  <c r="BA13" i="10"/>
  <c r="AY46" i="2"/>
  <c r="AE49" i="2"/>
  <c r="AR46" i="2"/>
  <c r="AS44" i="2"/>
  <c r="BA46" i="2"/>
  <c r="AG49" i="2"/>
  <c r="AG44" i="2" s="1"/>
  <c r="S16" i="10"/>
  <c r="AE16" i="10"/>
  <c r="O16" i="7"/>
  <c r="AZ46" i="2"/>
  <c r="AT46" i="2"/>
  <c r="AR44" i="2"/>
  <c r="AH49" i="2"/>
  <c r="AH44" i="2" s="1"/>
  <c r="BC16" i="12"/>
  <c r="BA13" i="9"/>
  <c r="AI49" i="2"/>
  <c r="AI44" i="2" s="1"/>
  <c r="AY13" i="10"/>
  <c r="AG16" i="10"/>
  <c r="AB49" i="2"/>
  <c r="AB44" i="2" s="1"/>
  <c r="AV49" i="2"/>
  <c r="AV44" i="2" s="1"/>
  <c r="AJ49" i="2"/>
  <c r="AI16" i="10"/>
  <c r="BD13" i="9"/>
  <c r="AI13" i="8"/>
  <c r="AU13" i="8"/>
  <c r="BC16" i="8"/>
  <c r="BB44" i="2"/>
  <c r="AD44" i="2"/>
  <c r="AE16" i="7"/>
  <c r="AA13" i="6"/>
  <c r="AY16" i="11"/>
  <c r="AZ16" i="7"/>
  <c r="AF16" i="5"/>
  <c r="AG16" i="7"/>
  <c r="AG16" i="6"/>
  <c r="AH16" i="10"/>
  <c r="BB16" i="10"/>
  <c r="BB16" i="8"/>
  <c r="BB16" i="6"/>
  <c r="BC16" i="6"/>
  <c r="BD16" i="7"/>
  <c r="BD16" i="6"/>
  <c r="BD17" i="6" s="1"/>
  <c r="AF13" i="5"/>
  <c r="AZ13" i="5"/>
  <c r="BD16" i="4"/>
  <c r="AK16" i="9"/>
  <c r="BE16" i="9"/>
  <c r="AG13" i="7"/>
  <c r="AK16" i="7"/>
  <c r="BE16" i="7"/>
  <c r="AG13" i="6"/>
  <c r="AK16" i="5"/>
  <c r="BE16" i="5"/>
  <c r="BE16" i="12"/>
  <c r="AL16" i="7"/>
  <c r="AL17" i="7" s="1"/>
  <c r="AL16" i="4"/>
  <c r="AM49" i="2"/>
  <c r="AM44" i="2" s="1"/>
  <c r="AM16" i="10"/>
  <c r="BC13" i="6"/>
  <c r="BD13" i="7"/>
  <c r="AN16" i="5"/>
  <c r="AJ13" i="4"/>
  <c r="BD13" i="4"/>
  <c r="AC44" i="2"/>
  <c r="AW44" i="2"/>
  <c r="AO49" i="2"/>
  <c r="AO44" i="2" s="1"/>
  <c r="AK13" i="12"/>
  <c r="AO16" i="12"/>
  <c r="AK13" i="8"/>
  <c r="BE13" i="8"/>
  <c r="AK13" i="7"/>
  <c r="AO16" i="5"/>
  <c r="AK13" i="4"/>
  <c r="BE13" i="4"/>
  <c r="AX44" i="2"/>
  <c r="AL13" i="7"/>
  <c r="AQ16" i="10"/>
  <c r="AQ16" i="9"/>
  <c r="AQ16" i="8"/>
  <c r="AQ16" i="4"/>
  <c r="AR16" i="7"/>
  <c r="AR16" i="4"/>
  <c r="AS16" i="10"/>
  <c r="AS16" i="5"/>
  <c r="AT16" i="7"/>
  <c r="AT16" i="6"/>
  <c r="AX40" i="2"/>
  <c r="AX41" i="2"/>
  <c r="AX39" i="2"/>
  <c r="AW40" i="2"/>
  <c r="AW41" i="2"/>
  <c r="AV40" i="2"/>
  <c r="AV41" i="2"/>
  <c r="AU41" i="2"/>
  <c r="AU39" i="2"/>
  <c r="AU19" i="2"/>
  <c r="AU12" i="2"/>
  <c r="AU4" i="2"/>
  <c r="AS39" i="2"/>
  <c r="AT39" i="2"/>
  <c r="AS40" i="2"/>
  <c r="AT40" i="2"/>
  <c r="AS41" i="2"/>
  <c r="AT41" i="2"/>
  <c r="AQ39" i="2"/>
  <c r="AR39" i="2"/>
  <c r="AQ40" i="2"/>
  <c r="AR40" i="2"/>
  <c r="AQ41" i="2"/>
  <c r="AR41" i="2"/>
  <c r="AN41" i="2"/>
  <c r="AO41" i="2"/>
  <c r="AP41" i="2"/>
  <c r="AP19" i="2"/>
  <c r="AO19" i="2"/>
  <c r="AN19" i="2"/>
  <c r="AP12" i="2"/>
  <c r="AO12" i="2"/>
  <c r="AN12" i="2"/>
  <c r="AP4" i="2"/>
  <c r="AO4" i="2"/>
  <c r="AN4" i="2"/>
  <c r="AP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C39" i="2"/>
  <c r="AP16" i="12" l="1"/>
  <c r="BD13" i="12"/>
  <c r="AI13" i="12"/>
  <c r="AM16" i="12"/>
  <c r="AM17" i="12" s="1"/>
  <c r="BF13" i="12"/>
  <c r="U16" i="12"/>
  <c r="BE13" i="10"/>
  <c r="R16" i="10"/>
  <c r="AR16" i="10"/>
  <c r="AK13" i="10"/>
  <c r="X16" i="9"/>
  <c r="AG16" i="9"/>
  <c r="AU13" i="9"/>
  <c r="BD16" i="9"/>
  <c r="AT16" i="9"/>
  <c r="AI13" i="9"/>
  <c r="AJ16" i="9"/>
  <c r="AH16" i="9"/>
  <c r="AS16" i="9"/>
  <c r="AV16" i="9"/>
  <c r="AM16" i="9"/>
  <c r="S16" i="9"/>
  <c r="AY16" i="9"/>
  <c r="AU16" i="9"/>
  <c r="AY16" i="8"/>
  <c r="AS16" i="8"/>
  <c r="AR13" i="8"/>
  <c r="Q16" i="8"/>
  <c r="AU16" i="8"/>
  <c r="AA16" i="8"/>
  <c r="AE13" i="8"/>
  <c r="AM16" i="8"/>
  <c r="AH13" i="8"/>
  <c r="BD17" i="7"/>
  <c r="R16" i="7"/>
  <c r="BE17" i="7"/>
  <c r="AV13" i="7"/>
  <c r="AJ13" i="7"/>
  <c r="AA16" i="7"/>
  <c r="W16" i="7"/>
  <c r="AG17" i="7"/>
  <c r="BC13" i="7"/>
  <c r="AT17" i="7"/>
  <c r="AT11" i="7" s="1"/>
  <c r="AZ17" i="7"/>
  <c r="AZ11" i="7" s="1"/>
  <c r="AU13" i="7"/>
  <c r="BA16" i="7"/>
  <c r="BA17" i="7" s="1"/>
  <c r="BE13" i="7"/>
  <c r="AI13" i="7"/>
  <c r="AS13" i="7"/>
  <c r="AE17" i="7"/>
  <c r="AE11" i="7" s="1"/>
  <c r="AY13" i="7"/>
  <c r="AE13" i="7"/>
  <c r="AB17" i="6"/>
  <c r="AB11" i="6" s="1"/>
  <c r="AS13" i="6"/>
  <c r="AV17" i="6"/>
  <c r="AR13" i="6"/>
  <c r="BC17" i="6"/>
  <c r="BB17" i="6"/>
  <c r="AT17" i="6"/>
  <c r="AD13" i="6"/>
  <c r="AK16" i="6"/>
  <c r="AK17" i="6" s="1"/>
  <c r="AK11" i="6" s="1"/>
  <c r="AM13" i="6"/>
  <c r="BD13" i="6"/>
  <c r="AW13" i="6"/>
  <c r="AG17" i="6"/>
  <c r="AY13" i="6"/>
  <c r="BE17" i="6"/>
  <c r="BE11" i="6" s="1"/>
  <c r="R16" i="6"/>
  <c r="S16" i="6"/>
  <c r="AU17" i="6"/>
  <c r="AU11" i="6" s="1"/>
  <c r="AS16" i="6"/>
  <c r="AS17" i="6" s="1"/>
  <c r="AS11" i="6" s="1"/>
  <c r="BF13" i="6"/>
  <c r="O16" i="6"/>
  <c r="AQ13" i="6"/>
  <c r="T16" i="6"/>
  <c r="AO16" i="6"/>
  <c r="AO17" i="6" s="1"/>
  <c r="AE16" i="6"/>
  <c r="AE17" i="6" s="1"/>
  <c r="W16" i="6"/>
  <c r="AZ16" i="11"/>
  <c r="AI16" i="11"/>
  <c r="AA16" i="11"/>
  <c r="AE16" i="11"/>
  <c r="AX16" i="11"/>
  <c r="O16" i="11"/>
  <c r="AF13" i="11"/>
  <c r="U16" i="11"/>
  <c r="AK16" i="11"/>
  <c r="AG13" i="11"/>
  <c r="BA16" i="11"/>
  <c r="BA17" i="11" s="1"/>
  <c r="AL16" i="11"/>
  <c r="AS13" i="11"/>
  <c r="AA13" i="11"/>
  <c r="AR13" i="11"/>
  <c r="AM17" i="11"/>
  <c r="AM11" i="11" s="1"/>
  <c r="AL13" i="11"/>
  <c r="AU16" i="11"/>
  <c r="AU17" i="11" s="1"/>
  <c r="AU11" i="11" s="1"/>
  <c r="AF16" i="11"/>
  <c r="AF17" i="11" s="1"/>
  <c r="AF11" i="11" s="1"/>
  <c r="V16" i="11"/>
  <c r="AQ16" i="11"/>
  <c r="AQ17" i="11" s="1"/>
  <c r="AQ11" i="11" s="1"/>
  <c r="AS16" i="11"/>
  <c r="AS17" i="11" s="1"/>
  <c r="AS11" i="11" s="1"/>
  <c r="AM13" i="11"/>
  <c r="BC13" i="11"/>
  <c r="AI13" i="11"/>
  <c r="BB16" i="11"/>
  <c r="BB17" i="11" s="1"/>
  <c r="BB11" i="11" s="1"/>
  <c r="AO13" i="11"/>
  <c r="AW16" i="11"/>
  <c r="AW17" i="11" s="1"/>
  <c r="AW11" i="11" s="1"/>
  <c r="AR16" i="11"/>
  <c r="AR17" i="11" s="1"/>
  <c r="AR11" i="11" s="1"/>
  <c r="AG16" i="11"/>
  <c r="AG17" i="11" s="1"/>
  <c r="AG11" i="11" s="1"/>
  <c r="AZ13" i="11"/>
  <c r="Q16" i="5"/>
  <c r="AT13" i="5"/>
  <c r="AY16" i="5"/>
  <c r="R16" i="13"/>
  <c r="BC16" i="13"/>
  <c r="O16" i="13"/>
  <c r="Z16" i="13"/>
  <c r="AX17" i="13" s="1"/>
  <c r="AH16" i="13"/>
  <c r="AH17" i="13" s="1"/>
  <c r="AH11" i="13" s="1"/>
  <c r="AJ17" i="13"/>
  <c r="AD17" i="13"/>
  <c r="AI16" i="13"/>
  <c r="AK16" i="13"/>
  <c r="AK17" i="13" s="1"/>
  <c r="AE16" i="13"/>
  <c r="AE17" i="13" s="1"/>
  <c r="AB17" i="13"/>
  <c r="AB11" i="13" s="1"/>
  <c r="AX13" i="13"/>
  <c r="AE13" i="13"/>
  <c r="AN16" i="4"/>
  <c r="AM17" i="6"/>
  <c r="AM11" i="6" s="1"/>
  <c r="BA16" i="5"/>
  <c r="AO13" i="5"/>
  <c r="AT16" i="5"/>
  <c r="BA13" i="11"/>
  <c r="BD17" i="11"/>
  <c r="BD11" i="11" s="1"/>
  <c r="AG16" i="5"/>
  <c r="AY16" i="7"/>
  <c r="AY17" i="7" s="1"/>
  <c r="AG13" i="8"/>
  <c r="AR16" i="5"/>
  <c r="AI17" i="7"/>
  <c r="V16" i="8"/>
  <c r="AK16" i="8"/>
  <c r="AX13" i="10"/>
  <c r="AI17" i="6"/>
  <c r="AI11" i="6" s="1"/>
  <c r="AI13" i="6"/>
  <c r="AS13" i="5"/>
  <c r="BE17" i="11"/>
  <c r="BE11" i="11" s="1"/>
  <c r="BG13" i="6"/>
  <c r="BG16" i="6"/>
  <c r="BG17" i="6" s="1"/>
  <c r="BG11" i="6" s="1"/>
  <c r="AA17" i="7"/>
  <c r="AA11" i="7" s="1"/>
  <c r="AV17" i="7"/>
  <c r="BG16" i="10"/>
  <c r="BG13" i="10"/>
  <c r="AJ17" i="7"/>
  <c r="AJ11" i="7" s="1"/>
  <c r="BG13" i="8"/>
  <c r="BG16" i="8"/>
  <c r="AK17" i="7"/>
  <c r="AK11" i="7" s="1"/>
  <c r="AI17" i="11"/>
  <c r="BD17" i="12"/>
  <c r="BD11" i="12" s="1"/>
  <c r="AZ17" i="11"/>
  <c r="AX17" i="11"/>
  <c r="AX11" i="11" s="1"/>
  <c r="AD17" i="6"/>
  <c r="AB13" i="13"/>
  <c r="AL17" i="11"/>
  <c r="AL11" i="11" s="1"/>
  <c r="BG16" i="12"/>
  <c r="BG13" i="12"/>
  <c r="AT17" i="11"/>
  <c r="AT11" i="11" s="1"/>
  <c r="AF17" i="6"/>
  <c r="AF11" i="6" s="1"/>
  <c r="BG13" i="5"/>
  <c r="BG16" i="5"/>
  <c r="BF16" i="11"/>
  <c r="AQ13" i="5"/>
  <c r="AQ13" i="9"/>
  <c r="BA16" i="12"/>
  <c r="BA17" i="12" s="1"/>
  <c r="BA11" i="12" s="1"/>
  <c r="AT16" i="12"/>
  <c r="AT17" i="12" s="1"/>
  <c r="AT11" i="12" s="1"/>
  <c r="BG16" i="13"/>
  <c r="BG17" i="13" s="1"/>
  <c r="BG11" i="13" s="1"/>
  <c r="BG13" i="13"/>
  <c r="AJ17" i="11"/>
  <c r="AF17" i="7"/>
  <c r="AJ13" i="6"/>
  <c r="AH16" i="11"/>
  <c r="AH17" i="11" s="1"/>
  <c r="AH11" i="11" s="1"/>
  <c r="W16" i="5"/>
  <c r="AQ13" i="11"/>
  <c r="V16" i="7"/>
  <c r="AM17" i="7"/>
  <c r="AM11" i="7" s="1"/>
  <c r="BB16" i="7"/>
  <c r="BB17" i="7" s="1"/>
  <c r="P16" i="9"/>
  <c r="Z16" i="12"/>
  <c r="AP17" i="12" s="1"/>
  <c r="AR17" i="12"/>
  <c r="AR11" i="12" s="1"/>
  <c r="AE16" i="5"/>
  <c r="AH16" i="7"/>
  <c r="AZ17" i="12"/>
  <c r="AZ11" i="12" s="1"/>
  <c r="AR17" i="7"/>
  <c r="AL17" i="12"/>
  <c r="AL11" i="12" s="1"/>
  <c r="AY17" i="11"/>
  <c r="AY11" i="11" s="1"/>
  <c r="AN17" i="12"/>
  <c r="AN11" i="12" s="1"/>
  <c r="BB17" i="12"/>
  <c r="BB11" i="12" s="1"/>
  <c r="AQ13" i="8"/>
  <c r="AF17" i="12"/>
  <c r="AF11" i="12" s="1"/>
  <c r="BD13" i="13"/>
  <c r="BD16" i="13"/>
  <c r="BD17" i="13" s="1"/>
  <c r="BG16" i="11"/>
  <c r="BG17" i="11" s="1"/>
  <c r="BG11" i="11" s="1"/>
  <c r="BG13" i="11"/>
  <c r="AK17" i="11"/>
  <c r="AE17" i="11"/>
  <c r="AA17" i="11"/>
  <c r="AA11" i="11" s="1"/>
  <c r="BG13" i="9"/>
  <c r="BG16" i="9"/>
  <c r="BG13" i="7"/>
  <c r="BG16" i="7"/>
  <c r="BG17" i="7" s="1"/>
  <c r="BG11" i="7" s="1"/>
  <c r="BE17" i="12"/>
  <c r="BE11" i="12" s="1"/>
  <c r="AY16" i="6"/>
  <c r="AY17" i="6" s="1"/>
  <c r="AY11" i="6" s="1"/>
  <c r="AH17" i="12"/>
  <c r="AH11" i="12" s="1"/>
  <c r="AY13" i="5"/>
  <c r="BA17" i="6"/>
  <c r="AL16" i="6"/>
  <c r="T16" i="7"/>
  <c r="AU17" i="7"/>
  <c r="AU11" i="7" s="1"/>
  <c r="S16" i="13"/>
  <c r="AT13" i="9"/>
  <c r="AI17" i="13"/>
  <c r="AI11" i="13" s="1"/>
  <c r="AI11" i="7"/>
  <c r="BC17" i="7"/>
  <c r="BC11" i="7" s="1"/>
  <c r="AD13" i="12"/>
  <c r="AV16" i="12"/>
  <c r="AB13" i="6"/>
  <c r="BG13" i="4"/>
  <c r="AU16" i="4"/>
  <c r="AI16" i="4"/>
  <c r="BC16" i="4"/>
  <c r="AF16" i="4"/>
  <c r="AF13" i="4"/>
  <c r="AZ13" i="4"/>
  <c r="AE16" i="4"/>
  <c r="AT13" i="4"/>
  <c r="Z16" i="4"/>
  <c r="BG17" i="4" s="1"/>
  <c r="BG11" i="4" s="1"/>
  <c r="AJ17" i="4"/>
  <c r="AJ11" i="4" s="1"/>
  <c r="AK17" i="4"/>
  <c r="AK11" i="4" s="1"/>
  <c r="BE17" i="4"/>
  <c r="BE11" i="4" s="1"/>
  <c r="AQ13" i="4"/>
  <c r="AF17" i="4"/>
  <c r="AF11" i="4" s="1"/>
  <c r="AE13" i="4"/>
  <c r="AY16" i="4"/>
  <c r="AY17" i="4" s="1"/>
  <c r="AY11" i="4" s="1"/>
  <c r="BF17" i="4"/>
  <c r="BF11" i="4" s="1"/>
  <c r="AT16" i="4"/>
  <c r="U16" i="13"/>
  <c r="AD13" i="13"/>
  <c r="AP13" i="13"/>
  <c r="AP16" i="13"/>
  <c r="BE13" i="13"/>
  <c r="BE16" i="13"/>
  <c r="AO13" i="13"/>
  <c r="AO16" i="13"/>
  <c r="AO17" i="13" s="1"/>
  <c r="AZ13" i="13"/>
  <c r="AZ16" i="13"/>
  <c r="AF13" i="13"/>
  <c r="AF16" i="13"/>
  <c r="AW16" i="13"/>
  <c r="AW17" i="13" s="1"/>
  <c r="AW11" i="13" s="1"/>
  <c r="AW13" i="13"/>
  <c r="AC16" i="13"/>
  <c r="AC17" i="13" s="1"/>
  <c r="AC11" i="13"/>
  <c r="AC13" i="13"/>
  <c r="AN13" i="13"/>
  <c r="AN16" i="13"/>
  <c r="AN17" i="13" s="1"/>
  <c r="AN11" i="13"/>
  <c r="AU16" i="13"/>
  <c r="AU17" i="13" s="1"/>
  <c r="AU11" i="13" s="1"/>
  <c r="AU13" i="13"/>
  <c r="AA16" i="13"/>
  <c r="AA13" i="13"/>
  <c r="AQ13" i="13"/>
  <c r="AQ16" i="13"/>
  <c r="BC13" i="13"/>
  <c r="BB13" i="13"/>
  <c r="BB16" i="13"/>
  <c r="BB17" i="13" s="1"/>
  <c r="AD11" i="13"/>
  <c r="AI13" i="13"/>
  <c r="AT13" i="13"/>
  <c r="AT16" i="13"/>
  <c r="AT17" i="13" s="1"/>
  <c r="AT11" i="13"/>
  <c r="AM13" i="13"/>
  <c r="AM16" i="13"/>
  <c r="AM17" i="13" s="1"/>
  <c r="AK11" i="13"/>
  <c r="AE11" i="13"/>
  <c r="AS13" i="13"/>
  <c r="AS16" i="13"/>
  <c r="AS17" i="13" s="1"/>
  <c r="BA13" i="13"/>
  <c r="BA16" i="13"/>
  <c r="AR13" i="13"/>
  <c r="AR16" i="13"/>
  <c r="AR17" i="13" s="1"/>
  <c r="BF13" i="13"/>
  <c r="BF16" i="13"/>
  <c r="BF17" i="13" s="1"/>
  <c r="AG13" i="13"/>
  <c r="AG16" i="13"/>
  <c r="X16" i="13"/>
  <c r="AJ11" i="13" s="1"/>
  <c r="AL13" i="13"/>
  <c r="AL16" i="13"/>
  <c r="AY13" i="13"/>
  <c r="AY13" i="12"/>
  <c r="AY16" i="12"/>
  <c r="AY17" i="12" s="1"/>
  <c r="AY11" i="12" s="1"/>
  <c r="BA13" i="12"/>
  <c r="AE16" i="12"/>
  <c r="AE13" i="12"/>
  <c r="AS13" i="12"/>
  <c r="AG13" i="12"/>
  <c r="Y16" i="12"/>
  <c r="AW16" i="12"/>
  <c r="AW13" i="12"/>
  <c r="AC16" i="12"/>
  <c r="AC13" i="12"/>
  <c r="AX16" i="12"/>
  <c r="AX17" i="12" s="1"/>
  <c r="AX11" i="12" s="1"/>
  <c r="BE13" i="12"/>
  <c r="AD16" i="12"/>
  <c r="AR13" i="12"/>
  <c r="AZ13" i="12"/>
  <c r="AL13" i="12"/>
  <c r="AQ13" i="12"/>
  <c r="AF13" i="12"/>
  <c r="BF16" i="12"/>
  <c r="AS16" i="12"/>
  <c r="AU16" i="12"/>
  <c r="AU13" i="12"/>
  <c r="AA16" i="12"/>
  <c r="AP13" i="12"/>
  <c r="AB13" i="12"/>
  <c r="AT13" i="12"/>
  <c r="AW16" i="10"/>
  <c r="AW13" i="10"/>
  <c r="AC16" i="10"/>
  <c r="AC13" i="10"/>
  <c r="AV16" i="10"/>
  <c r="AB16" i="10"/>
  <c r="BD13" i="10"/>
  <c r="AX16" i="10"/>
  <c r="AU16" i="10"/>
  <c r="AO13" i="10"/>
  <c r="AD16" i="10"/>
  <c r="AA16" i="10"/>
  <c r="AP16" i="10"/>
  <c r="AP13" i="10"/>
  <c r="V16" i="10"/>
  <c r="AU13" i="10"/>
  <c r="AL13" i="10"/>
  <c r="Z16" i="10"/>
  <c r="AH17" i="10" s="1"/>
  <c r="BB13" i="10"/>
  <c r="AJ13" i="10"/>
  <c r="AH13" i="10"/>
  <c r="BC13" i="10"/>
  <c r="AI13" i="10"/>
  <c r="AB13" i="10"/>
  <c r="Y16" i="10"/>
  <c r="AM13" i="10"/>
  <c r="AN13" i="10"/>
  <c r="AA16" i="9"/>
  <c r="AA13" i="9"/>
  <c r="AJ13" i="9"/>
  <c r="AB16" i="9"/>
  <c r="AB13" i="9"/>
  <c r="AE13" i="9"/>
  <c r="AE16" i="9"/>
  <c r="AN13" i="9"/>
  <c r="Z16" i="9"/>
  <c r="BE17" i="9" s="1"/>
  <c r="BE11" i="9" s="1"/>
  <c r="BC13" i="9"/>
  <c r="AX16" i="9"/>
  <c r="AX13" i="9"/>
  <c r="AD16" i="9"/>
  <c r="AD13" i="9"/>
  <c r="AP13" i="9"/>
  <c r="AG13" i="9"/>
  <c r="AL13" i="9"/>
  <c r="Y16" i="9"/>
  <c r="AS13" i="9"/>
  <c r="BB16" i="9"/>
  <c r="AW16" i="9"/>
  <c r="AW13" i="9"/>
  <c r="AC16" i="9"/>
  <c r="AC13" i="9"/>
  <c r="BA16" i="9"/>
  <c r="AR13" i="9"/>
  <c r="AR16" i="9"/>
  <c r="AM13" i="9"/>
  <c r="AP16" i="8"/>
  <c r="AP13" i="8"/>
  <c r="AX16" i="8"/>
  <c r="AX13" i="8"/>
  <c r="AO16" i="8"/>
  <c r="AO13" i="8"/>
  <c r="AD16" i="8"/>
  <c r="AD13" i="8"/>
  <c r="AT13" i="8"/>
  <c r="AW16" i="8"/>
  <c r="AW13" i="8"/>
  <c r="Z16" i="8"/>
  <c r="AE17" i="8" s="1"/>
  <c r="AE11" i="8" s="1"/>
  <c r="AC16" i="8"/>
  <c r="AC13" i="8"/>
  <c r="AV16" i="8"/>
  <c r="AV13" i="8"/>
  <c r="AH16" i="8"/>
  <c r="Y16" i="8"/>
  <c r="AF13" i="8"/>
  <c r="AF16" i="8"/>
  <c r="AB16" i="8"/>
  <c r="AB13" i="8"/>
  <c r="P16" i="8"/>
  <c r="BB13" i="8"/>
  <c r="AN16" i="8"/>
  <c r="AN13" i="8"/>
  <c r="AT16" i="8"/>
  <c r="AY13" i="8"/>
  <c r="AZ16" i="8"/>
  <c r="BA13" i="8"/>
  <c r="W16" i="8"/>
  <c r="AI16" i="8"/>
  <c r="BF13" i="8"/>
  <c r="AA13" i="8"/>
  <c r="O16" i="8"/>
  <c r="AO16" i="7"/>
  <c r="AO17" i="7" s="1"/>
  <c r="AO13" i="7"/>
  <c r="AN16" i="7"/>
  <c r="AN17" i="7" s="1"/>
  <c r="AN13" i="7"/>
  <c r="AC16" i="7"/>
  <c r="AC13" i="7"/>
  <c r="AQ11" i="7"/>
  <c r="AX16" i="7"/>
  <c r="AX17" i="7" s="1"/>
  <c r="AX11" i="7" s="1"/>
  <c r="AX13" i="7"/>
  <c r="AG11" i="7"/>
  <c r="AD16" i="7"/>
  <c r="AD13" i="7"/>
  <c r="BA13" i="7"/>
  <c r="AB16" i="7"/>
  <c r="AB13" i="7"/>
  <c r="AF13" i="7"/>
  <c r="AF11" i="7"/>
  <c r="AW16" i="7"/>
  <c r="AW13" i="7"/>
  <c r="AH13" i="7"/>
  <c r="AQ13" i="7"/>
  <c r="AA13" i="7"/>
  <c r="AV11" i="7"/>
  <c r="AZ13" i="7"/>
  <c r="AL11" i="7"/>
  <c r="AP16" i="7"/>
  <c r="AP17" i="7" s="1"/>
  <c r="AP13" i="7"/>
  <c r="AM13" i="7"/>
  <c r="AN16" i="6"/>
  <c r="AN13" i="6"/>
  <c r="AP16" i="6"/>
  <c r="AP13" i="6"/>
  <c r="AH13" i="6"/>
  <c r="AT13" i="6"/>
  <c r="AZ13" i="6"/>
  <c r="AQ16" i="6"/>
  <c r="AT11" i="6"/>
  <c r="AR11" i="6"/>
  <c r="AC16" i="6"/>
  <c r="AC13" i="6"/>
  <c r="BA13" i="6"/>
  <c r="AU13" i="6"/>
  <c r="AO13" i="6"/>
  <c r="AF13" i="6"/>
  <c r="U16" i="6"/>
  <c r="AZ11" i="6"/>
  <c r="AE11" i="6"/>
  <c r="AX16" i="6"/>
  <c r="AX17" i="6" s="1"/>
  <c r="AX11" i="6" s="1"/>
  <c r="AX13" i="6"/>
  <c r="AD11" i="6"/>
  <c r="AL13" i="6"/>
  <c r="BB11" i="6"/>
  <c r="AJ16" i="6"/>
  <c r="AJ17" i="6" s="1"/>
  <c r="AH16" i="6"/>
  <c r="BF11" i="6"/>
  <c r="X16" i="6"/>
  <c r="BB13" i="6"/>
  <c r="AP16" i="11"/>
  <c r="AP17" i="11" s="1"/>
  <c r="AP13" i="11"/>
  <c r="AE11" i="11"/>
  <c r="AU13" i="11"/>
  <c r="BB13" i="11"/>
  <c r="Y16" i="11"/>
  <c r="X16" i="11"/>
  <c r="AN16" i="11"/>
  <c r="AN17" i="11" s="1"/>
  <c r="AN13" i="11"/>
  <c r="AB16" i="11"/>
  <c r="AB13" i="11"/>
  <c r="AT13" i="11"/>
  <c r="AO16" i="11"/>
  <c r="AO17" i="11" s="1"/>
  <c r="AC16" i="11"/>
  <c r="AC13" i="11"/>
  <c r="AK13" i="11"/>
  <c r="BE13" i="11"/>
  <c r="W16" i="11"/>
  <c r="BD13" i="11"/>
  <c r="AW13" i="11"/>
  <c r="AJ13" i="11"/>
  <c r="BC16" i="11"/>
  <c r="BC17" i="11" s="1"/>
  <c r="BC11" i="11" s="1"/>
  <c r="AD16" i="11"/>
  <c r="AD13" i="11"/>
  <c r="AV16" i="11"/>
  <c r="AV13" i="11"/>
  <c r="AU16" i="5"/>
  <c r="AU13" i="5"/>
  <c r="AA16" i="5"/>
  <c r="AA13" i="5"/>
  <c r="AQ16" i="5"/>
  <c r="Z16" i="5"/>
  <c r="AI17" i="5" s="1"/>
  <c r="AI11" i="5" s="1"/>
  <c r="AP16" i="5"/>
  <c r="AP17" i="5" s="1"/>
  <c r="AP13" i="5"/>
  <c r="BF13" i="5"/>
  <c r="AX16" i="5"/>
  <c r="AX13" i="5"/>
  <c r="AM13" i="5"/>
  <c r="AD16" i="5"/>
  <c r="AD13" i="5"/>
  <c r="Y16" i="5"/>
  <c r="AW16" i="5"/>
  <c r="AW13" i="5"/>
  <c r="BB13" i="5"/>
  <c r="AC16" i="5"/>
  <c r="AC13" i="5"/>
  <c r="AI13" i="5"/>
  <c r="AH13" i="5"/>
  <c r="BC13" i="5"/>
  <c r="AL13" i="5"/>
  <c r="X16" i="5"/>
  <c r="AJ13" i="5"/>
  <c r="AV16" i="5"/>
  <c r="AV13" i="5"/>
  <c r="BD13" i="5"/>
  <c r="AB16" i="5"/>
  <c r="AB13" i="5"/>
  <c r="AD16" i="4"/>
  <c r="AD13" i="4"/>
  <c r="AW16" i="4"/>
  <c r="AW13" i="4"/>
  <c r="AC16" i="4"/>
  <c r="AC13" i="4"/>
  <c r="AP13" i="4"/>
  <c r="AV16" i="4"/>
  <c r="AV13" i="4"/>
  <c r="AS13" i="4"/>
  <c r="AB16" i="4"/>
  <c r="AB13" i="4"/>
  <c r="BA16" i="4"/>
  <c r="AN13" i="4"/>
  <c r="AO13" i="4"/>
  <c r="AL13" i="4"/>
  <c r="BB16" i="4"/>
  <c r="AU13" i="4"/>
  <c r="AH16" i="4"/>
  <c r="AA16" i="4"/>
  <c r="AA13" i="4"/>
  <c r="AG16" i="4"/>
  <c r="BF13" i="4"/>
  <c r="AX16" i="4"/>
  <c r="AX13" i="4"/>
  <c r="AM13" i="4"/>
  <c r="BF13" i="7"/>
  <c r="BF16" i="7"/>
  <c r="BD11" i="6"/>
  <c r="BC11" i="6"/>
  <c r="AT44" i="2"/>
  <c r="BD11" i="7"/>
  <c r="AR11" i="7"/>
  <c r="BA11" i="6"/>
  <c r="AU44" i="2"/>
  <c r="AY11" i="7"/>
  <c r="AV11" i="6"/>
  <c r="AN44" i="2"/>
  <c r="BA44" i="2"/>
  <c r="AW11" i="6"/>
  <c r="AE44" i="2"/>
  <c r="AQ44" i="2"/>
  <c r="AY44" i="2"/>
  <c r="AS11" i="7"/>
  <c r="BE11" i="7"/>
  <c r="AP40" i="2"/>
  <c r="AU40" i="2"/>
  <c r="AO40" i="2"/>
  <c r="AN40" i="2"/>
  <c r="D40" i="2"/>
  <c r="E40" i="2"/>
  <c r="F40" i="2"/>
  <c r="G40" i="2"/>
  <c r="H40" i="2"/>
  <c r="I40" i="2"/>
  <c r="J40" i="2"/>
  <c r="K40" i="2"/>
  <c r="L40" i="2"/>
  <c r="M40" i="2"/>
  <c r="N40" i="2"/>
  <c r="C40" i="2"/>
  <c r="N41" i="2"/>
  <c r="M41" i="2"/>
  <c r="L41" i="2"/>
  <c r="K41" i="2"/>
  <c r="J41" i="2"/>
  <c r="I41" i="2"/>
  <c r="H41" i="2"/>
  <c r="G41" i="2"/>
  <c r="F41" i="2"/>
  <c r="E41" i="2"/>
  <c r="D41" i="2"/>
  <c r="C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O41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AG17" i="12" l="1"/>
  <c r="AG11" i="12" s="1"/>
  <c r="AE17" i="12"/>
  <c r="AE11" i="12" s="1"/>
  <c r="AO17" i="12"/>
  <c r="AB17" i="8"/>
  <c r="AT17" i="8"/>
  <c r="AT11" i="8" s="1"/>
  <c r="AG11" i="6"/>
  <c r="AK11" i="11"/>
  <c r="AJ11" i="11"/>
  <c r="AI11" i="11"/>
  <c r="AK17" i="5"/>
  <c r="AK11" i="5"/>
  <c r="BC17" i="13"/>
  <c r="BE17" i="13"/>
  <c r="AY17" i="13"/>
  <c r="AV17" i="13"/>
  <c r="AV11" i="13" s="1"/>
  <c r="AA17" i="13"/>
  <c r="AA11" i="13" s="1"/>
  <c r="AH17" i="4"/>
  <c r="AH11" i="4" s="1"/>
  <c r="AD17" i="9"/>
  <c r="AD11" i="9" s="1"/>
  <c r="AD17" i="10"/>
  <c r="AD11" i="10" s="1"/>
  <c r="AC17" i="12"/>
  <c r="AC11" i="12" s="1"/>
  <c r="AQ17" i="13"/>
  <c r="AQ11" i="13" s="1"/>
  <c r="BF17" i="10"/>
  <c r="BF11" i="10" s="1"/>
  <c r="BE17" i="8"/>
  <c r="BE11" i="8" s="1"/>
  <c r="BD17" i="10"/>
  <c r="BD11" i="10" s="1"/>
  <c r="AG17" i="5"/>
  <c r="AG11" i="5" s="1"/>
  <c r="BF17" i="7"/>
  <c r="BF11" i="7" s="1"/>
  <c r="AL11" i="5"/>
  <c r="AF17" i="8"/>
  <c r="AP17" i="8"/>
  <c r="AA17" i="12"/>
  <c r="AA11" i="12" s="1"/>
  <c r="AL17" i="8"/>
  <c r="AF17" i="9"/>
  <c r="AF11" i="9" s="1"/>
  <c r="AK17" i="12"/>
  <c r="AK11" i="12" s="1"/>
  <c r="AJ17" i="12"/>
  <c r="AJ11" i="12" s="1"/>
  <c r="BB17" i="5"/>
  <c r="BB11" i="5" s="1"/>
  <c r="AL17" i="5"/>
  <c r="AJ17" i="8"/>
  <c r="AJ11" i="8" s="1"/>
  <c r="BF17" i="8"/>
  <c r="AC17" i="5"/>
  <c r="AC11" i="5" s="1"/>
  <c r="AQ17" i="5"/>
  <c r="AQ11" i="5" s="1"/>
  <c r="AW17" i="7"/>
  <c r="AW11" i="7" s="1"/>
  <c r="AX17" i="9"/>
  <c r="AX11" i="9" s="1"/>
  <c r="AU17" i="10"/>
  <c r="AU11" i="10" s="1"/>
  <c r="AW17" i="12"/>
  <c r="AW11" i="12" s="1"/>
  <c r="AU17" i="9"/>
  <c r="AU11" i="9" s="1"/>
  <c r="AE17" i="5"/>
  <c r="AE11" i="5" s="1"/>
  <c r="BA17" i="10"/>
  <c r="BA11" i="10" s="1"/>
  <c r="AS17" i="9"/>
  <c r="AS11" i="9" s="1"/>
  <c r="BC17" i="8"/>
  <c r="BC11" i="8" s="1"/>
  <c r="AL17" i="10"/>
  <c r="AL11" i="10" s="1"/>
  <c r="BD17" i="9"/>
  <c r="BF17" i="5"/>
  <c r="BF11" i="5" s="1"/>
  <c r="AZ17" i="5"/>
  <c r="AZ11" i="5" s="1"/>
  <c r="AQ17" i="9"/>
  <c r="AQ11" i="9" s="1"/>
  <c r="AQ17" i="6"/>
  <c r="AQ11" i="6" s="1"/>
  <c r="AR17" i="9"/>
  <c r="AR11" i="9" s="1"/>
  <c r="AX17" i="10"/>
  <c r="AX11" i="10" s="1"/>
  <c r="AU17" i="12"/>
  <c r="AU11" i="12" s="1"/>
  <c r="BA17" i="13"/>
  <c r="BA11" i="13" s="1"/>
  <c r="AA17" i="5"/>
  <c r="AA11" i="5" s="1"/>
  <c r="AH17" i="8"/>
  <c r="AH11" i="8" s="1"/>
  <c r="AY17" i="9"/>
  <c r="AY11" i="9" s="1"/>
  <c r="AM17" i="9"/>
  <c r="AL17" i="9"/>
  <c r="AR17" i="8"/>
  <c r="AT17" i="5"/>
  <c r="AT11" i="5" s="1"/>
  <c r="AC17" i="11"/>
  <c r="AC11" i="11" s="1"/>
  <c r="AH17" i="6"/>
  <c r="AH11" i="6" s="1"/>
  <c r="AW17" i="5"/>
  <c r="AW11" i="5" s="1"/>
  <c r="BA17" i="9"/>
  <c r="BA11" i="9" s="1"/>
  <c r="AB17" i="10"/>
  <c r="AB11" i="10" s="1"/>
  <c r="AS17" i="12"/>
  <c r="AS11" i="12" s="1"/>
  <c r="BE17" i="10"/>
  <c r="BE11" i="10" s="1"/>
  <c r="AN17" i="5"/>
  <c r="AN11" i="5" s="1"/>
  <c r="AY17" i="8"/>
  <c r="AY11" i="8" s="1"/>
  <c r="AL17" i="6"/>
  <c r="AL11" i="6" s="1"/>
  <c r="AU17" i="5"/>
  <c r="AU11" i="5" s="1"/>
  <c r="AB17" i="7"/>
  <c r="AB11" i="7" s="1"/>
  <c r="AI17" i="8"/>
  <c r="AI11" i="8" s="1"/>
  <c r="AV17" i="8"/>
  <c r="AV11" i="8" s="1"/>
  <c r="AV17" i="10"/>
  <c r="AV11" i="10" s="1"/>
  <c r="BF17" i="12"/>
  <c r="BF11" i="12" s="1"/>
  <c r="AP11" i="13"/>
  <c r="AP17" i="13"/>
  <c r="AO17" i="5"/>
  <c r="AO11" i="5" s="1"/>
  <c r="BA17" i="5"/>
  <c r="BA11" i="5" s="1"/>
  <c r="AB17" i="5"/>
  <c r="AB11" i="5" s="1"/>
  <c r="AC17" i="9"/>
  <c r="AC11" i="9" s="1"/>
  <c r="AL11" i="9"/>
  <c r="AE17" i="10"/>
  <c r="AE11" i="10" s="1"/>
  <c r="AS17" i="10"/>
  <c r="AS11" i="10" s="1"/>
  <c r="AQ17" i="12"/>
  <c r="AQ11" i="12" s="1"/>
  <c r="AQ17" i="8"/>
  <c r="AQ11" i="8" s="1"/>
  <c r="AV17" i="11"/>
  <c r="AV11" i="11" s="1"/>
  <c r="AC17" i="10"/>
  <c r="AC11" i="10" s="1"/>
  <c r="AI17" i="10"/>
  <c r="AI11" i="10" s="1"/>
  <c r="AS17" i="5"/>
  <c r="AS11" i="5" s="1"/>
  <c r="AB17" i="12"/>
  <c r="AB11" i="12" s="1"/>
  <c r="AP17" i="6"/>
  <c r="AP11" i="6" s="1"/>
  <c r="AD17" i="5"/>
  <c r="AD11" i="5" s="1"/>
  <c r="AB17" i="11"/>
  <c r="AB11" i="11" s="1"/>
  <c r="AZ17" i="8"/>
  <c r="AZ11" i="8" s="1"/>
  <c r="AC17" i="8"/>
  <c r="AC11" i="8" s="1"/>
  <c r="AE17" i="9"/>
  <c r="AE11" i="9" s="1"/>
  <c r="AI17" i="9"/>
  <c r="AI11" i="9" s="1"/>
  <c r="AM17" i="10"/>
  <c r="AM11" i="10" s="1"/>
  <c r="AJ17" i="10"/>
  <c r="AJ11" i="10" s="1"/>
  <c r="BG17" i="10"/>
  <c r="BG11" i="10" s="1"/>
  <c r="AD17" i="11"/>
  <c r="AD11" i="11" s="1"/>
  <c r="AN17" i="6"/>
  <c r="AN11" i="6" s="1"/>
  <c r="AL11" i="8"/>
  <c r="AW17" i="9"/>
  <c r="AW11" i="9" s="1"/>
  <c r="AW17" i="10"/>
  <c r="AW11" i="10" s="1"/>
  <c r="AV17" i="12"/>
  <c r="AV11" i="12" s="1"/>
  <c r="BB17" i="10"/>
  <c r="BB11" i="10" s="1"/>
  <c r="AK17" i="9"/>
  <c r="AK11" i="9" s="1"/>
  <c r="BD17" i="8"/>
  <c r="BD11" i="8" s="1"/>
  <c r="BC17" i="9"/>
  <c r="BC11" i="9" s="1"/>
  <c r="AJ17" i="5"/>
  <c r="AJ11" i="5" s="1"/>
  <c r="AH17" i="9"/>
  <c r="AH11" i="9" s="1"/>
  <c r="BB17" i="8"/>
  <c r="BB11" i="8" s="1"/>
  <c r="AU17" i="8"/>
  <c r="AU11" i="8" s="1"/>
  <c r="AS17" i="8"/>
  <c r="AS11" i="8" s="1"/>
  <c r="AY17" i="10"/>
  <c r="AY11" i="10" s="1"/>
  <c r="AO17" i="10"/>
  <c r="AW17" i="8"/>
  <c r="AW11" i="8" s="1"/>
  <c r="AB17" i="9"/>
  <c r="AB11" i="9" s="1"/>
  <c r="AO17" i="9"/>
  <c r="AO11" i="9" s="1"/>
  <c r="BE17" i="5"/>
  <c r="BE11" i="5" s="1"/>
  <c r="AJ17" i="9"/>
  <c r="AJ11" i="9" s="1"/>
  <c r="AG17" i="10"/>
  <c r="AG11" i="10" s="1"/>
  <c r="BC17" i="10"/>
  <c r="BC11" i="10" s="1"/>
  <c r="AN17" i="10"/>
  <c r="AN11" i="10" s="1"/>
  <c r="AZ17" i="10"/>
  <c r="AZ11" i="10" s="1"/>
  <c r="AV17" i="5"/>
  <c r="AV11" i="5" s="1"/>
  <c r="AT17" i="9"/>
  <c r="AT11" i="9" s="1"/>
  <c r="BF17" i="9"/>
  <c r="BF11" i="9" s="1"/>
  <c r="AF17" i="5"/>
  <c r="AF11" i="5" s="1"/>
  <c r="AK17" i="8"/>
  <c r="AK11" i="8" s="1"/>
  <c r="AF17" i="10"/>
  <c r="AF11" i="10" s="1"/>
  <c r="AD17" i="12"/>
  <c r="AD11" i="12" s="1"/>
  <c r="AL17" i="13"/>
  <c r="AL11" i="13" s="1"/>
  <c r="BD17" i="5"/>
  <c r="BD11" i="5" s="1"/>
  <c r="AR17" i="10"/>
  <c r="AR11" i="10" s="1"/>
  <c r="AT17" i="10"/>
  <c r="AT11" i="10" s="1"/>
  <c r="BB17" i="9"/>
  <c r="BB11" i="9" s="1"/>
  <c r="AX17" i="5"/>
  <c r="AX11" i="5" s="1"/>
  <c r="AD17" i="8"/>
  <c r="AD11" i="8" s="1"/>
  <c r="AA17" i="9"/>
  <c r="AA11" i="9" s="1"/>
  <c r="BF17" i="11"/>
  <c r="BF11" i="11" s="1"/>
  <c r="AM17" i="5"/>
  <c r="AM11" i="5" s="1"/>
  <c r="AH11" i="10"/>
  <c r="AM17" i="8"/>
  <c r="AM11" i="8" s="1"/>
  <c r="AQ17" i="10"/>
  <c r="AQ11" i="10" s="1"/>
  <c r="AP17" i="9"/>
  <c r="AP11" i="9" s="1"/>
  <c r="AK17" i="10"/>
  <c r="AK11" i="10" s="1"/>
  <c r="AR17" i="5"/>
  <c r="AR11" i="5" s="1"/>
  <c r="AC17" i="7"/>
  <c r="AC11" i="7" s="1"/>
  <c r="AO17" i="8"/>
  <c r="AG17" i="13"/>
  <c r="AG11" i="13" s="1"/>
  <c r="AF17" i="13"/>
  <c r="AF11" i="13" s="1"/>
  <c r="AV17" i="9"/>
  <c r="AV11" i="9" s="1"/>
  <c r="AH17" i="5"/>
  <c r="AH11" i="5" s="1"/>
  <c r="BG17" i="12"/>
  <c r="BG11" i="12" s="1"/>
  <c r="AI17" i="12"/>
  <c r="AI11" i="12" s="1"/>
  <c r="BG17" i="8"/>
  <c r="BG11" i="8" s="1"/>
  <c r="AN17" i="9"/>
  <c r="AN11" i="9" s="1"/>
  <c r="AN17" i="8"/>
  <c r="AN11" i="8" s="1"/>
  <c r="AP17" i="10"/>
  <c r="AP11" i="10" s="1"/>
  <c r="AZ17" i="9"/>
  <c r="AZ11" i="9" s="1"/>
  <c r="AA17" i="8"/>
  <c r="AA11" i="8" s="1"/>
  <c r="BC17" i="5"/>
  <c r="BC11" i="5" s="1"/>
  <c r="AG17" i="9"/>
  <c r="AG11" i="9" s="1"/>
  <c r="BC17" i="12"/>
  <c r="BC11" i="12" s="1"/>
  <c r="AY17" i="5"/>
  <c r="AY11" i="5" s="1"/>
  <c r="AD17" i="7"/>
  <c r="AD11" i="7" s="1"/>
  <c r="AC17" i="6"/>
  <c r="AC11" i="6" s="1"/>
  <c r="AX17" i="8"/>
  <c r="AX11" i="8" s="1"/>
  <c r="AA11" i="10"/>
  <c r="AA17" i="10"/>
  <c r="AZ17" i="13"/>
  <c r="AZ11" i="13" s="1"/>
  <c r="BG17" i="9"/>
  <c r="BG11" i="9" s="1"/>
  <c r="AH17" i="7"/>
  <c r="AH11" i="7" s="1"/>
  <c r="BA17" i="8"/>
  <c r="BA11" i="8" s="1"/>
  <c r="BG17" i="5"/>
  <c r="BG11" i="5" s="1"/>
  <c r="AG17" i="8"/>
  <c r="AG11" i="8" s="1"/>
  <c r="AR17" i="4"/>
  <c r="AR11" i="4" s="1"/>
  <c r="AL17" i="4"/>
  <c r="AL11" i="4" s="1"/>
  <c r="BC17" i="4"/>
  <c r="BC11" i="4" s="1"/>
  <c r="AW17" i="4"/>
  <c r="AW11" i="4" s="1"/>
  <c r="AS17" i="4"/>
  <c r="AS11" i="4" s="1"/>
  <c r="BB17" i="4"/>
  <c r="BB11" i="4" s="1"/>
  <c r="AN17" i="4"/>
  <c r="AN11" i="4" s="1"/>
  <c r="AM17" i="4"/>
  <c r="AM11" i="4" s="1"/>
  <c r="AI17" i="4"/>
  <c r="AI11" i="4" s="1"/>
  <c r="AE17" i="4"/>
  <c r="AE11" i="4" s="1"/>
  <c r="AO17" i="4"/>
  <c r="AO11" i="4" s="1"/>
  <c r="AU17" i="4"/>
  <c r="AU11" i="4" s="1"/>
  <c r="AP17" i="4"/>
  <c r="AP11" i="4" s="1"/>
  <c r="AZ17" i="4"/>
  <c r="AZ11" i="4" s="1"/>
  <c r="AT17" i="4"/>
  <c r="AT11" i="4" s="1"/>
  <c r="AQ17" i="4"/>
  <c r="AQ11" i="4" s="1"/>
  <c r="BD17" i="4"/>
  <c r="BD11" i="4" s="1"/>
  <c r="AG17" i="4"/>
  <c r="AG11" i="4" s="1"/>
  <c r="BA17" i="4"/>
  <c r="BA11" i="4" s="1"/>
  <c r="AX17" i="4"/>
  <c r="AX11" i="4" s="1"/>
  <c r="AC17" i="4"/>
  <c r="AC11" i="4" s="1"/>
  <c r="AA17" i="4"/>
  <c r="AA11" i="4" s="1"/>
  <c r="AB17" i="4"/>
  <c r="AB11" i="4" s="1"/>
  <c r="AV17" i="4"/>
  <c r="AV11" i="4" s="1"/>
  <c r="AD17" i="4"/>
  <c r="AD11" i="4" s="1"/>
  <c r="AO11" i="13"/>
  <c r="AS11" i="13"/>
  <c r="BE11" i="13"/>
  <c r="AM11" i="13"/>
  <c r="AX11" i="13"/>
  <c r="BC11" i="13"/>
  <c r="BF11" i="13"/>
  <c r="BB11" i="13"/>
  <c r="AY11" i="13"/>
  <c r="AR11" i="13"/>
  <c r="BD11" i="13"/>
  <c r="AM11" i="12"/>
  <c r="AO11" i="12"/>
  <c r="AP11" i="12"/>
  <c r="AO11" i="10"/>
  <c r="AM11" i="9"/>
  <c r="BD11" i="9"/>
  <c r="AO11" i="8"/>
  <c r="AB11" i="8"/>
  <c r="AF11" i="8"/>
  <c r="AR11" i="8"/>
  <c r="AP11" i="8"/>
  <c r="BF11" i="8"/>
  <c r="AP11" i="7"/>
  <c r="AN11" i="7"/>
  <c r="AO11" i="7"/>
  <c r="BB11" i="7"/>
  <c r="BA11" i="7"/>
  <c r="AJ11" i="6"/>
  <c r="AO11" i="6"/>
  <c r="AO11" i="11"/>
  <c r="AN11" i="11"/>
  <c r="AZ11" i="11"/>
  <c r="AP11" i="11"/>
  <c r="BA11" i="11"/>
  <c r="AP11" i="5"/>
  <c r="AA40" i="2"/>
  <c r="AB40" i="2"/>
  <c r="W40" i="2"/>
  <c r="X40" i="2"/>
  <c r="Y40" i="2"/>
  <c r="Z40" i="2"/>
  <c r="AG40" i="2"/>
  <c r="AH40" i="2"/>
  <c r="O40" i="2"/>
  <c r="AI40" i="2"/>
  <c r="P40" i="2"/>
  <c r="AJ40" i="2"/>
  <c r="Q40" i="2"/>
  <c r="AK40" i="2"/>
  <c r="AM40" i="2"/>
  <c r="S40" i="2"/>
  <c r="AC40" i="2"/>
  <c r="AD40" i="2"/>
  <c r="AE40" i="2"/>
  <c r="AF40" i="2"/>
  <c r="R40" i="2"/>
  <c r="AL40" i="2"/>
  <c r="T40" i="2"/>
  <c r="U40" i="2"/>
  <c r="V40" i="2"/>
</calcChain>
</file>

<file path=xl/sharedStrings.xml><?xml version="1.0" encoding="utf-8"?>
<sst xmlns="http://schemas.openxmlformats.org/spreadsheetml/2006/main" count="835" uniqueCount="50">
  <si>
    <t>TRACTORES</t>
  </si>
  <si>
    <t>OTROS TRACTORES</t>
  </si>
  <si>
    <t>RECOLECCION</t>
  </si>
  <si>
    <t>CARGA</t>
  </si>
  <si>
    <t>TRACTOCARROS</t>
  </si>
  <si>
    <t>MOTOCULTORES</t>
  </si>
  <si>
    <t>OTRAS</t>
  </si>
  <si>
    <t>TOTAL AUTOMOTRIZ</t>
  </si>
  <si>
    <t>LABOREO</t>
  </si>
  <si>
    <t>SIEMBRA</t>
  </si>
  <si>
    <t>PROTECCION DE CULTIVOS</t>
  </si>
  <si>
    <t>FERTILIZACION</t>
  </si>
  <si>
    <t>TOTAL REMOLCADAS SUSPENDIDAS</t>
  </si>
  <si>
    <t>REMOLQUES</t>
  </si>
  <si>
    <t>TOTAL TRACTORES</t>
  </si>
  <si>
    <t>FEBRERO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</si>
  <si>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</si>
  <si>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</si>
  <si>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</si>
  <si>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</si>
  <si>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</si>
  <si>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</si>
  <si>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</si>
  <si>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</si>
  <si>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</si>
  <si>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</si>
  <si>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</si>
  <si>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R12 Unidades</t>
  </si>
  <si>
    <t>R12 Millones</t>
  </si>
  <si>
    <t>Total unidades</t>
  </si>
  <si>
    <t>Total millones</t>
  </si>
  <si>
    <t>Todos los equipos</t>
  </si>
  <si>
    <t>Tractores</t>
  </si>
  <si>
    <t>Corregida</t>
  </si>
  <si>
    <t>Variacion inversión</t>
  </si>
  <si>
    <t>Anual</t>
  </si>
  <si>
    <t>Mensual</t>
  </si>
  <si>
    <t>R12 Todo Precio medio</t>
  </si>
  <si>
    <t>Variación precio medio</t>
  </si>
  <si>
    <t>Recolección automotriz</t>
  </si>
  <si>
    <t>Recolección remolcada</t>
  </si>
  <si>
    <t>Carga automotriz</t>
  </si>
  <si>
    <t>Laboreo remolcada</t>
  </si>
  <si>
    <t>Siembra remolcada</t>
  </si>
  <si>
    <t>Pulverizador remolcado</t>
  </si>
  <si>
    <t>Fertilizacion remolcada</t>
  </si>
  <si>
    <t>Remolques</t>
  </si>
  <si>
    <t>Otros tractores</t>
  </si>
  <si>
    <t>Unidades</t>
  </si>
  <si>
    <t>Millones de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</si>
</sst>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1" fontId="1" fillId="0" borderId="0" xfId="0" applyNumberFormat="1" applyFont="1"/>
    <xf numFmtId="164" fontId="1" fillId="0" borderId="0" xfId="1" applyNumberFormat="1" applyFont="1"/>
    <xf numFmtId="164" fontId="1" fillId="0" borderId="0" xfId="0" applyNumberFormat="1" applyFont="1"/>
    <xf numFmtId="2" fontId="2" fillId="0" borderId="0" xfId="0" applyNumberFormat="1" applyFont="1"/>
    <xf numFmtId="2" fontId="2" fillId="2" borderId="0" xfId="0" applyNumberFormat="1" applyFont="1" applyFill="1"/>
    <xf numFmtId="1" fontId="2" fillId="0" borderId="0" xfId="0" applyNumberFormat="1" applyFont="1"/>
    <xf numFmtId="0" fontId="1" fillId="3" borderId="0" xfId="0" applyFont="1" applyFill="1"/>
    <xf numFmtId="2" fontId="1" fillId="3" borderId="0" xfId="0" applyNumberFormat="1" applyFont="1" applyFill="1"/>
    <xf numFmtId="0" fontId="2" fillId="3" borderId="0" xfId="0" applyFont="1" applyFill="1"/>
    <xf numFmtId="2" fontId="2" fillId="2" borderId="0" xfId="0" applyNumberFormat="1" applyFont="1" applyFill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textRotation="9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1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3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/>
              <a:t>TODOS</a:t>
            </a:r>
            <a:r>
              <a:rPr lang="es-ES_tradnl" b="1" baseline="0"/>
              <a:t> LOS EQUIPOS</a:t>
            </a:r>
          </a:p>
          <a:p>
            <a:pPr>
              <a:defRPr/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Unidades acumuladas a 12 meses</a:t>
            </a:r>
            <a:endParaRPr lang="es-ES_tradnl" b="1" baseline="0"/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989915066796425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1"/>
          <c:order val="0"/>
          <c:tx>
            <c:v>Unidades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TODO!$O$2:$BH$3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TODO!$O$42:$BH$42</c:f>
              <c:numCache>
                <c:formatCode>0</c:formatCode>
                <c:ptCount val="46"/>
                <c:pt idx="0">
                  <c:v>32330</c:v>
                </c:pt>
                <c:pt idx="1">
                  <c:v>32818</c:v>
                </c:pt>
                <c:pt idx="2">
                  <c:v>34389</c:v>
                </c:pt>
                <c:pt idx="3">
                  <c:v>35674</c:v>
                </c:pt>
                <c:pt idx="4">
                  <c:v>37005</c:v>
                </c:pt>
                <c:pt idx="5">
                  <c:v>37204</c:v>
                </c:pt>
                <c:pt idx="6">
                  <c:v>37080</c:v>
                </c:pt>
                <c:pt idx="7">
                  <c:v>36960</c:v>
                </c:pt>
                <c:pt idx="8">
                  <c:v>36399</c:v>
                </c:pt>
                <c:pt idx="9">
                  <c:v>36043</c:v>
                </c:pt>
                <c:pt idx="10">
                  <c:v>35818</c:v>
                </c:pt>
                <c:pt idx="11">
                  <c:v>35615</c:v>
                </c:pt>
                <c:pt idx="12">
                  <c:v>35521</c:v>
                </c:pt>
                <c:pt idx="13">
                  <c:v>35040</c:v>
                </c:pt>
                <c:pt idx="14">
                  <c:v>35076</c:v>
                </c:pt>
                <c:pt idx="15">
                  <c:v>34620</c:v>
                </c:pt>
                <c:pt idx="16">
                  <c:v>34009</c:v>
                </c:pt>
                <c:pt idx="17">
                  <c:v>32514</c:v>
                </c:pt>
                <c:pt idx="18">
                  <c:v>32631</c:v>
                </c:pt>
                <c:pt idx="19">
                  <c:v>32491</c:v>
                </c:pt>
                <c:pt idx="20">
                  <c:v>32298</c:v>
                </c:pt>
                <c:pt idx="21">
                  <c:v>31898</c:v>
                </c:pt>
                <c:pt idx="22">
                  <c:v>31892</c:v>
                </c:pt>
                <c:pt idx="23">
                  <c:v>31867</c:v>
                </c:pt>
                <c:pt idx="24">
                  <c:v>32004</c:v>
                </c:pt>
                <c:pt idx="25">
                  <c:v>32005</c:v>
                </c:pt>
                <c:pt idx="26">
                  <c:v>31721</c:v>
                </c:pt>
                <c:pt idx="27">
                  <c:v>31552</c:v>
                </c:pt>
                <c:pt idx="28">
                  <c:v>31454</c:v>
                </c:pt>
                <c:pt idx="29">
                  <c:v>31798</c:v>
                </c:pt>
                <c:pt idx="30">
                  <c:v>31724</c:v>
                </c:pt>
                <c:pt idx="31">
                  <c:v>31643</c:v>
                </c:pt>
                <c:pt idx="32">
                  <c:v>31634</c:v>
                </c:pt>
                <c:pt idx="33">
                  <c:v>31821</c:v>
                </c:pt>
                <c:pt idx="34">
                  <c:v>31596</c:v>
                </c:pt>
                <c:pt idx="35">
                  <c:v>31021</c:v>
                </c:pt>
                <c:pt idx="36">
                  <c:v>31097</c:v>
                </c:pt>
                <c:pt idx="37">
                  <c:v>30952</c:v>
                </c:pt>
                <c:pt idx="38">
                  <c:v>30285</c:v>
                </c:pt>
                <c:pt idx="39">
                  <c:v>30676</c:v>
                </c:pt>
                <c:pt idx="40">
                  <c:v>30754</c:v>
                </c:pt>
                <c:pt idx="41">
                  <c:v>30234</c:v>
                </c:pt>
                <c:pt idx="42">
                  <c:v>30465</c:v>
                </c:pt>
                <c:pt idx="43">
                  <c:v>30909</c:v>
                </c:pt>
                <c:pt idx="44">
                  <c:v>30978</c:v>
                </c:pt>
                <c:pt idx="45">
                  <c:v>31415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7D-654F-BF3D-6E81FB7C3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4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/>
              <a:t>RECOLECCION REMOLCADA</a:t>
            </a:r>
            <a:endParaRPr lang="es-ES_tradnl" b="1" baseline="0"/>
          </a:p>
          <a:p>
            <a:pPr>
              <a:defRPr/>
            </a:pPr>
            <a:r>
              <a:rPr lang="es-ES_tradnl" b="1"/>
              <a:t>Inversión acumulada a</a:t>
            </a:r>
            <a:r>
              <a:rPr lang="es-ES_tradnl" b="1" baseline="0"/>
              <a:t> 12 meses (millones de euros)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37193753870653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4B-8C4C-9CDD-A2BAC0B4E0A1}"/>
              </c:ext>
            </c:extLst>
          </c:dPt>
          <c:dPt>
            <c:idx val="1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4B-8C4C-9CDD-A2BAC0B4E0A1}"/>
              </c:ext>
            </c:extLst>
          </c:dPt>
          <c:cat>
            <c:multiLvlStrRef>
              <c:f>'RECOLECCION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'RECOLECCION REMOLCADA'!$O$10:$BH$10</c:f>
              <c:numCache>
                <c:formatCode>0.00</c:formatCode>
                <c:ptCount val="46"/>
                <c:pt idx="0">
                  <c:v>75.317999999999998</c:v>
                </c:pt>
                <c:pt idx="1">
                  <c:v>76.721000000000004</c:v>
                </c:pt>
                <c:pt idx="2">
                  <c:v>81.692000000000021</c:v>
                </c:pt>
                <c:pt idx="3">
                  <c:v>86.558000000000021</c:v>
                </c:pt>
                <c:pt idx="4">
                  <c:v>90.626000000000005</c:v>
                </c:pt>
                <c:pt idx="5">
                  <c:v>86.78</c:v>
                </c:pt>
                <c:pt idx="6">
                  <c:v>85.418000000000006</c:v>
                </c:pt>
                <c:pt idx="7">
                  <c:v>83.969999999999985</c:v>
                </c:pt>
                <c:pt idx="8">
                  <c:v>82.191000000000003</c:v>
                </c:pt>
                <c:pt idx="9">
                  <c:v>81.799000000000007</c:v>
                </c:pt>
                <c:pt idx="10">
                  <c:v>80.908999999999992</c:v>
                </c:pt>
                <c:pt idx="11">
                  <c:v>79.361000000000004</c:v>
                </c:pt>
                <c:pt idx="12">
                  <c:v>79.462000000000003</c:v>
                </c:pt>
                <c:pt idx="13">
                  <c:v>77.819000000000003</c:v>
                </c:pt>
                <c:pt idx="14">
                  <c:v>75.967000000000013</c:v>
                </c:pt>
                <c:pt idx="15">
                  <c:v>71.691000000000003</c:v>
                </c:pt>
                <c:pt idx="16">
                  <c:v>68.461000000000013</c:v>
                </c:pt>
                <c:pt idx="17">
                  <c:v>65.425000000000011</c:v>
                </c:pt>
                <c:pt idx="18">
                  <c:v>62.256</c:v>
                </c:pt>
                <c:pt idx="19">
                  <c:v>60.081000000000003</c:v>
                </c:pt>
                <c:pt idx="20">
                  <c:v>59.957999999999998</c:v>
                </c:pt>
                <c:pt idx="21">
                  <c:v>59.335999999999999</c:v>
                </c:pt>
                <c:pt idx="22">
                  <c:v>59.942000000000007</c:v>
                </c:pt>
                <c:pt idx="23">
                  <c:v>61.064999999999998</c:v>
                </c:pt>
                <c:pt idx="24">
                  <c:v>63.579000000000008</c:v>
                </c:pt>
                <c:pt idx="25">
                  <c:v>65.894000000000005</c:v>
                </c:pt>
                <c:pt idx="26">
                  <c:v>66.372</c:v>
                </c:pt>
                <c:pt idx="27">
                  <c:v>68.144000000000005</c:v>
                </c:pt>
                <c:pt idx="28">
                  <c:v>66.662999999999997</c:v>
                </c:pt>
                <c:pt idx="29">
                  <c:v>67.718999999999994</c:v>
                </c:pt>
                <c:pt idx="30">
                  <c:v>68.388000000000005</c:v>
                </c:pt>
                <c:pt idx="31">
                  <c:v>70.498999999999995</c:v>
                </c:pt>
                <c:pt idx="32">
                  <c:v>71.765999999999991</c:v>
                </c:pt>
                <c:pt idx="33">
                  <c:v>73.577999999999989</c:v>
                </c:pt>
                <c:pt idx="34">
                  <c:v>74.629999999999981</c:v>
                </c:pt>
                <c:pt idx="35">
                  <c:v>75.97</c:v>
                </c:pt>
                <c:pt idx="36">
                  <c:v>74.486999999999995</c:v>
                </c:pt>
                <c:pt idx="37">
                  <c:v>74.897999999999996</c:v>
                </c:pt>
                <c:pt idx="38">
                  <c:v>75.287999999999997</c:v>
                </c:pt>
                <c:pt idx="39">
                  <c:v>79.39500000000001</c:v>
                </c:pt>
                <c:pt idx="40">
                  <c:v>84.149000000000001</c:v>
                </c:pt>
                <c:pt idx="41">
                  <c:v>85.724999999999994</c:v>
                </c:pt>
                <c:pt idx="42">
                  <c:v>91.929000000000002</c:v>
                </c:pt>
                <c:pt idx="43">
                  <c:v>94.149000000000001</c:v>
                </c:pt>
                <c:pt idx="44">
                  <c:v>95.305000000000007</c:v>
                </c:pt>
                <c:pt idx="45">
                  <c:v>98.162000000000006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4B-8C4C-9CDD-A2BAC0B4E0A1}"/>
            </c:ext>
          </c:extLst>
        </c:ser>
        <c:ser>
          <c:idx val="1"/>
          <c:order val="1"/>
          <c:tx>
            <c:v>Inversión corregida por cambio de precios medios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'RECOLECCION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'RECOLECCION REMOLCADA'!$O$11:$BH$11</c:f>
              <c:numCache>
                <c:formatCode>0.00</c:formatCode>
                <c:ptCount val="46"/>
                <c:pt idx="11">
                  <c:v>0</c:v>
                </c:pt>
                <c:pt idx="12">
                  <c:v>79.973484577553094</c:v>
                </c:pt>
                <c:pt idx="13">
                  <c:v>78.545910662642754</c:v>
                </c:pt>
                <c:pt idx="14">
                  <c:v>77.408739086317269</c:v>
                </c:pt>
                <c:pt idx="15">
                  <c:v>74.333486048183701</c:v>
                </c:pt>
                <c:pt idx="16">
                  <c:v>71.939200083761364</c:v>
                </c:pt>
                <c:pt idx="17">
                  <c:v>70.109180404532552</c:v>
                </c:pt>
                <c:pt idx="18">
                  <c:v>67.229088242679694</c:v>
                </c:pt>
                <c:pt idx="19">
                  <c:v>65.217741930364753</c:v>
                </c:pt>
                <c:pt idx="20">
                  <c:v>64.841576849864225</c:v>
                </c:pt>
                <c:pt idx="21">
                  <c:v>64.892873030266344</c:v>
                </c:pt>
                <c:pt idx="22">
                  <c:v>66.476461804048867</c:v>
                </c:pt>
                <c:pt idx="23">
                  <c:v>68.836729435150389</c:v>
                </c:pt>
                <c:pt idx="24">
                  <c:v>71.261819204391628</c:v>
                </c:pt>
                <c:pt idx="25">
                  <c:v>73.605086667794069</c:v>
                </c:pt>
                <c:pt idx="26">
                  <c:v>74.494958453625443</c:v>
                </c:pt>
                <c:pt idx="27">
                  <c:v>76.202031418384635</c:v>
                </c:pt>
                <c:pt idx="28">
                  <c:v>75.535592921773485</c:v>
                </c:pt>
                <c:pt idx="29">
                  <c:v>77.597054760689844</c:v>
                </c:pt>
                <c:pt idx="30">
                  <c:v>79.912077627065372</c:v>
                </c:pt>
                <c:pt idx="31">
                  <c:v>82.112439777060359</c:v>
                </c:pt>
                <c:pt idx="32">
                  <c:v>83.897695531426251</c:v>
                </c:pt>
                <c:pt idx="33">
                  <c:v>85.407876098661148</c:v>
                </c:pt>
                <c:pt idx="34">
                  <c:v>85.593793009543177</c:v>
                </c:pt>
                <c:pt idx="35">
                  <c:v>84.905280248627847</c:v>
                </c:pt>
                <c:pt idx="36">
                  <c:v>83.476842393657961</c:v>
                </c:pt>
                <c:pt idx="37">
                  <c:v>82.441794949311046</c:v>
                </c:pt>
                <c:pt idx="38">
                  <c:v>81.594097035268263</c:v>
                </c:pt>
                <c:pt idx="39">
                  <c:v>83.522248145307429</c:v>
                </c:pt>
                <c:pt idx="40">
                  <c:v>85.794079743780799</c:v>
                </c:pt>
                <c:pt idx="41">
                  <c:v>84.103328648132774</c:v>
                </c:pt>
                <c:pt idx="42">
                  <c:v>83.548783176867815</c:v>
                </c:pt>
                <c:pt idx="43">
                  <c:v>83.420912877366163</c:v>
                </c:pt>
                <c:pt idx="44">
                  <c:v>82.004161129219369</c:v>
                </c:pt>
                <c:pt idx="45">
                  <c:v>81.215057325398107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4B-8C4C-9CDD-A2BAC0B4E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 baseline="0"/>
              <a:t>CARGA AUTOMOTRIZ</a:t>
            </a:r>
          </a:p>
          <a:p>
            <a:pPr>
              <a:defRPr/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Unidades acumuladas a 12 meses</a:t>
            </a:r>
            <a:endParaRPr lang="es-ES_tradnl" b="1" baseline="0"/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20123869769087852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1"/>
          <c:order val="0"/>
          <c:tx>
            <c:v>Unidades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'CARGA AUTOMOTRIZ'!$O$2:$BH$3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'CARGA AUTOMOTRIZ'!$O$9:$BH$9</c:f>
              <c:numCache>
                <c:formatCode>0</c:formatCode>
                <c:ptCount val="46"/>
                <c:pt idx="0">
                  <c:v>890</c:v>
                </c:pt>
                <c:pt idx="1">
                  <c:v>885</c:v>
                </c:pt>
                <c:pt idx="2">
                  <c:v>921</c:v>
                </c:pt>
                <c:pt idx="3">
                  <c:v>942</c:v>
                </c:pt>
                <c:pt idx="4">
                  <c:v>970</c:v>
                </c:pt>
                <c:pt idx="5">
                  <c:v>947</c:v>
                </c:pt>
                <c:pt idx="6">
                  <c:v>942</c:v>
                </c:pt>
                <c:pt idx="7">
                  <c:v>920</c:v>
                </c:pt>
                <c:pt idx="8">
                  <c:v>924</c:v>
                </c:pt>
                <c:pt idx="9">
                  <c:v>874</c:v>
                </c:pt>
                <c:pt idx="10">
                  <c:v>887</c:v>
                </c:pt>
                <c:pt idx="11">
                  <c:v>859</c:v>
                </c:pt>
                <c:pt idx="12">
                  <c:v>878</c:v>
                </c:pt>
                <c:pt idx="13">
                  <c:v>880</c:v>
                </c:pt>
                <c:pt idx="14">
                  <c:v>897</c:v>
                </c:pt>
                <c:pt idx="15">
                  <c:v>885</c:v>
                </c:pt>
                <c:pt idx="16">
                  <c:v>865</c:v>
                </c:pt>
                <c:pt idx="17">
                  <c:v>887</c:v>
                </c:pt>
                <c:pt idx="18">
                  <c:v>878</c:v>
                </c:pt>
                <c:pt idx="19">
                  <c:v>895</c:v>
                </c:pt>
                <c:pt idx="20">
                  <c:v>892</c:v>
                </c:pt>
                <c:pt idx="21">
                  <c:v>881</c:v>
                </c:pt>
                <c:pt idx="22">
                  <c:v>889</c:v>
                </c:pt>
                <c:pt idx="23">
                  <c:v>904</c:v>
                </c:pt>
                <c:pt idx="24">
                  <c:v>883</c:v>
                </c:pt>
                <c:pt idx="25">
                  <c:v>875</c:v>
                </c:pt>
                <c:pt idx="26">
                  <c:v>868</c:v>
                </c:pt>
                <c:pt idx="27">
                  <c:v>872</c:v>
                </c:pt>
                <c:pt idx="28">
                  <c:v>869</c:v>
                </c:pt>
                <c:pt idx="29">
                  <c:v>866</c:v>
                </c:pt>
                <c:pt idx="30">
                  <c:v>870</c:v>
                </c:pt>
                <c:pt idx="31">
                  <c:v>875</c:v>
                </c:pt>
                <c:pt idx="32">
                  <c:v>872</c:v>
                </c:pt>
                <c:pt idx="33">
                  <c:v>879</c:v>
                </c:pt>
                <c:pt idx="34">
                  <c:v>855</c:v>
                </c:pt>
                <c:pt idx="35">
                  <c:v>831</c:v>
                </c:pt>
                <c:pt idx="36">
                  <c:v>828</c:v>
                </c:pt>
                <c:pt idx="37">
                  <c:v>811</c:v>
                </c:pt>
                <c:pt idx="38">
                  <c:v>774</c:v>
                </c:pt>
                <c:pt idx="39">
                  <c:v>784</c:v>
                </c:pt>
                <c:pt idx="40">
                  <c:v>797</c:v>
                </c:pt>
                <c:pt idx="41">
                  <c:v>807</c:v>
                </c:pt>
                <c:pt idx="42">
                  <c:v>803</c:v>
                </c:pt>
                <c:pt idx="43">
                  <c:v>808</c:v>
                </c:pt>
                <c:pt idx="44">
                  <c:v>811</c:v>
                </c:pt>
                <c:pt idx="45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6-5A4D-A9B1-C3CAB0730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sz="144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CARGA AUTOMOTRIZ</a:t>
            </a:r>
          </a:p>
          <a:p>
            <a:pPr>
              <a:defRPr/>
            </a:pPr>
            <a:r>
              <a:rPr lang="es-ES_tradnl" b="1"/>
              <a:t>Inversión acumulada a</a:t>
            </a:r>
            <a:r>
              <a:rPr lang="es-ES_tradnl" b="1" baseline="0"/>
              <a:t> 12 meses (millones de euros)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37193753870653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46-1D42-B258-E91D2D407F80}"/>
              </c:ext>
            </c:extLst>
          </c:dPt>
          <c:dPt>
            <c:idx val="1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46-1D42-B258-E91D2D407F80}"/>
              </c:ext>
            </c:extLst>
          </c:dPt>
          <c:cat>
            <c:multiLvlStrRef>
              <c:f>'CARGA AUTOMOTRIZ'!$O$2:$BH$3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'CARGA AUTOMOTRIZ'!$O$10:$BH$10</c:f>
              <c:numCache>
                <c:formatCode>0.00</c:formatCode>
                <c:ptCount val="46"/>
                <c:pt idx="0">
                  <c:v>48.08</c:v>
                </c:pt>
                <c:pt idx="1">
                  <c:v>48.609000000000002</c:v>
                </c:pt>
                <c:pt idx="2">
                  <c:v>50.592999999999996</c:v>
                </c:pt>
                <c:pt idx="3">
                  <c:v>52.073</c:v>
                </c:pt>
                <c:pt idx="4">
                  <c:v>54.434999999999995</c:v>
                </c:pt>
                <c:pt idx="5">
                  <c:v>53.294999999999995</c:v>
                </c:pt>
                <c:pt idx="6">
                  <c:v>53.419000000000004</c:v>
                </c:pt>
                <c:pt idx="7">
                  <c:v>52.140000000000008</c:v>
                </c:pt>
                <c:pt idx="8">
                  <c:v>52.524000000000001</c:v>
                </c:pt>
                <c:pt idx="9">
                  <c:v>49.944000000000003</c:v>
                </c:pt>
                <c:pt idx="10">
                  <c:v>51.099000000000004</c:v>
                </c:pt>
                <c:pt idx="11">
                  <c:v>49.943000000000005</c:v>
                </c:pt>
                <c:pt idx="12">
                  <c:v>50.844000000000001</c:v>
                </c:pt>
                <c:pt idx="13">
                  <c:v>51.266000000000005</c:v>
                </c:pt>
                <c:pt idx="14">
                  <c:v>51.978999999999999</c:v>
                </c:pt>
                <c:pt idx="15">
                  <c:v>53.634</c:v>
                </c:pt>
                <c:pt idx="16">
                  <c:v>51.748999999999995</c:v>
                </c:pt>
                <c:pt idx="17">
                  <c:v>54.047000000000004</c:v>
                </c:pt>
                <c:pt idx="18">
                  <c:v>54.155000000000001</c:v>
                </c:pt>
                <c:pt idx="19">
                  <c:v>55.506999999999998</c:v>
                </c:pt>
                <c:pt idx="20">
                  <c:v>56.642999999999994</c:v>
                </c:pt>
                <c:pt idx="21">
                  <c:v>57.253999999999998</c:v>
                </c:pt>
                <c:pt idx="22">
                  <c:v>57.626999999999995</c:v>
                </c:pt>
                <c:pt idx="23">
                  <c:v>59.541000000000004</c:v>
                </c:pt>
                <c:pt idx="24">
                  <c:v>59.554000000000002</c:v>
                </c:pt>
                <c:pt idx="25">
                  <c:v>59.355000000000004</c:v>
                </c:pt>
                <c:pt idx="26">
                  <c:v>60.286000000000001</c:v>
                </c:pt>
                <c:pt idx="27">
                  <c:v>58.486999999999995</c:v>
                </c:pt>
                <c:pt idx="28">
                  <c:v>58.563999999999993</c:v>
                </c:pt>
                <c:pt idx="29">
                  <c:v>56.539999999999992</c:v>
                </c:pt>
                <c:pt idx="30">
                  <c:v>56.392999999999994</c:v>
                </c:pt>
                <c:pt idx="31">
                  <c:v>57.36099999999999</c:v>
                </c:pt>
                <c:pt idx="32">
                  <c:v>56.405000000000001</c:v>
                </c:pt>
                <c:pt idx="33">
                  <c:v>56.045000000000002</c:v>
                </c:pt>
                <c:pt idx="34">
                  <c:v>55.100999999999999</c:v>
                </c:pt>
                <c:pt idx="35">
                  <c:v>53.305999999999997</c:v>
                </c:pt>
                <c:pt idx="36">
                  <c:v>53.526000000000003</c:v>
                </c:pt>
                <c:pt idx="37">
                  <c:v>53.411999999999999</c:v>
                </c:pt>
                <c:pt idx="38">
                  <c:v>51.15</c:v>
                </c:pt>
                <c:pt idx="39">
                  <c:v>52.655000000000001</c:v>
                </c:pt>
                <c:pt idx="40">
                  <c:v>54.747</c:v>
                </c:pt>
                <c:pt idx="41">
                  <c:v>56.75</c:v>
                </c:pt>
                <c:pt idx="42">
                  <c:v>56.399999999999991</c:v>
                </c:pt>
                <c:pt idx="43">
                  <c:v>56.600999999999999</c:v>
                </c:pt>
                <c:pt idx="44">
                  <c:v>56.582000000000001</c:v>
                </c:pt>
                <c:pt idx="45">
                  <c:v>57.578999999999994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46-1D42-B258-E91D2D407F80}"/>
            </c:ext>
          </c:extLst>
        </c:ser>
        <c:ser>
          <c:idx val="1"/>
          <c:order val="1"/>
          <c:tx>
            <c:v>Inversión corregida por cambio de precios medios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'CARGA AUTOMOTRIZ'!$O$2:$BH$3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'CARGA AUTOMOTRIZ'!$O$11:$BH$11</c:f>
              <c:numCache>
                <c:formatCode>0.00</c:formatCode>
                <c:ptCount val="46"/>
                <c:pt idx="11">
                  <c:v>0</c:v>
                </c:pt>
                <c:pt idx="12">
                  <c:v>51.046863714566271</c:v>
                </c:pt>
                <c:pt idx="13">
                  <c:v>51.163754577400056</c:v>
                </c:pt>
                <c:pt idx="14">
                  <c:v>52.151776516845707</c:v>
                </c:pt>
                <c:pt idx="15">
                  <c:v>51.362357596948662</c:v>
                </c:pt>
                <c:pt idx="16">
                  <c:v>50.249625596324321</c:v>
                </c:pt>
                <c:pt idx="17">
                  <c:v>51.452062203742031</c:v>
                </c:pt>
                <c:pt idx="18">
                  <c:v>50.858530439165349</c:v>
                </c:pt>
                <c:pt idx="19">
                  <c:v>51.804551841591042</c:v>
                </c:pt>
                <c:pt idx="20">
                  <c:v>51.420834772380424</c:v>
                </c:pt>
                <c:pt idx="21">
                  <c:v>50.51178385402492</c:v>
                </c:pt>
                <c:pt idx="22">
                  <c:v>51.004640999333162</c:v>
                </c:pt>
                <c:pt idx="23">
                  <c:v>51.63193757088834</c:v>
                </c:pt>
                <c:pt idx="24">
                  <c:v>50.023644993979431</c:v>
                </c:pt>
                <c:pt idx="25">
                  <c:v>49.459150821078886</c:v>
                </c:pt>
                <c:pt idx="26">
                  <c:v>48.555543110943709</c:v>
                </c:pt>
                <c:pt idx="27">
                  <c:v>49.502441226415556</c:v>
                </c:pt>
                <c:pt idx="28">
                  <c:v>49.245125364941359</c:v>
                </c:pt>
                <c:pt idx="29">
                  <c:v>49.588987349504542</c:v>
                </c:pt>
                <c:pt idx="30">
                  <c:v>49.915099226198329</c:v>
                </c:pt>
                <c:pt idx="31">
                  <c:v>50.045886791193396</c:v>
                </c:pt>
                <c:pt idx="32">
                  <c:v>50.056600172935688</c:v>
                </c:pt>
                <c:pt idx="33">
                  <c:v>50.628464008810781</c:v>
                </c:pt>
                <c:pt idx="34">
                  <c:v>49.125887789764541</c:v>
                </c:pt>
                <c:pt idx="35">
                  <c:v>47.7994914701436</c:v>
                </c:pt>
                <c:pt idx="36">
                  <c:v>47.538186409898593</c:v>
                </c:pt>
                <c:pt idx="37">
                  <c:v>46.321215281746717</c:v>
                </c:pt>
                <c:pt idx="38">
                  <c:v>44.160826574853473</c:v>
                </c:pt>
                <c:pt idx="39">
                  <c:v>44.485057206158906</c:v>
                </c:pt>
                <c:pt idx="40">
                  <c:v>44.812383063819482</c:v>
                </c:pt>
                <c:pt idx="41">
                  <c:v>44.860085379612819</c:v>
                </c:pt>
                <c:pt idx="42">
                  <c:v>44.666421369177812</c:v>
                </c:pt>
                <c:pt idx="43">
                  <c:v>45.006552247507713</c:v>
                </c:pt>
                <c:pt idx="44">
                  <c:v>45.266423645421867</c:v>
                </c:pt>
                <c:pt idx="45">
                  <c:v>44.759767594835893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46-1D42-B258-E91D2D407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 baseline="0"/>
              <a:t>LABOREO REMOLCADA</a:t>
            </a:r>
          </a:p>
          <a:p>
            <a:pPr>
              <a:defRPr/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Unidades acumuladas a 12 meses</a:t>
            </a:r>
            <a:endParaRPr lang="es-ES_tradnl" b="1" baseline="0"/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20573307971335045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1"/>
          <c:order val="0"/>
          <c:tx>
            <c:v>Unidades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'LABOREO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'LABOREO REMOLCADA'!$O$9:$BH$9</c:f>
              <c:numCache>
                <c:formatCode>0</c:formatCode>
                <c:ptCount val="46"/>
                <c:pt idx="0">
                  <c:v>2865</c:v>
                </c:pt>
                <c:pt idx="1">
                  <c:v>2907</c:v>
                </c:pt>
                <c:pt idx="2">
                  <c:v>3058</c:v>
                </c:pt>
                <c:pt idx="3">
                  <c:v>3131</c:v>
                </c:pt>
                <c:pt idx="4">
                  <c:v>3241</c:v>
                </c:pt>
                <c:pt idx="5">
                  <c:v>3276</c:v>
                </c:pt>
                <c:pt idx="6">
                  <c:v>3321</c:v>
                </c:pt>
                <c:pt idx="7">
                  <c:v>3324</c:v>
                </c:pt>
                <c:pt idx="8">
                  <c:v>3239</c:v>
                </c:pt>
                <c:pt idx="9">
                  <c:v>3247</c:v>
                </c:pt>
                <c:pt idx="10">
                  <c:v>3187</c:v>
                </c:pt>
                <c:pt idx="11">
                  <c:v>3122</c:v>
                </c:pt>
                <c:pt idx="12">
                  <c:v>3130</c:v>
                </c:pt>
                <c:pt idx="13">
                  <c:v>3084</c:v>
                </c:pt>
                <c:pt idx="14">
                  <c:v>3077</c:v>
                </c:pt>
                <c:pt idx="15">
                  <c:v>3079</c:v>
                </c:pt>
                <c:pt idx="16">
                  <c:v>3037</c:v>
                </c:pt>
                <c:pt idx="17">
                  <c:v>3009</c:v>
                </c:pt>
                <c:pt idx="18">
                  <c:v>3002</c:v>
                </c:pt>
                <c:pt idx="19">
                  <c:v>2986</c:v>
                </c:pt>
                <c:pt idx="20">
                  <c:v>2969</c:v>
                </c:pt>
                <c:pt idx="21">
                  <c:v>2876</c:v>
                </c:pt>
                <c:pt idx="22">
                  <c:v>2900</c:v>
                </c:pt>
                <c:pt idx="23">
                  <c:v>2927</c:v>
                </c:pt>
                <c:pt idx="24">
                  <c:v>2968</c:v>
                </c:pt>
                <c:pt idx="25">
                  <c:v>3041</c:v>
                </c:pt>
                <c:pt idx="26">
                  <c:v>3124</c:v>
                </c:pt>
                <c:pt idx="27">
                  <c:v>3136</c:v>
                </c:pt>
                <c:pt idx="28">
                  <c:v>3192</c:v>
                </c:pt>
                <c:pt idx="29">
                  <c:v>3259</c:v>
                </c:pt>
                <c:pt idx="30">
                  <c:v>3336</c:v>
                </c:pt>
                <c:pt idx="31">
                  <c:v>3368</c:v>
                </c:pt>
                <c:pt idx="32">
                  <c:v>3443</c:v>
                </c:pt>
                <c:pt idx="33">
                  <c:v>3579</c:v>
                </c:pt>
                <c:pt idx="34">
                  <c:v>3611</c:v>
                </c:pt>
                <c:pt idx="35">
                  <c:v>3519</c:v>
                </c:pt>
                <c:pt idx="36">
                  <c:v>3511</c:v>
                </c:pt>
                <c:pt idx="37">
                  <c:v>3402</c:v>
                </c:pt>
                <c:pt idx="38">
                  <c:v>3243</c:v>
                </c:pt>
                <c:pt idx="39">
                  <c:v>3218</c:v>
                </c:pt>
                <c:pt idx="40">
                  <c:v>3164</c:v>
                </c:pt>
                <c:pt idx="41">
                  <c:v>3065</c:v>
                </c:pt>
                <c:pt idx="42">
                  <c:v>2972</c:v>
                </c:pt>
                <c:pt idx="43">
                  <c:v>2945</c:v>
                </c:pt>
                <c:pt idx="44">
                  <c:v>2903</c:v>
                </c:pt>
                <c:pt idx="45">
                  <c:v>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D-A245-ADBF-A4C8E0B87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LABOREO</a:t>
            </a:r>
            <a:r>
              <a:rPr lang="es-ES_tradnl" b="1"/>
              <a:t> REMOLCADA</a:t>
            </a:r>
            <a:endParaRPr lang="es-ES_tradnl" b="1" baseline="0"/>
          </a:p>
          <a:p>
            <a:pPr>
              <a:defRPr/>
            </a:pPr>
            <a:r>
              <a:rPr lang="es-ES_tradnl" b="1"/>
              <a:t>Inversión acumulada a</a:t>
            </a:r>
            <a:r>
              <a:rPr lang="es-ES_tradnl" b="1" baseline="0"/>
              <a:t> 12 meses (millones de euros)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37193753870653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2-9C4D-BF7D-58AB23354644}"/>
              </c:ext>
            </c:extLst>
          </c:dPt>
          <c:dPt>
            <c:idx val="1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2-9C4D-BF7D-58AB23354644}"/>
              </c:ext>
            </c:extLst>
          </c:dPt>
          <c:cat>
            <c:multiLvlStrRef>
              <c:f>'LABOREO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'LABOREO REMOLCADA'!$O$10:$BH$10</c:f>
              <c:numCache>
                <c:formatCode>0.00</c:formatCode>
                <c:ptCount val="46"/>
                <c:pt idx="0">
                  <c:v>28.146000000000001</c:v>
                </c:pt>
                <c:pt idx="1">
                  <c:v>28.576000000000001</c:v>
                </c:pt>
                <c:pt idx="2">
                  <c:v>30.38805</c:v>
                </c:pt>
                <c:pt idx="3">
                  <c:v>31.316050000000001</c:v>
                </c:pt>
                <c:pt idx="4">
                  <c:v>32.538049999999998</c:v>
                </c:pt>
                <c:pt idx="5">
                  <c:v>32.517049999999998</c:v>
                </c:pt>
                <c:pt idx="6">
                  <c:v>32.768050000000002</c:v>
                </c:pt>
                <c:pt idx="7">
                  <c:v>33.087050000000005</c:v>
                </c:pt>
                <c:pt idx="8">
                  <c:v>32.354049999999994</c:v>
                </c:pt>
                <c:pt idx="9">
                  <c:v>32.685049999999997</c:v>
                </c:pt>
                <c:pt idx="10">
                  <c:v>32.292049999999996</c:v>
                </c:pt>
                <c:pt idx="11">
                  <c:v>31.413049999999998</c:v>
                </c:pt>
                <c:pt idx="12">
                  <c:v>31.923049999999996</c:v>
                </c:pt>
                <c:pt idx="13">
                  <c:v>32.004049999999992</c:v>
                </c:pt>
                <c:pt idx="14">
                  <c:v>32.085999999999999</c:v>
                </c:pt>
                <c:pt idx="15">
                  <c:v>32.600999999999999</c:v>
                </c:pt>
                <c:pt idx="16">
                  <c:v>31.866</c:v>
                </c:pt>
                <c:pt idx="17">
                  <c:v>32.491</c:v>
                </c:pt>
                <c:pt idx="18">
                  <c:v>32.68</c:v>
                </c:pt>
                <c:pt idx="19">
                  <c:v>32.817999999999998</c:v>
                </c:pt>
                <c:pt idx="20">
                  <c:v>32.846999999999994</c:v>
                </c:pt>
                <c:pt idx="21">
                  <c:v>32.268000000000001</c:v>
                </c:pt>
                <c:pt idx="22">
                  <c:v>32.514999999999993</c:v>
                </c:pt>
                <c:pt idx="23">
                  <c:v>33.537999999999997</c:v>
                </c:pt>
                <c:pt idx="24">
                  <c:v>33.913000000000004</c:v>
                </c:pt>
                <c:pt idx="25">
                  <c:v>34.616999999999997</c:v>
                </c:pt>
                <c:pt idx="26">
                  <c:v>35.887999999999998</c:v>
                </c:pt>
                <c:pt idx="27">
                  <c:v>35.588999999999999</c:v>
                </c:pt>
                <c:pt idx="28">
                  <c:v>36.231999999999999</c:v>
                </c:pt>
                <c:pt idx="29">
                  <c:v>36.610999999999997</c:v>
                </c:pt>
                <c:pt idx="30">
                  <c:v>37.606000000000002</c:v>
                </c:pt>
                <c:pt idx="31">
                  <c:v>37.622999999999998</c:v>
                </c:pt>
                <c:pt idx="32">
                  <c:v>38.222999999999999</c:v>
                </c:pt>
                <c:pt idx="33">
                  <c:v>39.61</c:v>
                </c:pt>
                <c:pt idx="34">
                  <c:v>40.344000000000001</c:v>
                </c:pt>
                <c:pt idx="35">
                  <c:v>39.143999999999998</c:v>
                </c:pt>
                <c:pt idx="36">
                  <c:v>39.542000000000002</c:v>
                </c:pt>
                <c:pt idx="37">
                  <c:v>38.858999999999995</c:v>
                </c:pt>
                <c:pt idx="38">
                  <c:v>37.986999999999995</c:v>
                </c:pt>
                <c:pt idx="39">
                  <c:v>38.365000000000002</c:v>
                </c:pt>
                <c:pt idx="40">
                  <c:v>38.313000000000002</c:v>
                </c:pt>
                <c:pt idx="41">
                  <c:v>37.591999999999999</c:v>
                </c:pt>
                <c:pt idx="42">
                  <c:v>37.704000000000001</c:v>
                </c:pt>
                <c:pt idx="43">
                  <c:v>37.640000000000008</c:v>
                </c:pt>
                <c:pt idx="44">
                  <c:v>37.780999999999999</c:v>
                </c:pt>
                <c:pt idx="45">
                  <c:v>38.672000000000004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2-9C4D-BF7D-58AB23354644}"/>
            </c:ext>
          </c:extLst>
        </c:ser>
        <c:ser>
          <c:idx val="1"/>
          <c:order val="1"/>
          <c:tx>
            <c:v>Inversión corregida por cambio de precios medios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'LABOREO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'LABOREO REMOLCADA'!$O$11:$BH$11</c:f>
              <c:numCache>
                <c:formatCode>0.00</c:formatCode>
                <c:ptCount val="46"/>
                <c:pt idx="11">
                  <c:v>0</c:v>
                </c:pt>
                <c:pt idx="12">
                  <c:v>31.487687139094824</c:v>
                </c:pt>
                <c:pt idx="13">
                  <c:v>31.000168888412123</c:v>
                </c:pt>
                <c:pt idx="14">
                  <c:v>30.919335143807874</c:v>
                </c:pt>
                <c:pt idx="15">
                  <c:v>30.895615736650022</c:v>
                </c:pt>
                <c:pt idx="16">
                  <c:v>30.501788545875069</c:v>
                </c:pt>
                <c:pt idx="17">
                  <c:v>30.114022125722396</c:v>
                </c:pt>
                <c:pt idx="18">
                  <c:v>30.002935485632943</c:v>
                </c:pt>
                <c:pt idx="19">
                  <c:v>29.788637209440964</c:v>
                </c:pt>
                <c:pt idx="20">
                  <c:v>29.577636407010164</c:v>
                </c:pt>
                <c:pt idx="21">
                  <c:v>28.554604085947027</c:v>
                </c:pt>
                <c:pt idx="22">
                  <c:v>28.797999644228682</c:v>
                </c:pt>
                <c:pt idx="23">
                  <c:v>28.88382501275462</c:v>
                </c:pt>
                <c:pt idx="24">
                  <c:v>29.314421801052333</c:v>
                </c:pt>
                <c:pt idx="25">
                  <c:v>30.070163470288996</c:v>
                </c:pt>
                <c:pt idx="26">
                  <c:v>30.801819107805699</c:v>
                </c:pt>
                <c:pt idx="27">
                  <c:v>31.03791300604253</c:v>
                </c:pt>
                <c:pt idx="28">
                  <c:v>31.590246091096844</c:v>
                </c:pt>
                <c:pt idx="29">
                  <c:v>32.346637651685832</c:v>
                </c:pt>
                <c:pt idx="30">
                  <c:v>33.080100981050279</c:v>
                </c:pt>
                <c:pt idx="31">
                  <c:v>33.476665534726905</c:v>
                </c:pt>
                <c:pt idx="32">
                  <c:v>34.272920817912571</c:v>
                </c:pt>
                <c:pt idx="33">
                  <c:v>35.651683434819503</c:v>
                </c:pt>
                <c:pt idx="34">
                  <c:v>35.89055808509692</c:v>
                </c:pt>
                <c:pt idx="35">
                  <c:v>35.013313353344259</c:v>
                </c:pt>
                <c:pt idx="36">
                  <c:v>34.824222409502056</c:v>
                </c:pt>
                <c:pt idx="37">
                  <c:v>33.604478877291328</c:v>
                </c:pt>
                <c:pt idx="38">
                  <c:v>31.751240606575486</c:v>
                </c:pt>
                <c:pt idx="39">
                  <c:v>31.272331370498829</c:v>
                </c:pt>
                <c:pt idx="40">
                  <c:v>30.517750179555183</c:v>
                </c:pt>
                <c:pt idx="41">
                  <c:v>29.361035917801146</c:v>
                </c:pt>
                <c:pt idx="42">
                  <c:v>27.869131396765013</c:v>
                </c:pt>
                <c:pt idx="43">
                  <c:v>27.468020619473211</c:v>
                </c:pt>
                <c:pt idx="44">
                  <c:v>26.694214952869888</c:v>
                </c:pt>
                <c:pt idx="45">
                  <c:v>25.301535315580555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2-9C4D-BF7D-58AB23354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 baseline="0"/>
              <a:t>SIEMBRA REMOLCADA</a:t>
            </a:r>
          </a:p>
          <a:p>
            <a:pPr>
              <a:defRPr/>
            </a:pPr>
            <a:r>
              <a:rPr lang="es-ES_tradnl" b="1"/>
              <a:t>Unidades acumuladas a</a:t>
            </a:r>
            <a:r>
              <a:rPr lang="es-ES_tradnl" b="1" baseline="0"/>
              <a:t> 12 meses 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9337352915155268"/>
          <c:y val="4.296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1"/>
          <c:order val="0"/>
          <c:tx>
            <c:v>Unidades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'SIEMBRA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'SIEMBRA REMOLCADA'!$O$9:$BH$9</c:f>
              <c:numCache>
                <c:formatCode>0</c:formatCode>
                <c:ptCount val="46"/>
                <c:pt idx="0">
                  <c:v>955</c:v>
                </c:pt>
                <c:pt idx="1">
                  <c:v>980</c:v>
                </c:pt>
                <c:pt idx="2">
                  <c:v>989</c:v>
                </c:pt>
                <c:pt idx="3">
                  <c:v>989</c:v>
                </c:pt>
                <c:pt idx="4">
                  <c:v>1011</c:v>
                </c:pt>
                <c:pt idx="5">
                  <c:v>1120</c:v>
                </c:pt>
                <c:pt idx="6">
                  <c:v>1130</c:v>
                </c:pt>
                <c:pt idx="7">
                  <c:v>1128</c:v>
                </c:pt>
                <c:pt idx="8">
                  <c:v>1067</c:v>
                </c:pt>
                <c:pt idx="9">
                  <c:v>1047</c:v>
                </c:pt>
                <c:pt idx="10">
                  <c:v>1028</c:v>
                </c:pt>
                <c:pt idx="11">
                  <c:v>1011</c:v>
                </c:pt>
                <c:pt idx="12">
                  <c:v>995</c:v>
                </c:pt>
                <c:pt idx="13">
                  <c:v>967</c:v>
                </c:pt>
                <c:pt idx="14">
                  <c:v>987</c:v>
                </c:pt>
                <c:pt idx="15">
                  <c:v>1005</c:v>
                </c:pt>
                <c:pt idx="16">
                  <c:v>995</c:v>
                </c:pt>
                <c:pt idx="17">
                  <c:v>510</c:v>
                </c:pt>
                <c:pt idx="18">
                  <c:v>937</c:v>
                </c:pt>
                <c:pt idx="19">
                  <c:v>935</c:v>
                </c:pt>
                <c:pt idx="20">
                  <c:v>943</c:v>
                </c:pt>
                <c:pt idx="21">
                  <c:v>958</c:v>
                </c:pt>
                <c:pt idx="22">
                  <c:v>988</c:v>
                </c:pt>
                <c:pt idx="23">
                  <c:v>1002</c:v>
                </c:pt>
                <c:pt idx="24">
                  <c:v>1005</c:v>
                </c:pt>
                <c:pt idx="25">
                  <c:v>1025</c:v>
                </c:pt>
                <c:pt idx="26">
                  <c:v>1017</c:v>
                </c:pt>
                <c:pt idx="27">
                  <c:v>1021</c:v>
                </c:pt>
                <c:pt idx="28">
                  <c:v>1040</c:v>
                </c:pt>
                <c:pt idx="29">
                  <c:v>1349</c:v>
                </c:pt>
                <c:pt idx="30">
                  <c:v>1269</c:v>
                </c:pt>
                <c:pt idx="31">
                  <c:v>1293</c:v>
                </c:pt>
                <c:pt idx="32">
                  <c:v>1337</c:v>
                </c:pt>
                <c:pt idx="33">
                  <c:v>1350</c:v>
                </c:pt>
                <c:pt idx="34">
                  <c:v>1362</c:v>
                </c:pt>
                <c:pt idx="35">
                  <c:v>1358</c:v>
                </c:pt>
                <c:pt idx="36">
                  <c:v>1380</c:v>
                </c:pt>
                <c:pt idx="37">
                  <c:v>1366</c:v>
                </c:pt>
                <c:pt idx="38">
                  <c:v>1371</c:v>
                </c:pt>
                <c:pt idx="39">
                  <c:v>1374</c:v>
                </c:pt>
                <c:pt idx="40">
                  <c:v>1381</c:v>
                </c:pt>
                <c:pt idx="41">
                  <c:v>1081</c:v>
                </c:pt>
                <c:pt idx="42">
                  <c:v>1121</c:v>
                </c:pt>
                <c:pt idx="43">
                  <c:v>1332</c:v>
                </c:pt>
                <c:pt idx="44">
                  <c:v>1309</c:v>
                </c:pt>
                <c:pt idx="45">
                  <c:v>1330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B-3247-80D3-5B4E918AD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SIEMBRA REMOLCADA </a:t>
            </a:r>
          </a:p>
          <a:p>
            <a:pPr>
              <a:defRPr/>
            </a:pPr>
            <a:r>
              <a:rPr lang="es-ES_tradnl" b="1"/>
              <a:t>Inversión acumulada a</a:t>
            </a:r>
            <a:r>
              <a:rPr lang="es-ES_tradnl" b="1" baseline="0"/>
              <a:t> 12 meses (millones de euros)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37193753870653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D8-2545-88BF-BF9B4EC4799A}"/>
              </c:ext>
            </c:extLst>
          </c:dPt>
          <c:dPt>
            <c:idx val="1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D8-2545-88BF-BF9B4EC4799A}"/>
              </c:ext>
            </c:extLst>
          </c:dPt>
          <c:cat>
            <c:multiLvlStrRef>
              <c:f>'SIEMBRA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'SIEMBRA REMOLCADA'!$O$10:$BH$10</c:f>
              <c:numCache>
                <c:formatCode>0.00</c:formatCode>
                <c:ptCount val="46"/>
                <c:pt idx="0">
                  <c:v>31.204999999999998</c:v>
                </c:pt>
                <c:pt idx="1">
                  <c:v>32.008000000000003</c:v>
                </c:pt>
                <c:pt idx="2">
                  <c:v>32.512</c:v>
                </c:pt>
                <c:pt idx="3">
                  <c:v>32.673999999999999</c:v>
                </c:pt>
                <c:pt idx="4">
                  <c:v>33.364999999999995</c:v>
                </c:pt>
                <c:pt idx="5">
                  <c:v>35.963999999999999</c:v>
                </c:pt>
                <c:pt idx="6">
                  <c:v>36.325999999999993</c:v>
                </c:pt>
                <c:pt idx="7">
                  <c:v>36.342999999999996</c:v>
                </c:pt>
                <c:pt idx="8">
                  <c:v>34.398000000000003</c:v>
                </c:pt>
                <c:pt idx="9">
                  <c:v>33.992000000000004</c:v>
                </c:pt>
                <c:pt idx="10">
                  <c:v>34.073999999999998</c:v>
                </c:pt>
                <c:pt idx="11">
                  <c:v>33.877000000000002</c:v>
                </c:pt>
                <c:pt idx="12">
                  <c:v>33.802</c:v>
                </c:pt>
                <c:pt idx="13">
                  <c:v>33.058999999999997</c:v>
                </c:pt>
                <c:pt idx="14">
                  <c:v>33.250999999999998</c:v>
                </c:pt>
                <c:pt idx="15">
                  <c:v>33.705000000000005</c:v>
                </c:pt>
                <c:pt idx="16">
                  <c:v>33.652000000000001</c:v>
                </c:pt>
                <c:pt idx="17">
                  <c:v>14.822000000000001</c:v>
                </c:pt>
                <c:pt idx="18">
                  <c:v>31.808999999999997</c:v>
                </c:pt>
                <c:pt idx="19">
                  <c:v>31.819999999999997</c:v>
                </c:pt>
                <c:pt idx="20">
                  <c:v>32.438000000000002</c:v>
                </c:pt>
                <c:pt idx="21">
                  <c:v>33.11</c:v>
                </c:pt>
                <c:pt idx="22">
                  <c:v>33.807000000000002</c:v>
                </c:pt>
                <c:pt idx="23">
                  <c:v>34.336999999999996</c:v>
                </c:pt>
                <c:pt idx="24">
                  <c:v>34.814</c:v>
                </c:pt>
                <c:pt idx="25">
                  <c:v>35.148000000000003</c:v>
                </c:pt>
                <c:pt idx="26">
                  <c:v>35.137000000000008</c:v>
                </c:pt>
                <c:pt idx="27">
                  <c:v>35.214000000000006</c:v>
                </c:pt>
                <c:pt idx="28">
                  <c:v>35.492000000000004</c:v>
                </c:pt>
                <c:pt idx="29">
                  <c:v>47.491</c:v>
                </c:pt>
                <c:pt idx="30">
                  <c:v>47.451999999999998</c:v>
                </c:pt>
                <c:pt idx="31">
                  <c:v>48.986000000000004</c:v>
                </c:pt>
                <c:pt idx="32">
                  <c:v>51.562000000000005</c:v>
                </c:pt>
                <c:pt idx="33">
                  <c:v>52.271000000000001</c:v>
                </c:pt>
                <c:pt idx="34">
                  <c:v>54.140999999999998</c:v>
                </c:pt>
                <c:pt idx="35">
                  <c:v>54.45</c:v>
                </c:pt>
                <c:pt idx="36">
                  <c:v>55.455999999999996</c:v>
                </c:pt>
                <c:pt idx="37">
                  <c:v>55.986000000000004</c:v>
                </c:pt>
                <c:pt idx="38">
                  <c:v>57.45600000000001</c:v>
                </c:pt>
                <c:pt idx="39">
                  <c:v>58.507000000000005</c:v>
                </c:pt>
                <c:pt idx="40">
                  <c:v>59.465000000000003</c:v>
                </c:pt>
                <c:pt idx="41">
                  <c:v>48.315000000000005</c:v>
                </c:pt>
                <c:pt idx="42">
                  <c:v>50.409000000000006</c:v>
                </c:pt>
                <c:pt idx="43">
                  <c:v>60.186000000000007</c:v>
                </c:pt>
                <c:pt idx="44">
                  <c:v>59.247</c:v>
                </c:pt>
                <c:pt idx="45">
                  <c:v>61.44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D8-2545-88BF-BF9B4EC4799A}"/>
            </c:ext>
          </c:extLst>
        </c:ser>
        <c:ser>
          <c:idx val="1"/>
          <c:order val="1"/>
          <c:tx>
            <c:v>Inversión corregida por cambio de precios medios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'SIEMBRA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'SIEMBRA REMOLCADA'!$O$11:$BH$11</c:f>
              <c:numCache>
                <c:formatCode>0.00</c:formatCode>
                <c:ptCount val="46"/>
                <c:pt idx="11">
                  <c:v>0</c:v>
                </c:pt>
                <c:pt idx="12">
                  <c:v>33.334487569529912</c:v>
                </c:pt>
                <c:pt idx="13">
                  <c:v>32.389334189086448</c:v>
                </c:pt>
                <c:pt idx="14">
                  <c:v>33.071838038521797</c:v>
                </c:pt>
                <c:pt idx="15">
                  <c:v>33.675924494626962</c:v>
                </c:pt>
                <c:pt idx="16">
                  <c:v>33.33796199511594</c:v>
                </c:pt>
                <c:pt idx="17">
                  <c:v>16.788479855671643</c:v>
                </c:pt>
                <c:pt idx="18">
                  <c:v>31.391981444045697</c:v>
                </c:pt>
                <c:pt idx="19">
                  <c:v>31.32270882442128</c:v>
                </c:pt>
                <c:pt idx="20">
                  <c:v>31.576120829358004</c:v>
                </c:pt>
                <c:pt idx="21">
                  <c:v>32.069342944138512</c:v>
                </c:pt>
                <c:pt idx="22">
                  <c:v>33.091476485873699</c:v>
                </c:pt>
                <c:pt idx="23">
                  <c:v>33.558149867193031</c:v>
                </c:pt>
                <c:pt idx="24">
                  <c:v>33.637490095468287</c:v>
                </c:pt>
                <c:pt idx="25">
                  <c:v>34.327396077949139</c:v>
                </c:pt>
                <c:pt idx="26">
                  <c:v>34.045144391348778</c:v>
                </c:pt>
                <c:pt idx="27">
                  <c:v>34.182742526782881</c:v>
                </c:pt>
                <c:pt idx="28">
                  <c:v>34.836870261874971</c:v>
                </c:pt>
                <c:pt idx="29">
                  <c:v>45.087015655204752</c:v>
                </c:pt>
                <c:pt idx="30">
                  <c:v>41.95062651110738</c:v>
                </c:pt>
                <c:pt idx="31">
                  <c:v>42.587065950541557</c:v>
                </c:pt>
                <c:pt idx="32">
                  <c:v>43.780341981857063</c:v>
                </c:pt>
                <c:pt idx="33">
                  <c:v>44.142400296694248</c:v>
                </c:pt>
                <c:pt idx="34">
                  <c:v>44.054406506031995</c:v>
                </c:pt>
                <c:pt idx="35">
                  <c:v>43.745831045717978</c:v>
                </c:pt>
                <c:pt idx="36">
                  <c:v>44.405482532589126</c:v>
                </c:pt>
                <c:pt idx="37">
                  <c:v>43.493475867200402</c:v>
                </c:pt>
                <c:pt idx="38">
                  <c:v>43.053270854938013</c:v>
                </c:pt>
                <c:pt idx="39">
                  <c:v>42.664998834790595</c:v>
                </c:pt>
                <c:pt idx="40">
                  <c:v>42.515569752521031</c:v>
                </c:pt>
                <c:pt idx="41">
                  <c:v>32.18570377553754</c:v>
                </c:pt>
                <c:pt idx="42">
                  <c:v>33.169719342685823</c:v>
                </c:pt>
                <c:pt idx="43">
                  <c:v>39.213698728069517</c:v>
                </c:pt>
                <c:pt idx="44">
                  <c:v>38.466491909086557</c:v>
                </c:pt>
                <c:pt idx="45">
                  <c:v>38.177352594225766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D8-2545-88BF-BF9B4EC47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 baseline="0"/>
              <a:t>PULVERIZADOR REMOLCADA</a:t>
            </a:r>
          </a:p>
          <a:p>
            <a:pPr>
              <a:defRPr/>
            </a:pPr>
            <a:r>
              <a:rPr lang="es-ES_tradnl" b="1"/>
              <a:t>Unidades acumuladas a</a:t>
            </a:r>
            <a:r>
              <a:rPr lang="es-ES_tradnl" b="1" baseline="0"/>
              <a:t> 12 meses 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9337352915155268"/>
          <c:y val="4.296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1"/>
          <c:order val="0"/>
          <c:tx>
            <c:v>Unidades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'PULVERIZADOR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'PULVERIZADOR REMOLCADA'!$O$9:$BH$9</c:f>
              <c:numCache>
                <c:formatCode>0</c:formatCode>
                <c:ptCount val="46"/>
                <c:pt idx="0">
                  <c:v>6040</c:v>
                </c:pt>
                <c:pt idx="1">
                  <c:v>6144</c:v>
                </c:pt>
                <c:pt idx="2">
                  <c:v>6579</c:v>
                </c:pt>
                <c:pt idx="3">
                  <c:v>7096</c:v>
                </c:pt>
                <c:pt idx="4">
                  <c:v>7519</c:v>
                </c:pt>
                <c:pt idx="5">
                  <c:v>7746</c:v>
                </c:pt>
                <c:pt idx="6">
                  <c:v>7766</c:v>
                </c:pt>
                <c:pt idx="7">
                  <c:v>7789</c:v>
                </c:pt>
                <c:pt idx="8">
                  <c:v>7730</c:v>
                </c:pt>
                <c:pt idx="9">
                  <c:v>7655</c:v>
                </c:pt>
                <c:pt idx="10">
                  <c:v>7695</c:v>
                </c:pt>
                <c:pt idx="11">
                  <c:v>7649</c:v>
                </c:pt>
                <c:pt idx="12">
                  <c:v>7642</c:v>
                </c:pt>
                <c:pt idx="13">
                  <c:v>7535</c:v>
                </c:pt>
                <c:pt idx="14">
                  <c:v>7613</c:v>
                </c:pt>
                <c:pt idx="15">
                  <c:v>7517</c:v>
                </c:pt>
                <c:pt idx="16">
                  <c:v>7475</c:v>
                </c:pt>
                <c:pt idx="17">
                  <c:v>7177</c:v>
                </c:pt>
                <c:pt idx="18">
                  <c:v>7157</c:v>
                </c:pt>
                <c:pt idx="19">
                  <c:v>7157</c:v>
                </c:pt>
                <c:pt idx="20">
                  <c:v>7084</c:v>
                </c:pt>
                <c:pt idx="21">
                  <c:v>7023</c:v>
                </c:pt>
                <c:pt idx="22">
                  <c:v>6983</c:v>
                </c:pt>
                <c:pt idx="23">
                  <c:v>6942</c:v>
                </c:pt>
                <c:pt idx="24">
                  <c:v>6919</c:v>
                </c:pt>
                <c:pt idx="25">
                  <c:v>6949</c:v>
                </c:pt>
                <c:pt idx="26">
                  <c:v>6752</c:v>
                </c:pt>
                <c:pt idx="27">
                  <c:v>6653</c:v>
                </c:pt>
                <c:pt idx="28">
                  <c:v>6492</c:v>
                </c:pt>
                <c:pt idx="29">
                  <c:v>6461</c:v>
                </c:pt>
                <c:pt idx="30">
                  <c:v>6355</c:v>
                </c:pt>
                <c:pt idx="31">
                  <c:v>6231</c:v>
                </c:pt>
                <c:pt idx="32">
                  <c:v>6226</c:v>
                </c:pt>
                <c:pt idx="33">
                  <c:v>6194</c:v>
                </c:pt>
                <c:pt idx="34">
                  <c:v>6159</c:v>
                </c:pt>
                <c:pt idx="35">
                  <c:v>6064</c:v>
                </c:pt>
                <c:pt idx="36">
                  <c:v>6148</c:v>
                </c:pt>
                <c:pt idx="37">
                  <c:v>6113</c:v>
                </c:pt>
                <c:pt idx="38">
                  <c:v>5985</c:v>
                </c:pt>
                <c:pt idx="39">
                  <c:v>6050</c:v>
                </c:pt>
                <c:pt idx="40">
                  <c:v>6003</c:v>
                </c:pt>
                <c:pt idx="41">
                  <c:v>5860</c:v>
                </c:pt>
                <c:pt idx="42">
                  <c:v>5986</c:v>
                </c:pt>
                <c:pt idx="43">
                  <c:v>6101</c:v>
                </c:pt>
                <c:pt idx="44">
                  <c:v>6095</c:v>
                </c:pt>
                <c:pt idx="45">
                  <c:v>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B-D442-8473-CAFEC6D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PULVERIZADOR REMOLCADA </a:t>
            </a:r>
          </a:p>
          <a:p>
            <a:pPr>
              <a:defRPr/>
            </a:pPr>
            <a:r>
              <a:rPr lang="es-ES_tradnl" b="1"/>
              <a:t>Inversión acumulada a</a:t>
            </a:r>
            <a:r>
              <a:rPr lang="es-ES_tradnl" b="1" baseline="0"/>
              <a:t> 12 meses (millones de euros)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37193753870653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E-EC4A-B38C-E2A972FB602D}"/>
              </c:ext>
            </c:extLst>
          </c:dPt>
          <c:dPt>
            <c:idx val="1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E-EC4A-B38C-E2A972FB602D}"/>
              </c:ext>
            </c:extLst>
          </c:dPt>
          <c:cat>
            <c:multiLvlStrRef>
              <c:f>'PULVERIZADOR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'PULVERIZADOR REMOLCADA'!$O$10:$BH$10</c:f>
              <c:numCache>
                <c:formatCode>0.00</c:formatCode>
                <c:ptCount val="46"/>
                <c:pt idx="0">
                  <c:v>53.862000000000002</c:v>
                </c:pt>
                <c:pt idx="1">
                  <c:v>56.04</c:v>
                </c:pt>
                <c:pt idx="2">
                  <c:v>59.783000000000001</c:v>
                </c:pt>
                <c:pt idx="3">
                  <c:v>64.040999999999997</c:v>
                </c:pt>
                <c:pt idx="4">
                  <c:v>67.335000000000008</c:v>
                </c:pt>
                <c:pt idx="5">
                  <c:v>70.280999999999992</c:v>
                </c:pt>
                <c:pt idx="6">
                  <c:v>70.518000000000001</c:v>
                </c:pt>
                <c:pt idx="7">
                  <c:v>70.388999999999996</c:v>
                </c:pt>
                <c:pt idx="8">
                  <c:v>69.415999999999997</c:v>
                </c:pt>
                <c:pt idx="9">
                  <c:v>68.88</c:v>
                </c:pt>
                <c:pt idx="10">
                  <c:v>69.682000000000002</c:v>
                </c:pt>
                <c:pt idx="11">
                  <c:v>68.783000000000001</c:v>
                </c:pt>
                <c:pt idx="12">
                  <c:v>68.691999999999993</c:v>
                </c:pt>
                <c:pt idx="13">
                  <c:v>67.068999999999988</c:v>
                </c:pt>
                <c:pt idx="14">
                  <c:v>68.412999999999997</c:v>
                </c:pt>
                <c:pt idx="15">
                  <c:v>68.218000000000004</c:v>
                </c:pt>
                <c:pt idx="16">
                  <c:v>68.066000000000003</c:v>
                </c:pt>
                <c:pt idx="17">
                  <c:v>63.644999999999996</c:v>
                </c:pt>
                <c:pt idx="18">
                  <c:v>65.771999999999991</c:v>
                </c:pt>
                <c:pt idx="19">
                  <c:v>66.673000000000002</c:v>
                </c:pt>
                <c:pt idx="20">
                  <c:v>66.691000000000003</c:v>
                </c:pt>
                <c:pt idx="21">
                  <c:v>67.052000000000007</c:v>
                </c:pt>
                <c:pt idx="22">
                  <c:v>66.903000000000006</c:v>
                </c:pt>
                <c:pt idx="23">
                  <c:v>66.896000000000001</c:v>
                </c:pt>
                <c:pt idx="24">
                  <c:v>67.472999999999999</c:v>
                </c:pt>
                <c:pt idx="25">
                  <c:v>68.512</c:v>
                </c:pt>
                <c:pt idx="26">
                  <c:v>67.060999999999993</c:v>
                </c:pt>
                <c:pt idx="27">
                  <c:v>67.56</c:v>
                </c:pt>
                <c:pt idx="28">
                  <c:v>67.435999999999993</c:v>
                </c:pt>
                <c:pt idx="29">
                  <c:v>68.14</c:v>
                </c:pt>
                <c:pt idx="30">
                  <c:v>66.640000000000015</c:v>
                </c:pt>
                <c:pt idx="31">
                  <c:v>65.524000000000001</c:v>
                </c:pt>
                <c:pt idx="32">
                  <c:v>66.706000000000003</c:v>
                </c:pt>
                <c:pt idx="33">
                  <c:v>66.618000000000009</c:v>
                </c:pt>
                <c:pt idx="34">
                  <c:v>66.783000000000015</c:v>
                </c:pt>
                <c:pt idx="35">
                  <c:v>67.150999999999996</c:v>
                </c:pt>
                <c:pt idx="36">
                  <c:v>68.625</c:v>
                </c:pt>
                <c:pt idx="37">
                  <c:v>69.26100000000001</c:v>
                </c:pt>
                <c:pt idx="38">
                  <c:v>69.007000000000005</c:v>
                </c:pt>
                <c:pt idx="39">
                  <c:v>69.382999999999996</c:v>
                </c:pt>
                <c:pt idx="40">
                  <c:v>68.900000000000006</c:v>
                </c:pt>
                <c:pt idx="41">
                  <c:v>66.836999999999989</c:v>
                </c:pt>
                <c:pt idx="42">
                  <c:v>68.878999999999991</c:v>
                </c:pt>
                <c:pt idx="43">
                  <c:v>71.512</c:v>
                </c:pt>
                <c:pt idx="44">
                  <c:v>71.998999999999995</c:v>
                </c:pt>
                <c:pt idx="45">
                  <c:v>75.094999999999999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DE-EC4A-B38C-E2A972FB602D}"/>
            </c:ext>
          </c:extLst>
        </c:ser>
        <c:ser>
          <c:idx val="1"/>
          <c:order val="1"/>
          <c:tx>
            <c:v>Inversión corregida por cambio de precios medios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'PULVERIZADOR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'PULVERIZADOR REMOLCADA'!$O$11:$BH$11</c:f>
              <c:numCache>
                <c:formatCode>0.00</c:formatCode>
                <c:ptCount val="46"/>
                <c:pt idx="11">
                  <c:v>0</c:v>
                </c:pt>
                <c:pt idx="12">
                  <c:v>68.720041626933025</c:v>
                </c:pt>
                <c:pt idx="13">
                  <c:v>67.750861044865331</c:v>
                </c:pt>
                <c:pt idx="14">
                  <c:v>68.4592417000393</c:v>
                </c:pt>
                <c:pt idx="15">
                  <c:v>67.590277457309924</c:v>
                </c:pt>
                <c:pt idx="16">
                  <c:v>67.207629409199612</c:v>
                </c:pt>
                <c:pt idx="17">
                  <c:v>64.526206841167934</c:v>
                </c:pt>
                <c:pt idx="18">
                  <c:v>64.327696352602274</c:v>
                </c:pt>
                <c:pt idx="19">
                  <c:v>64.275512099242988</c:v>
                </c:pt>
                <c:pt idx="20">
                  <c:v>63.562062843139536</c:v>
                </c:pt>
                <c:pt idx="21">
                  <c:v>62.913121638009756</c:v>
                </c:pt>
                <c:pt idx="22">
                  <c:v>62.525179542097298</c:v>
                </c:pt>
                <c:pt idx="23">
                  <c:v>62.10519279501608</c:v>
                </c:pt>
                <c:pt idx="24">
                  <c:v>61.77478659296029</c:v>
                </c:pt>
                <c:pt idx="25">
                  <c:v>61.907641388404848</c:v>
                </c:pt>
                <c:pt idx="26">
                  <c:v>60.053906868397704</c:v>
                </c:pt>
                <c:pt idx="27">
                  <c:v>58.82689234186789</c:v>
                </c:pt>
                <c:pt idx="28">
                  <c:v>56.97358163950458</c:v>
                </c:pt>
                <c:pt idx="29">
                  <c:v>56.36504403113954</c:v>
                </c:pt>
                <c:pt idx="30">
                  <c:v>55.569810324360944</c:v>
                </c:pt>
                <c:pt idx="31">
                  <c:v>54.423686049479173</c:v>
                </c:pt>
                <c:pt idx="32">
                  <c:v>53.934494277736611</c:v>
                </c:pt>
                <c:pt idx="33">
                  <c:v>53.558531653996795</c:v>
                </c:pt>
                <c:pt idx="34">
                  <c:v>53.038319172909567</c:v>
                </c:pt>
                <c:pt idx="35">
                  <c:v>51.608890411841955</c:v>
                </c:pt>
                <c:pt idx="36">
                  <c:v>52.066711269239612</c:v>
                </c:pt>
                <c:pt idx="37">
                  <c:v>51.255679123453994</c:v>
                </c:pt>
                <c:pt idx="38">
                  <c:v>49.533883239394974</c:v>
                </c:pt>
                <c:pt idx="39">
                  <c:v>50.280049466237287</c:v>
                </c:pt>
                <c:pt idx="40">
                  <c:v>49.85854484715054</c:v>
                </c:pt>
                <c:pt idx="41">
                  <c:v>48.900555930085616</c:v>
                </c:pt>
                <c:pt idx="42">
                  <c:v>49.620545963336262</c:v>
                </c:pt>
                <c:pt idx="43">
                  <c:v>49.810166167337172</c:v>
                </c:pt>
                <c:pt idx="44">
                  <c:v>49.417247247206348</c:v>
                </c:pt>
                <c:pt idx="45">
                  <c:v>48.944812426349095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DE-EC4A-B38C-E2A972FB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 baseline="0"/>
              <a:t>FERTILIZACION REMOLCADA</a:t>
            </a:r>
          </a:p>
          <a:p>
            <a:pPr>
              <a:defRPr/>
            </a:pPr>
            <a:r>
              <a:rPr lang="es-ES_tradnl" b="1"/>
              <a:t>Unidades acumuladas a</a:t>
            </a:r>
            <a:r>
              <a:rPr lang="es-ES_tradnl" b="1" baseline="0"/>
              <a:t> 12 meses 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9337352915155268"/>
          <c:y val="4.296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1"/>
          <c:order val="0"/>
          <c:tx>
            <c:v>Unidades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'FERTILIZACION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'FERTILIZACION REMOLCADA'!$O$9:$BH$9</c:f>
              <c:numCache>
                <c:formatCode>0</c:formatCode>
                <c:ptCount val="46"/>
                <c:pt idx="0">
                  <c:v>2214</c:v>
                </c:pt>
                <c:pt idx="1">
                  <c:v>2264</c:v>
                </c:pt>
                <c:pt idx="2">
                  <c:v>2358</c:v>
                </c:pt>
                <c:pt idx="3">
                  <c:v>2431</c:v>
                </c:pt>
                <c:pt idx="4">
                  <c:v>2553</c:v>
                </c:pt>
                <c:pt idx="5">
                  <c:v>2616</c:v>
                </c:pt>
                <c:pt idx="6">
                  <c:v>2584</c:v>
                </c:pt>
                <c:pt idx="7">
                  <c:v>2605</c:v>
                </c:pt>
                <c:pt idx="8">
                  <c:v>2638</c:v>
                </c:pt>
                <c:pt idx="9">
                  <c:v>2638</c:v>
                </c:pt>
                <c:pt idx="10">
                  <c:v>2619</c:v>
                </c:pt>
                <c:pt idx="11">
                  <c:v>2596</c:v>
                </c:pt>
                <c:pt idx="12">
                  <c:v>2600</c:v>
                </c:pt>
                <c:pt idx="13">
                  <c:v>2528</c:v>
                </c:pt>
                <c:pt idx="14">
                  <c:v>2536</c:v>
                </c:pt>
                <c:pt idx="15">
                  <c:v>2524</c:v>
                </c:pt>
                <c:pt idx="16">
                  <c:v>2442</c:v>
                </c:pt>
                <c:pt idx="17">
                  <c:v>2071</c:v>
                </c:pt>
                <c:pt idx="18">
                  <c:v>2165</c:v>
                </c:pt>
                <c:pt idx="19">
                  <c:v>2132</c:v>
                </c:pt>
                <c:pt idx="20">
                  <c:v>2020</c:v>
                </c:pt>
                <c:pt idx="21">
                  <c:v>1993</c:v>
                </c:pt>
                <c:pt idx="22">
                  <c:v>2009</c:v>
                </c:pt>
                <c:pt idx="23">
                  <c:v>1977</c:v>
                </c:pt>
                <c:pt idx="24">
                  <c:v>1991</c:v>
                </c:pt>
                <c:pt idx="25">
                  <c:v>1977</c:v>
                </c:pt>
                <c:pt idx="26">
                  <c:v>1917</c:v>
                </c:pt>
                <c:pt idx="27">
                  <c:v>1880</c:v>
                </c:pt>
                <c:pt idx="28">
                  <c:v>1893</c:v>
                </c:pt>
                <c:pt idx="29">
                  <c:v>1930</c:v>
                </c:pt>
                <c:pt idx="30">
                  <c:v>1861</c:v>
                </c:pt>
                <c:pt idx="31">
                  <c:v>1871</c:v>
                </c:pt>
                <c:pt idx="32">
                  <c:v>1900</c:v>
                </c:pt>
                <c:pt idx="33">
                  <c:v>1917</c:v>
                </c:pt>
                <c:pt idx="34">
                  <c:v>1871</c:v>
                </c:pt>
                <c:pt idx="35">
                  <c:v>1823</c:v>
                </c:pt>
                <c:pt idx="36">
                  <c:v>1826</c:v>
                </c:pt>
                <c:pt idx="37">
                  <c:v>1840</c:v>
                </c:pt>
                <c:pt idx="38">
                  <c:v>1814</c:v>
                </c:pt>
                <c:pt idx="39">
                  <c:v>1861</c:v>
                </c:pt>
                <c:pt idx="40">
                  <c:v>1878</c:v>
                </c:pt>
                <c:pt idx="41">
                  <c:v>1837</c:v>
                </c:pt>
                <c:pt idx="42">
                  <c:v>1837</c:v>
                </c:pt>
                <c:pt idx="43">
                  <c:v>1879</c:v>
                </c:pt>
                <c:pt idx="44">
                  <c:v>1889</c:v>
                </c:pt>
                <c:pt idx="45">
                  <c:v>1882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A-F648-813A-04294D92D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/>
              <a:t>TODOS</a:t>
            </a:r>
            <a:r>
              <a:rPr lang="es-ES_tradnl" b="1" baseline="0"/>
              <a:t> LOS EQUIPOS</a:t>
            </a:r>
          </a:p>
          <a:p>
            <a:pPr>
              <a:defRPr/>
            </a:pPr>
            <a:r>
              <a:rPr lang="es-ES_tradnl" b="1"/>
              <a:t>Inversión acumulada a</a:t>
            </a:r>
            <a:r>
              <a:rPr lang="es-ES_tradnl" b="1" baseline="0"/>
              <a:t> 12 meses (millones de euros)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37193753870653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cat>
            <c:multiLvlStrRef>
              <c:f>TODO!$O$2:$BH$3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TODO!$O$43:$BH$43</c:f>
              <c:numCache>
                <c:formatCode>0.00</c:formatCode>
                <c:ptCount val="46"/>
                <c:pt idx="0">
                  <c:v>1090.39723</c:v>
                </c:pt>
                <c:pt idx="1">
                  <c:v>1111.7135000000001</c:v>
                </c:pt>
                <c:pt idx="2">
                  <c:v>1160.70901</c:v>
                </c:pt>
                <c:pt idx="3">
                  <c:v>1198.5692300000001</c:v>
                </c:pt>
                <c:pt idx="4">
                  <c:v>1242.9086300000001</c:v>
                </c:pt>
                <c:pt idx="5">
                  <c:v>1240.8637230000002</c:v>
                </c:pt>
                <c:pt idx="6">
                  <c:v>1235.051383</c:v>
                </c:pt>
                <c:pt idx="7">
                  <c:v>1230.2978430000001</c:v>
                </c:pt>
                <c:pt idx="8">
                  <c:v>1220.2583829999999</c:v>
                </c:pt>
                <c:pt idx="9">
                  <c:v>1226.305703</c:v>
                </c:pt>
                <c:pt idx="10">
                  <c:v>1231.2787229999999</c:v>
                </c:pt>
                <c:pt idx="11">
                  <c:v>1229.9994729999999</c:v>
                </c:pt>
                <c:pt idx="12">
                  <c:v>1228.9837029999999</c:v>
                </c:pt>
                <c:pt idx="13">
                  <c:v>1218.9447030000001</c:v>
                </c:pt>
                <c:pt idx="14">
                  <c:v>1219.7713630000003</c:v>
                </c:pt>
                <c:pt idx="15">
                  <c:v>1202.2241529999999</c:v>
                </c:pt>
                <c:pt idx="16">
                  <c:v>1177.5675630000001</c:v>
                </c:pt>
                <c:pt idx="17">
                  <c:v>1142.81324</c:v>
                </c:pt>
                <c:pt idx="18">
                  <c:v>1156.1012900000001</c:v>
                </c:pt>
                <c:pt idx="19">
                  <c:v>1161.12717</c:v>
                </c:pt>
                <c:pt idx="20">
                  <c:v>1166.9435600000002</c:v>
                </c:pt>
                <c:pt idx="21">
                  <c:v>1162.7840000000001</c:v>
                </c:pt>
                <c:pt idx="22">
                  <c:v>1168.1479600000002</c:v>
                </c:pt>
                <c:pt idx="23">
                  <c:v>1177.1506499999998</c:v>
                </c:pt>
                <c:pt idx="24">
                  <c:v>1187.5406399999999</c:v>
                </c:pt>
                <c:pt idx="25">
                  <c:v>1184.97507</c:v>
                </c:pt>
                <c:pt idx="26">
                  <c:v>1182.8971800000002</c:v>
                </c:pt>
                <c:pt idx="27">
                  <c:v>1188.9589000000001</c:v>
                </c:pt>
                <c:pt idx="28">
                  <c:v>1192.81378</c:v>
                </c:pt>
                <c:pt idx="29">
                  <c:v>1205.1981899999998</c:v>
                </c:pt>
                <c:pt idx="30">
                  <c:v>1210.52511</c:v>
                </c:pt>
                <c:pt idx="31">
                  <c:v>1215.0998700000002</c:v>
                </c:pt>
                <c:pt idx="32">
                  <c:v>1209.7980900000002</c:v>
                </c:pt>
                <c:pt idx="33">
                  <c:v>1223.52216</c:v>
                </c:pt>
                <c:pt idx="34">
                  <c:v>1225.1241499999999</c:v>
                </c:pt>
                <c:pt idx="35">
                  <c:v>1237.558</c:v>
                </c:pt>
                <c:pt idx="36">
                  <c:v>1257.7315400000002</c:v>
                </c:pt>
                <c:pt idx="37">
                  <c:v>1269.4739300000001</c:v>
                </c:pt>
                <c:pt idx="38">
                  <c:v>1272.7741799999999</c:v>
                </c:pt>
                <c:pt idx="39">
                  <c:v>1310.5334800000001</c:v>
                </c:pt>
                <c:pt idx="40">
                  <c:v>1331.2574399999999</c:v>
                </c:pt>
                <c:pt idx="41">
                  <c:v>1334.3333</c:v>
                </c:pt>
                <c:pt idx="42">
                  <c:v>1364.62183</c:v>
                </c:pt>
                <c:pt idx="43">
                  <c:v>1389.2151799999999</c:v>
                </c:pt>
                <c:pt idx="44">
                  <c:v>1409.4788800000001</c:v>
                </c:pt>
                <c:pt idx="45">
                  <c:v>1449.3309699999998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A2-794C-BFAF-E1D68F814668}"/>
            </c:ext>
          </c:extLst>
        </c:ser>
        <c:ser>
          <c:idx val="1"/>
          <c:order val="1"/>
          <c:tx>
            <c:v>Inversión corregida por cambio de precios medios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TODO!$O$2:$BH$3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TODO!$O$44:$BH$44</c:f>
              <c:numCache>
                <c:formatCode>0.00</c:formatCode>
                <c:ptCount val="46"/>
                <c:pt idx="11">
                  <c:v>0</c:v>
                </c:pt>
                <c:pt idx="12">
                  <c:v>1226.7490335008304</c:v>
                </c:pt>
                <c:pt idx="13">
                  <c:v>1210.0772333121779</c:v>
                </c:pt>
                <c:pt idx="14">
                  <c:v>1211.3265071662793</c:v>
                </c:pt>
                <c:pt idx="15">
                  <c:v>1195.5998575903138</c:v>
                </c:pt>
                <c:pt idx="16">
                  <c:v>1174.5268329412786</c:v>
                </c:pt>
                <c:pt idx="17">
                  <c:v>1122.5503348203215</c:v>
                </c:pt>
                <c:pt idx="18">
                  <c:v>1126.189683147767</c:v>
                </c:pt>
                <c:pt idx="19">
                  <c:v>1120.7522787043226</c:v>
                </c:pt>
                <c:pt idx="20">
                  <c:v>1113.0658244639258</c:v>
                </c:pt>
                <c:pt idx="21">
                  <c:v>1098.2342863233494</c:v>
                </c:pt>
                <c:pt idx="22">
                  <c:v>1097.37958914366</c:v>
                </c:pt>
                <c:pt idx="23">
                  <c:v>1095.2282257294835</c:v>
                </c:pt>
                <c:pt idx="24">
                  <c:v>1099.1692755543731</c:v>
                </c:pt>
                <c:pt idx="25">
                  <c:v>1099.5848504377477</c:v>
                </c:pt>
                <c:pt idx="26">
                  <c:v>1088.5466100758063</c:v>
                </c:pt>
                <c:pt idx="27">
                  <c:v>1080.6345389761088</c:v>
                </c:pt>
                <c:pt idx="28">
                  <c:v>1075.8503297152663</c:v>
                </c:pt>
                <c:pt idx="29">
                  <c:v>1087.74569909816</c:v>
                </c:pt>
                <c:pt idx="30">
                  <c:v>1083.5690173031874</c:v>
                </c:pt>
                <c:pt idx="31">
                  <c:v>1079.1407211924002</c:v>
                </c:pt>
                <c:pt idx="32">
                  <c:v>1079.9204116160904</c:v>
                </c:pt>
                <c:pt idx="33">
                  <c:v>1084.8537206382539</c:v>
                </c:pt>
                <c:pt idx="34">
                  <c:v>1074.762472505229</c:v>
                </c:pt>
                <c:pt idx="35">
                  <c:v>1045.5528213873608</c:v>
                </c:pt>
                <c:pt idx="36">
                  <c:v>1042.5218013457943</c:v>
                </c:pt>
                <c:pt idx="37">
                  <c:v>1031.3452528931896</c:v>
                </c:pt>
                <c:pt idx="38">
                  <c:v>996.72047789161547</c:v>
                </c:pt>
                <c:pt idx="39">
                  <c:v>999.90824699839698</c:v>
                </c:pt>
                <c:pt idx="40">
                  <c:v>993.92152717726594</c:v>
                </c:pt>
                <c:pt idx="41">
                  <c:v>963.52259036623923</c:v>
                </c:pt>
                <c:pt idx="42">
                  <c:v>959.33249144881438</c:v>
                </c:pt>
                <c:pt idx="43">
                  <c:v>970.4982873429974</c:v>
                </c:pt>
                <c:pt idx="44">
                  <c:v>962.04374852780961</c:v>
                </c:pt>
                <c:pt idx="45">
                  <c:v>962.56943241569275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A2-794C-BFAF-E1D68F814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1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FERTILIZACION REMOLCADA </a:t>
            </a:r>
          </a:p>
          <a:p>
            <a:pPr>
              <a:defRPr/>
            </a:pPr>
            <a:r>
              <a:rPr lang="es-ES_tradnl" b="1"/>
              <a:t>Inversión acumulada a</a:t>
            </a:r>
            <a:r>
              <a:rPr lang="es-ES_tradnl" b="1" baseline="0"/>
              <a:t> 12 meses (millones de euros)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37193753870653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14-1345-8946-2F6243DA7FEC}"/>
              </c:ext>
            </c:extLst>
          </c:dPt>
          <c:dPt>
            <c:idx val="1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14-1345-8946-2F6243DA7FEC}"/>
              </c:ext>
            </c:extLst>
          </c:dPt>
          <c:cat>
            <c:multiLvlStrRef>
              <c:f>'FERTILIZACION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'FERTILIZACION REMOLCADA'!$O$10:$BH$10</c:f>
              <c:numCache>
                <c:formatCode>0.00</c:formatCode>
                <c:ptCount val="46"/>
                <c:pt idx="0">
                  <c:v>34.893999999999991</c:v>
                </c:pt>
                <c:pt idx="1">
                  <c:v>36.452999999999996</c:v>
                </c:pt>
                <c:pt idx="2">
                  <c:v>37.752000000000002</c:v>
                </c:pt>
                <c:pt idx="3">
                  <c:v>38.116999999999997</c:v>
                </c:pt>
                <c:pt idx="4">
                  <c:v>39.954999999999998</c:v>
                </c:pt>
                <c:pt idx="5">
                  <c:v>40.603999999999999</c:v>
                </c:pt>
                <c:pt idx="6">
                  <c:v>40.256999999999998</c:v>
                </c:pt>
                <c:pt idx="7">
                  <c:v>40.600999999999999</c:v>
                </c:pt>
                <c:pt idx="8">
                  <c:v>40.614000000000004</c:v>
                </c:pt>
                <c:pt idx="9">
                  <c:v>40.755000000000003</c:v>
                </c:pt>
                <c:pt idx="10">
                  <c:v>40.439</c:v>
                </c:pt>
                <c:pt idx="11">
                  <c:v>40.037999999999997</c:v>
                </c:pt>
                <c:pt idx="12">
                  <c:v>40.755999999999993</c:v>
                </c:pt>
                <c:pt idx="13">
                  <c:v>39.349999999999994</c:v>
                </c:pt>
                <c:pt idx="14">
                  <c:v>40.483999999999995</c:v>
                </c:pt>
                <c:pt idx="15">
                  <c:v>40.676000000000002</c:v>
                </c:pt>
                <c:pt idx="16">
                  <c:v>39.562999999999995</c:v>
                </c:pt>
                <c:pt idx="17">
                  <c:v>34.164999999999999</c:v>
                </c:pt>
                <c:pt idx="18">
                  <c:v>36.686</c:v>
                </c:pt>
                <c:pt idx="19">
                  <c:v>36.58</c:v>
                </c:pt>
                <c:pt idx="20">
                  <c:v>35.364000000000004</c:v>
                </c:pt>
                <c:pt idx="21">
                  <c:v>35.426000000000002</c:v>
                </c:pt>
                <c:pt idx="22">
                  <c:v>36.300999999999995</c:v>
                </c:pt>
                <c:pt idx="23">
                  <c:v>36.364999999999995</c:v>
                </c:pt>
                <c:pt idx="24">
                  <c:v>36.198</c:v>
                </c:pt>
                <c:pt idx="25">
                  <c:v>36.578000000000003</c:v>
                </c:pt>
                <c:pt idx="26">
                  <c:v>35.736999999999995</c:v>
                </c:pt>
                <c:pt idx="27">
                  <c:v>35.657999999999994</c:v>
                </c:pt>
                <c:pt idx="28">
                  <c:v>35.438000000000002</c:v>
                </c:pt>
                <c:pt idx="29">
                  <c:v>36.211999999999996</c:v>
                </c:pt>
                <c:pt idx="30">
                  <c:v>35.136000000000003</c:v>
                </c:pt>
                <c:pt idx="31">
                  <c:v>35.674000000000007</c:v>
                </c:pt>
                <c:pt idx="32">
                  <c:v>36.997999999999998</c:v>
                </c:pt>
                <c:pt idx="33">
                  <c:v>38.125999999999998</c:v>
                </c:pt>
                <c:pt idx="34">
                  <c:v>38.147999999999996</c:v>
                </c:pt>
                <c:pt idx="35">
                  <c:v>37.954999999999991</c:v>
                </c:pt>
                <c:pt idx="36">
                  <c:v>39.566999999999993</c:v>
                </c:pt>
                <c:pt idx="37">
                  <c:v>40.381999999999991</c:v>
                </c:pt>
                <c:pt idx="38">
                  <c:v>40.381999999999998</c:v>
                </c:pt>
                <c:pt idx="39">
                  <c:v>42.20600000000001</c:v>
                </c:pt>
                <c:pt idx="40">
                  <c:v>44.278000000000006</c:v>
                </c:pt>
                <c:pt idx="41">
                  <c:v>43.803000000000004</c:v>
                </c:pt>
                <c:pt idx="42">
                  <c:v>44.483000000000004</c:v>
                </c:pt>
                <c:pt idx="43">
                  <c:v>46.428000000000004</c:v>
                </c:pt>
                <c:pt idx="44">
                  <c:v>48.107000000000006</c:v>
                </c:pt>
                <c:pt idx="45">
                  <c:v>48.95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14-1345-8946-2F6243DA7FEC}"/>
            </c:ext>
          </c:extLst>
        </c:ser>
        <c:ser>
          <c:idx val="1"/>
          <c:order val="1"/>
          <c:tx>
            <c:v>Inversión corregida por cambio de precios medios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'FERTILIZACION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'FERTILIZACION REMOLCADA'!$O$11:$BH$11</c:f>
              <c:numCache>
                <c:formatCode>0.00</c:formatCode>
                <c:ptCount val="46"/>
                <c:pt idx="11">
                  <c:v>0</c:v>
                </c:pt>
                <c:pt idx="12">
                  <c:v>40.08895009494826</c:v>
                </c:pt>
                <c:pt idx="13">
                  <c:v>38.985900763736474</c:v>
                </c:pt>
                <c:pt idx="14">
                  <c:v>39.06453888175318</c:v>
                </c:pt>
                <c:pt idx="15">
                  <c:v>38.849014230142217</c:v>
                </c:pt>
                <c:pt idx="16">
                  <c:v>37.567000342017415</c:v>
                </c:pt>
                <c:pt idx="17">
                  <c:v>31.786085669603736</c:v>
                </c:pt>
                <c:pt idx="18">
                  <c:v>33.065495576246448</c:v>
                </c:pt>
                <c:pt idx="19">
                  <c:v>32.4658000340577</c:v>
                </c:pt>
                <c:pt idx="20">
                  <c:v>30.585565515532512</c:v>
                </c:pt>
                <c:pt idx="21">
                  <c:v>30.022952275518882</c:v>
                </c:pt>
                <c:pt idx="22">
                  <c:v>30.072570799999831</c:v>
                </c:pt>
                <c:pt idx="23">
                  <c:v>29.35965994015346</c:v>
                </c:pt>
                <c:pt idx="24">
                  <c:v>29.725257075391632</c:v>
                </c:pt>
                <c:pt idx="25">
                  <c:v>29.276107520718234</c:v>
                </c:pt>
                <c:pt idx="26">
                  <c:v>28.277716350479039</c:v>
                </c:pt>
                <c:pt idx="27">
                  <c:v>27.464099006156921</c:v>
                </c:pt>
                <c:pt idx="28">
                  <c:v>27.860982240669564</c:v>
                </c:pt>
                <c:pt idx="29">
                  <c:v>28.370539665245477</c:v>
                </c:pt>
                <c:pt idx="30">
                  <c:v>27.259906952983588</c:v>
                </c:pt>
                <c:pt idx="31">
                  <c:v>27.24560838245889</c:v>
                </c:pt>
                <c:pt idx="32">
                  <c:v>27.283274426347599</c:v>
                </c:pt>
                <c:pt idx="33">
                  <c:v>27.087379966288154</c:v>
                </c:pt>
                <c:pt idx="34">
                  <c:v>25.864478214216003</c:v>
                </c:pt>
                <c:pt idx="35">
                  <c:v>24.673006782339009</c:v>
                </c:pt>
                <c:pt idx="36">
                  <c:v>23.543857712883604</c:v>
                </c:pt>
                <c:pt idx="37">
                  <c:v>23.300756131892097</c:v>
                </c:pt>
                <c:pt idx="38">
                  <c:v>22.477137421544349</c:v>
                </c:pt>
                <c:pt idx="39">
                  <c:v>22.348776453341905</c:v>
                </c:pt>
                <c:pt idx="40">
                  <c:v>20.867838720414746</c:v>
                </c:pt>
                <c:pt idx="41">
                  <c:v>19.883829636097197</c:v>
                </c:pt>
                <c:pt idx="42">
                  <c:v>19.124864018703182</c:v>
                </c:pt>
                <c:pt idx="43">
                  <c:v>18.474405441068331</c:v>
                </c:pt>
                <c:pt idx="44">
                  <c:v>16.778084638333642</c:v>
                </c:pt>
                <c:pt idx="45">
                  <c:v>15.349808309098897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14-1345-8946-2F6243DA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 baseline="0"/>
              <a:t>REMOLQUES</a:t>
            </a:r>
          </a:p>
          <a:p>
            <a:pPr>
              <a:defRPr/>
            </a:pPr>
            <a:r>
              <a:rPr lang="es-ES_tradnl" b="1"/>
              <a:t>Unidades acumuladas a</a:t>
            </a:r>
            <a:r>
              <a:rPr lang="es-ES_tradnl" b="1" baseline="0"/>
              <a:t> 12 meses 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9337352915155268"/>
          <c:y val="4.296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1"/>
          <c:order val="0"/>
          <c:tx>
            <c:v>Unidades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REMOLQUES!$O$2:$BH$3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REMOLQUES!$O$9:$BH$9</c:f>
              <c:numCache>
                <c:formatCode>0</c:formatCode>
                <c:ptCount val="46"/>
                <c:pt idx="0">
                  <c:v>3750</c:v>
                </c:pt>
                <c:pt idx="1">
                  <c:v>3761</c:v>
                </c:pt>
                <c:pt idx="2">
                  <c:v>3935</c:v>
                </c:pt>
                <c:pt idx="3">
                  <c:v>4099</c:v>
                </c:pt>
                <c:pt idx="4">
                  <c:v>4225</c:v>
                </c:pt>
                <c:pt idx="5">
                  <c:v>4170</c:v>
                </c:pt>
                <c:pt idx="6">
                  <c:v>4164</c:v>
                </c:pt>
                <c:pt idx="7">
                  <c:v>4141</c:v>
                </c:pt>
                <c:pt idx="8">
                  <c:v>4019</c:v>
                </c:pt>
                <c:pt idx="9">
                  <c:v>3981</c:v>
                </c:pt>
                <c:pt idx="10">
                  <c:v>3886</c:v>
                </c:pt>
                <c:pt idx="11">
                  <c:v>3818</c:v>
                </c:pt>
                <c:pt idx="12">
                  <c:v>3806</c:v>
                </c:pt>
                <c:pt idx="13">
                  <c:v>3763</c:v>
                </c:pt>
                <c:pt idx="14">
                  <c:v>3678</c:v>
                </c:pt>
                <c:pt idx="15">
                  <c:v>3611</c:v>
                </c:pt>
                <c:pt idx="16">
                  <c:v>3490</c:v>
                </c:pt>
                <c:pt idx="17">
                  <c:v>3364</c:v>
                </c:pt>
                <c:pt idx="18">
                  <c:v>3179</c:v>
                </c:pt>
                <c:pt idx="19">
                  <c:v>3109</c:v>
                </c:pt>
                <c:pt idx="20">
                  <c:v>3045</c:v>
                </c:pt>
                <c:pt idx="21">
                  <c:v>2996</c:v>
                </c:pt>
                <c:pt idx="22">
                  <c:v>2971</c:v>
                </c:pt>
                <c:pt idx="23">
                  <c:v>2953</c:v>
                </c:pt>
                <c:pt idx="24">
                  <c:v>2972</c:v>
                </c:pt>
                <c:pt idx="25">
                  <c:v>2949</c:v>
                </c:pt>
                <c:pt idx="26">
                  <c:v>2982</c:v>
                </c:pt>
                <c:pt idx="27">
                  <c:v>2974</c:v>
                </c:pt>
                <c:pt idx="28">
                  <c:v>2999</c:v>
                </c:pt>
                <c:pt idx="29">
                  <c:v>2885</c:v>
                </c:pt>
                <c:pt idx="30">
                  <c:v>2908</c:v>
                </c:pt>
                <c:pt idx="31">
                  <c:v>2901</c:v>
                </c:pt>
                <c:pt idx="32">
                  <c:v>2919</c:v>
                </c:pt>
                <c:pt idx="33">
                  <c:v>2916</c:v>
                </c:pt>
                <c:pt idx="34">
                  <c:v>2892</c:v>
                </c:pt>
                <c:pt idx="35">
                  <c:v>2885</c:v>
                </c:pt>
                <c:pt idx="36">
                  <c:v>2892</c:v>
                </c:pt>
                <c:pt idx="37">
                  <c:v>2932</c:v>
                </c:pt>
                <c:pt idx="38">
                  <c:v>2848</c:v>
                </c:pt>
                <c:pt idx="39">
                  <c:v>2877</c:v>
                </c:pt>
                <c:pt idx="40">
                  <c:v>2909</c:v>
                </c:pt>
                <c:pt idx="41">
                  <c:v>3022</c:v>
                </c:pt>
                <c:pt idx="42">
                  <c:v>3052</c:v>
                </c:pt>
                <c:pt idx="43">
                  <c:v>3023</c:v>
                </c:pt>
                <c:pt idx="44">
                  <c:v>3014</c:v>
                </c:pt>
                <c:pt idx="45">
                  <c:v>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C-834A-B83C-189A9B4B3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4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REMOLQUES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ES_tradnl" b="1"/>
              <a:t>Inversión acumulada a</a:t>
            </a:r>
            <a:r>
              <a:rPr lang="es-ES_tradnl" b="1" baseline="0"/>
              <a:t> 12 meses (millones de euros)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37193753870653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4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1D-6649-AFB1-EE2EFE82C9E8}"/>
              </c:ext>
            </c:extLst>
          </c:dPt>
          <c:dPt>
            <c:idx val="1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1D-6649-AFB1-EE2EFE82C9E8}"/>
              </c:ext>
            </c:extLst>
          </c:dPt>
          <c:cat>
            <c:multiLvlStrRef>
              <c:f>REMOLQUES!$O$2:$BH$3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REMOLQUES!$O$10:$BH$10</c:f>
              <c:numCache>
                <c:formatCode>0.00</c:formatCode>
                <c:ptCount val="46"/>
                <c:pt idx="0">
                  <c:v>39.204000000000001</c:v>
                </c:pt>
                <c:pt idx="1">
                  <c:v>39.809000000000005</c:v>
                </c:pt>
                <c:pt idx="2">
                  <c:v>41.510999999999996</c:v>
                </c:pt>
                <c:pt idx="3">
                  <c:v>43.436</c:v>
                </c:pt>
                <c:pt idx="4">
                  <c:v>45.007999999999996</c:v>
                </c:pt>
                <c:pt idx="5">
                  <c:v>45.029000000000003</c:v>
                </c:pt>
                <c:pt idx="6">
                  <c:v>45.766999999999996</c:v>
                </c:pt>
                <c:pt idx="7">
                  <c:v>45.758000000000003</c:v>
                </c:pt>
                <c:pt idx="8">
                  <c:v>45.248999999999995</c:v>
                </c:pt>
                <c:pt idx="9">
                  <c:v>44.900000000000006</c:v>
                </c:pt>
                <c:pt idx="10">
                  <c:v>44.420999999999999</c:v>
                </c:pt>
                <c:pt idx="11">
                  <c:v>44.162999999999997</c:v>
                </c:pt>
                <c:pt idx="12">
                  <c:v>44.881</c:v>
                </c:pt>
                <c:pt idx="13">
                  <c:v>44.578000000000003</c:v>
                </c:pt>
                <c:pt idx="14">
                  <c:v>44.146000000000001</c:v>
                </c:pt>
                <c:pt idx="15">
                  <c:v>43.472999999999992</c:v>
                </c:pt>
                <c:pt idx="16">
                  <c:v>42.436999999999998</c:v>
                </c:pt>
                <c:pt idx="17">
                  <c:v>42.208999999999996</c:v>
                </c:pt>
                <c:pt idx="18">
                  <c:v>40.229999999999997</c:v>
                </c:pt>
                <c:pt idx="19">
                  <c:v>39.393999999999998</c:v>
                </c:pt>
                <c:pt idx="20">
                  <c:v>38.622</c:v>
                </c:pt>
                <c:pt idx="21">
                  <c:v>38.332999999999998</c:v>
                </c:pt>
                <c:pt idx="22">
                  <c:v>37.85</c:v>
                </c:pt>
                <c:pt idx="23">
                  <c:v>37.431999999999995</c:v>
                </c:pt>
                <c:pt idx="24">
                  <c:v>38.53</c:v>
                </c:pt>
                <c:pt idx="25">
                  <c:v>38.704000000000001</c:v>
                </c:pt>
                <c:pt idx="26">
                  <c:v>39.100999999999999</c:v>
                </c:pt>
                <c:pt idx="27">
                  <c:v>39.081999999999994</c:v>
                </c:pt>
                <c:pt idx="28">
                  <c:v>39.736999999999995</c:v>
                </c:pt>
                <c:pt idx="29">
                  <c:v>37.537999999999997</c:v>
                </c:pt>
                <c:pt idx="30">
                  <c:v>37.763999999999996</c:v>
                </c:pt>
                <c:pt idx="31">
                  <c:v>37.841999999999999</c:v>
                </c:pt>
                <c:pt idx="32">
                  <c:v>38.786000000000001</c:v>
                </c:pt>
                <c:pt idx="33">
                  <c:v>38.954000000000008</c:v>
                </c:pt>
                <c:pt idx="34">
                  <c:v>39.110000000000007</c:v>
                </c:pt>
                <c:pt idx="35">
                  <c:v>39.693000000000005</c:v>
                </c:pt>
                <c:pt idx="36">
                  <c:v>39.216999999999999</c:v>
                </c:pt>
                <c:pt idx="37">
                  <c:v>39.22</c:v>
                </c:pt>
                <c:pt idx="38">
                  <c:v>38.677999999999997</c:v>
                </c:pt>
                <c:pt idx="39">
                  <c:v>39.546999999999997</c:v>
                </c:pt>
                <c:pt idx="40">
                  <c:v>40.146000000000001</c:v>
                </c:pt>
                <c:pt idx="41">
                  <c:v>41.936</c:v>
                </c:pt>
                <c:pt idx="42">
                  <c:v>42.597000000000001</c:v>
                </c:pt>
                <c:pt idx="43">
                  <c:v>42.517000000000003</c:v>
                </c:pt>
                <c:pt idx="44">
                  <c:v>42.545000000000002</c:v>
                </c:pt>
                <c:pt idx="45">
                  <c:v>43.217999999999996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1D-6649-AFB1-EE2EFE82C9E8}"/>
            </c:ext>
          </c:extLst>
        </c:ser>
        <c:ser>
          <c:idx val="1"/>
          <c:order val="1"/>
          <c:tx>
            <c:v>Inversión corregida por cambio de precios medios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REMOLQUES!$O$2:$BH$3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REMOLQUES!$O$11:$BH$11</c:f>
              <c:numCache>
                <c:formatCode>0.00</c:formatCode>
                <c:ptCount val="46"/>
                <c:pt idx="11">
                  <c:v>0</c:v>
                </c:pt>
                <c:pt idx="12">
                  <c:v>44.007520147636797</c:v>
                </c:pt>
                <c:pt idx="13">
                  <c:v>43.501425651087246</c:v>
                </c:pt>
                <c:pt idx="14">
                  <c:v>42.483259656128055</c:v>
                </c:pt>
                <c:pt idx="15">
                  <c:v>41.69907282849536</c:v>
                </c:pt>
                <c:pt idx="16">
                  <c:v>40.26306978529071</c:v>
                </c:pt>
                <c:pt idx="17">
                  <c:v>38.632127371716649</c:v>
                </c:pt>
                <c:pt idx="18">
                  <c:v>36.446399833377697</c:v>
                </c:pt>
                <c:pt idx="19">
                  <c:v>35.634423444270425</c:v>
                </c:pt>
                <c:pt idx="20">
                  <c:v>34.893398913853503</c:v>
                </c:pt>
                <c:pt idx="21">
                  <c:v>34.264505332230968</c:v>
                </c:pt>
                <c:pt idx="22">
                  <c:v>34.012440367232024</c:v>
                </c:pt>
                <c:pt idx="23">
                  <c:v>33.843592153284256</c:v>
                </c:pt>
                <c:pt idx="24">
                  <c:v>33.875631854634676</c:v>
                </c:pt>
                <c:pt idx="25">
                  <c:v>33.492858532312013</c:v>
                </c:pt>
                <c:pt idx="26">
                  <c:v>33.87733656817916</c:v>
                </c:pt>
                <c:pt idx="27">
                  <c:v>33.763286075163776</c:v>
                </c:pt>
                <c:pt idx="28">
                  <c:v>33.955174926871621</c:v>
                </c:pt>
                <c:pt idx="29">
                  <c:v>32.850597396481149</c:v>
                </c:pt>
                <c:pt idx="30">
                  <c:v>33.130628519625979</c:v>
                </c:pt>
                <c:pt idx="31">
                  <c:v>33.008581319541051</c:v>
                </c:pt>
                <c:pt idx="32">
                  <c:v>33.017328303599704</c:v>
                </c:pt>
                <c:pt idx="33">
                  <c:v>32.920282758282866</c:v>
                </c:pt>
                <c:pt idx="34">
                  <c:v>32.494896212318444</c:v>
                </c:pt>
                <c:pt idx="35">
                  <c:v>32.173240221110923</c:v>
                </c:pt>
                <c:pt idx="36">
                  <c:v>32.45835778977532</c:v>
                </c:pt>
                <c:pt idx="37">
                  <c:v>33.084645127273909</c:v>
                </c:pt>
                <c:pt idx="38">
                  <c:v>31.944547852160039</c:v>
                </c:pt>
                <c:pt idx="39">
                  <c:v>32.097600976053634</c:v>
                </c:pt>
                <c:pt idx="40">
                  <c:v>32.393909975037232</c:v>
                </c:pt>
                <c:pt idx="41">
                  <c:v>33.561700369455892</c:v>
                </c:pt>
                <c:pt idx="42">
                  <c:v>33.795451438565976</c:v>
                </c:pt>
                <c:pt idx="43">
                  <c:v>33.337107828755954</c:v>
                </c:pt>
                <c:pt idx="44">
                  <c:v>33.170420713195838</c:v>
                </c:pt>
                <c:pt idx="45">
                  <c:v>33.906553608238809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1D-6649-AFB1-EE2EFE82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 baseline="0"/>
              <a:t>TRACTORES</a:t>
            </a:r>
          </a:p>
          <a:p>
            <a:pPr>
              <a:defRPr/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Unidades acumuladas a 12 meses</a:t>
            </a:r>
            <a:endParaRPr lang="es-ES_tradnl" b="1" baseline="0"/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6865442802795719"/>
          <c:y val="4.296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1"/>
          <c:order val="0"/>
          <c:tx>
            <c:v>Unidades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TRACTORES!$O$2:$BH$3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TRACTORES!$O$9:$BH$9</c:f>
              <c:numCache>
                <c:formatCode>0</c:formatCode>
                <c:ptCount val="46"/>
                <c:pt idx="0">
                  <c:v>9723</c:v>
                </c:pt>
                <c:pt idx="1">
                  <c:v>9901</c:v>
                </c:pt>
                <c:pt idx="2">
                  <c:v>10341</c:v>
                </c:pt>
                <c:pt idx="3">
                  <c:v>10647</c:v>
                </c:pt>
                <c:pt idx="4">
                  <c:v>10962</c:v>
                </c:pt>
                <c:pt idx="5">
                  <c:v>10922</c:v>
                </c:pt>
                <c:pt idx="6">
                  <c:v>10802</c:v>
                </c:pt>
                <c:pt idx="7">
                  <c:v>10811</c:v>
                </c:pt>
                <c:pt idx="8">
                  <c:v>10690</c:v>
                </c:pt>
                <c:pt idx="9">
                  <c:v>10605</c:v>
                </c:pt>
                <c:pt idx="10">
                  <c:v>10644</c:v>
                </c:pt>
                <c:pt idx="11">
                  <c:v>10800</c:v>
                </c:pt>
                <c:pt idx="12">
                  <c:v>10732</c:v>
                </c:pt>
                <c:pt idx="13">
                  <c:v>10623</c:v>
                </c:pt>
                <c:pt idx="14">
                  <c:v>10608</c:v>
                </c:pt>
                <c:pt idx="15">
                  <c:v>10376</c:v>
                </c:pt>
                <c:pt idx="16">
                  <c:v>10105</c:v>
                </c:pt>
                <c:pt idx="17">
                  <c:v>9918</c:v>
                </c:pt>
                <c:pt idx="18">
                  <c:v>9749</c:v>
                </c:pt>
                <c:pt idx="19">
                  <c:v>9701</c:v>
                </c:pt>
                <c:pt idx="20">
                  <c:v>9724</c:v>
                </c:pt>
                <c:pt idx="21">
                  <c:v>9533</c:v>
                </c:pt>
                <c:pt idx="22">
                  <c:v>9427</c:v>
                </c:pt>
                <c:pt idx="23">
                  <c:v>9319</c:v>
                </c:pt>
                <c:pt idx="24">
                  <c:v>9252</c:v>
                </c:pt>
                <c:pt idx="25">
                  <c:v>9020</c:v>
                </c:pt>
                <c:pt idx="26">
                  <c:v>8770</c:v>
                </c:pt>
                <c:pt idx="27">
                  <c:v>8634</c:v>
                </c:pt>
                <c:pt idx="28">
                  <c:v>8557</c:v>
                </c:pt>
                <c:pt idx="29">
                  <c:v>8457</c:v>
                </c:pt>
                <c:pt idx="30">
                  <c:v>8388</c:v>
                </c:pt>
                <c:pt idx="31">
                  <c:v>8235</c:v>
                </c:pt>
                <c:pt idx="32">
                  <c:v>7940</c:v>
                </c:pt>
                <c:pt idx="33">
                  <c:v>7855</c:v>
                </c:pt>
                <c:pt idx="34">
                  <c:v>7731</c:v>
                </c:pt>
                <c:pt idx="35">
                  <c:v>7531</c:v>
                </c:pt>
                <c:pt idx="36">
                  <c:v>7546</c:v>
                </c:pt>
                <c:pt idx="37">
                  <c:v>7604</c:v>
                </c:pt>
                <c:pt idx="38">
                  <c:v>7556</c:v>
                </c:pt>
                <c:pt idx="39">
                  <c:v>7725</c:v>
                </c:pt>
                <c:pt idx="40">
                  <c:v>7749</c:v>
                </c:pt>
                <c:pt idx="41">
                  <c:v>7805</c:v>
                </c:pt>
                <c:pt idx="42">
                  <c:v>7896</c:v>
                </c:pt>
                <c:pt idx="43">
                  <c:v>7937</c:v>
                </c:pt>
                <c:pt idx="44">
                  <c:v>8043</c:v>
                </c:pt>
                <c:pt idx="45">
                  <c:v>8285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0-8041-98FD-C04C81501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1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/>
              <a:t>TRACTORES</a:t>
            </a:r>
            <a:endParaRPr lang="es-ES_tradnl" b="1" baseline="0"/>
          </a:p>
          <a:p>
            <a:pPr>
              <a:defRPr/>
            </a:pPr>
            <a:r>
              <a:rPr lang="es-ES_tradnl" b="1"/>
              <a:t>Inversión acumulada a</a:t>
            </a:r>
            <a:r>
              <a:rPr lang="es-ES_tradnl" b="1" baseline="0"/>
              <a:t> 12 meses (millones de euros)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37193753870653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FF-9A49-A5CD-5F9C696038E7}"/>
              </c:ext>
            </c:extLst>
          </c:dPt>
          <c:dPt>
            <c:idx val="1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FF-9A49-A5CD-5F9C696038E7}"/>
              </c:ext>
            </c:extLst>
          </c:dPt>
          <c:cat>
            <c:multiLvlStrRef>
              <c:f>TRACTORES!$O$2:$BH$3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TRACTORES!$O$10:$BH$10</c:f>
              <c:numCache>
                <c:formatCode>0.00</c:formatCode>
                <c:ptCount val="46"/>
                <c:pt idx="0">
                  <c:v>602.81148000000007</c:v>
                </c:pt>
                <c:pt idx="1">
                  <c:v>616.44082000000014</c:v>
                </c:pt>
                <c:pt idx="2">
                  <c:v>645.08177999999998</c:v>
                </c:pt>
                <c:pt idx="3">
                  <c:v>663.62094999999988</c:v>
                </c:pt>
                <c:pt idx="4">
                  <c:v>685.82643999999993</c:v>
                </c:pt>
                <c:pt idx="5">
                  <c:v>686.72601300000008</c:v>
                </c:pt>
                <c:pt idx="6">
                  <c:v>683.79695300000014</c:v>
                </c:pt>
                <c:pt idx="7">
                  <c:v>687.58549300000004</c:v>
                </c:pt>
                <c:pt idx="8">
                  <c:v>688.83970299999999</c:v>
                </c:pt>
                <c:pt idx="9">
                  <c:v>697.39194299999997</c:v>
                </c:pt>
                <c:pt idx="10">
                  <c:v>699.54066299999988</c:v>
                </c:pt>
                <c:pt idx="11">
                  <c:v>704.53567299999997</c:v>
                </c:pt>
                <c:pt idx="12">
                  <c:v>703.44485299999997</c:v>
                </c:pt>
                <c:pt idx="13">
                  <c:v>698.33567300000004</c:v>
                </c:pt>
                <c:pt idx="14">
                  <c:v>698.07071300000007</c:v>
                </c:pt>
                <c:pt idx="15">
                  <c:v>685.46464300000002</c:v>
                </c:pt>
                <c:pt idx="16">
                  <c:v>671.31629300000009</c:v>
                </c:pt>
                <c:pt idx="17">
                  <c:v>666.25930999999991</c:v>
                </c:pt>
                <c:pt idx="18">
                  <c:v>663.03841999999997</c:v>
                </c:pt>
                <c:pt idx="19">
                  <c:v>664.88433999999995</c:v>
                </c:pt>
                <c:pt idx="20">
                  <c:v>666.84582999999998</c:v>
                </c:pt>
                <c:pt idx="21">
                  <c:v>659.01043000000004</c:v>
                </c:pt>
                <c:pt idx="22">
                  <c:v>664.38579999999979</c:v>
                </c:pt>
                <c:pt idx="23">
                  <c:v>670.46440999999982</c:v>
                </c:pt>
                <c:pt idx="24">
                  <c:v>673.31836999999985</c:v>
                </c:pt>
                <c:pt idx="25">
                  <c:v>664.58799999999985</c:v>
                </c:pt>
                <c:pt idx="26">
                  <c:v>656.13094999999998</c:v>
                </c:pt>
                <c:pt idx="27">
                  <c:v>657.43838999999991</c:v>
                </c:pt>
                <c:pt idx="28">
                  <c:v>654.6278699999998</c:v>
                </c:pt>
                <c:pt idx="29">
                  <c:v>656.59385999999995</c:v>
                </c:pt>
                <c:pt idx="30">
                  <c:v>656.80074999999999</c:v>
                </c:pt>
                <c:pt idx="31">
                  <c:v>652.77168999999992</c:v>
                </c:pt>
                <c:pt idx="32">
                  <c:v>637.99684000000002</c:v>
                </c:pt>
                <c:pt idx="33">
                  <c:v>645.86222000000009</c:v>
                </c:pt>
                <c:pt idx="34">
                  <c:v>640.49273000000005</c:v>
                </c:pt>
                <c:pt idx="35">
                  <c:v>647.21716000000015</c:v>
                </c:pt>
                <c:pt idx="36">
                  <c:v>655.53441000000009</c:v>
                </c:pt>
                <c:pt idx="37">
                  <c:v>662.06483000000014</c:v>
                </c:pt>
                <c:pt idx="38">
                  <c:v>668.33612000000005</c:v>
                </c:pt>
                <c:pt idx="39">
                  <c:v>689.87389000000007</c:v>
                </c:pt>
                <c:pt idx="40">
                  <c:v>698.08635000000015</c:v>
                </c:pt>
                <c:pt idx="41">
                  <c:v>703.90682000000015</c:v>
                </c:pt>
                <c:pt idx="42">
                  <c:v>718.58181999999999</c:v>
                </c:pt>
                <c:pt idx="43">
                  <c:v>723.32450000000006</c:v>
                </c:pt>
                <c:pt idx="44">
                  <c:v>739.4579</c:v>
                </c:pt>
                <c:pt idx="45">
                  <c:v>770.58694000000003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FF-9A49-A5CD-5F9C696038E7}"/>
            </c:ext>
          </c:extLst>
        </c:ser>
        <c:ser>
          <c:idx val="1"/>
          <c:order val="1"/>
          <c:tx>
            <c:v>Inversión corregida por cambio de precios medios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TRACTORES!$O$2:$BH$3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TRACTORES!$O$11:$BH$11</c:f>
              <c:numCache>
                <c:formatCode>0.00</c:formatCode>
                <c:ptCount val="46"/>
                <c:pt idx="11">
                  <c:v>0</c:v>
                </c:pt>
                <c:pt idx="12">
                  <c:v>700.08372421757849</c:v>
                </c:pt>
                <c:pt idx="13">
                  <c:v>692.94786632562079</c:v>
                </c:pt>
                <c:pt idx="14">
                  <c:v>691.95752431747337</c:v>
                </c:pt>
                <c:pt idx="15">
                  <c:v>676.76714924277246</c:v>
                </c:pt>
                <c:pt idx="16">
                  <c:v>658.97470382097515</c:v>
                </c:pt>
                <c:pt idx="17">
                  <c:v>646.42521432952458</c:v>
                </c:pt>
                <c:pt idx="18">
                  <c:v>634.82215736856153</c:v>
                </c:pt>
                <c:pt idx="19">
                  <c:v>631.22032960986655</c:v>
                </c:pt>
                <c:pt idx="20">
                  <c:v>632.67765092885247</c:v>
                </c:pt>
                <c:pt idx="21">
                  <c:v>619.66665754475594</c:v>
                </c:pt>
                <c:pt idx="22">
                  <c:v>610.9972345337552</c:v>
                </c:pt>
                <c:pt idx="23">
                  <c:v>601.48886329801144</c:v>
                </c:pt>
                <c:pt idx="24">
                  <c:v>595.48777981649414</c:v>
                </c:pt>
                <c:pt idx="25">
                  <c:v>578.55757483028037</c:v>
                </c:pt>
                <c:pt idx="26">
                  <c:v>559.76931885721956</c:v>
                </c:pt>
                <c:pt idx="27">
                  <c:v>547.48199393262394</c:v>
                </c:pt>
                <c:pt idx="28">
                  <c:v>541.56161407203683</c:v>
                </c:pt>
                <c:pt idx="29">
                  <c:v>531.74334117288117</c:v>
                </c:pt>
                <c:pt idx="30">
                  <c:v>525.23234166895691</c:v>
                </c:pt>
                <c:pt idx="31">
                  <c:v>512.34871089164051</c:v>
                </c:pt>
                <c:pt idx="32">
                  <c:v>490.14790857757066</c:v>
                </c:pt>
                <c:pt idx="33">
                  <c:v>477.66832981672815</c:v>
                </c:pt>
                <c:pt idx="34">
                  <c:v>467.56797506340513</c:v>
                </c:pt>
                <c:pt idx="35">
                  <c:v>441.78948235465424</c:v>
                </c:pt>
                <c:pt idx="36">
                  <c:v>438.10759518859595</c:v>
                </c:pt>
                <c:pt idx="37">
                  <c:v>440.48085274037021</c:v>
                </c:pt>
                <c:pt idx="38">
                  <c:v>430.48345182765627</c:v>
                </c:pt>
                <c:pt idx="39">
                  <c:v>435.33534622285083</c:v>
                </c:pt>
                <c:pt idx="40">
                  <c:v>432.1363736803936</c:v>
                </c:pt>
                <c:pt idx="41">
                  <c:v>434.66718187784619</c:v>
                </c:pt>
                <c:pt idx="42">
                  <c:v>434.70588728430619</c:v>
                </c:pt>
                <c:pt idx="43">
                  <c:v>436.16198198239016</c:v>
                </c:pt>
                <c:pt idx="44">
                  <c:v>436.76730622288414</c:v>
                </c:pt>
                <c:pt idx="45">
                  <c:v>442.49305873189144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FF-9A49-A5CD-5F9C69603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 baseline="0"/>
              <a:t>OTROS TRACTORES</a:t>
            </a:r>
          </a:p>
          <a:p>
            <a:pPr>
              <a:defRPr/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Unidades acumuladas a 12 meses</a:t>
            </a:r>
            <a:endParaRPr lang="es-ES_tradnl" b="1" baseline="0"/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6865442802795719"/>
          <c:y val="4.296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1"/>
          <c:order val="0"/>
          <c:tx>
            <c:v>Unidades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'OTROS TRACTORES'!$O$2:$BH$3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'OTROS TRACTORES'!$O$9:$BH$9</c:f>
              <c:numCache>
                <c:formatCode>0</c:formatCode>
                <c:ptCount val="46"/>
                <c:pt idx="0">
                  <c:v>973</c:v>
                </c:pt>
                <c:pt idx="1">
                  <c:v>1001</c:v>
                </c:pt>
                <c:pt idx="2">
                  <c:v>1048</c:v>
                </c:pt>
                <c:pt idx="3">
                  <c:v>1068</c:v>
                </c:pt>
                <c:pt idx="4">
                  <c:v>1089</c:v>
                </c:pt>
                <c:pt idx="5">
                  <c:v>1045</c:v>
                </c:pt>
                <c:pt idx="6">
                  <c:v>1012</c:v>
                </c:pt>
                <c:pt idx="7">
                  <c:v>938</c:v>
                </c:pt>
                <c:pt idx="8">
                  <c:v>922</c:v>
                </c:pt>
                <c:pt idx="9">
                  <c:v>874</c:v>
                </c:pt>
                <c:pt idx="10">
                  <c:v>888</c:v>
                </c:pt>
                <c:pt idx="11">
                  <c:v>871</c:v>
                </c:pt>
                <c:pt idx="12">
                  <c:v>875</c:v>
                </c:pt>
                <c:pt idx="13">
                  <c:v>872</c:v>
                </c:pt>
                <c:pt idx="14">
                  <c:v>878</c:v>
                </c:pt>
                <c:pt idx="15">
                  <c:v>892</c:v>
                </c:pt>
                <c:pt idx="16">
                  <c:v>903</c:v>
                </c:pt>
                <c:pt idx="17">
                  <c:v>940</c:v>
                </c:pt>
                <c:pt idx="18">
                  <c:v>976</c:v>
                </c:pt>
                <c:pt idx="19">
                  <c:v>1015</c:v>
                </c:pt>
                <c:pt idx="20">
                  <c:v>1018</c:v>
                </c:pt>
                <c:pt idx="21">
                  <c:v>1017</c:v>
                </c:pt>
                <c:pt idx="22">
                  <c:v>1001</c:v>
                </c:pt>
                <c:pt idx="23">
                  <c:v>1001</c:v>
                </c:pt>
                <c:pt idx="24">
                  <c:v>1002</c:v>
                </c:pt>
                <c:pt idx="25">
                  <c:v>1006</c:v>
                </c:pt>
                <c:pt idx="26">
                  <c:v>1008</c:v>
                </c:pt>
                <c:pt idx="27">
                  <c:v>1010</c:v>
                </c:pt>
                <c:pt idx="28">
                  <c:v>1047</c:v>
                </c:pt>
                <c:pt idx="29">
                  <c:v>1063</c:v>
                </c:pt>
                <c:pt idx="30">
                  <c:v>1086</c:v>
                </c:pt>
                <c:pt idx="31">
                  <c:v>1106</c:v>
                </c:pt>
                <c:pt idx="32">
                  <c:v>1120</c:v>
                </c:pt>
                <c:pt idx="33">
                  <c:v>1169</c:v>
                </c:pt>
                <c:pt idx="34">
                  <c:v>1202</c:v>
                </c:pt>
                <c:pt idx="35">
                  <c:v>1248</c:v>
                </c:pt>
                <c:pt idx="36">
                  <c:v>1301</c:v>
                </c:pt>
                <c:pt idx="37">
                  <c:v>1314</c:v>
                </c:pt>
                <c:pt idx="38">
                  <c:v>1322</c:v>
                </c:pt>
                <c:pt idx="39">
                  <c:v>1402</c:v>
                </c:pt>
                <c:pt idx="40">
                  <c:v>1467</c:v>
                </c:pt>
                <c:pt idx="41">
                  <c:v>1512</c:v>
                </c:pt>
                <c:pt idx="42">
                  <c:v>1571</c:v>
                </c:pt>
                <c:pt idx="43">
                  <c:v>1635</c:v>
                </c:pt>
                <c:pt idx="44">
                  <c:v>1677</c:v>
                </c:pt>
                <c:pt idx="45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B-D443-A7CE-41D3FD78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/>
              <a:t>OTROS TRACTORES</a:t>
            </a:r>
            <a:endParaRPr lang="es-ES_tradnl" b="1" baseline="0"/>
          </a:p>
          <a:p>
            <a:pPr>
              <a:defRPr/>
            </a:pPr>
            <a:r>
              <a:rPr lang="es-ES_tradnl" b="1"/>
              <a:t>Inversión acumulada a</a:t>
            </a:r>
            <a:r>
              <a:rPr lang="es-ES_tradnl" b="1" baseline="0"/>
              <a:t> 12 meses (millones de euros)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37193753870653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DC-534B-8C74-644BDB1645C2}"/>
              </c:ext>
            </c:extLst>
          </c:dPt>
          <c:dPt>
            <c:idx val="1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DC-534B-8C74-644BDB1645C2}"/>
              </c:ext>
            </c:extLst>
          </c:dPt>
          <c:cat>
            <c:multiLvlStrRef>
              <c:f>'OTROS TRACTORES'!$O$2:$BH$3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'OTROS TRACTORES'!$O$10:$BH$10</c:f>
              <c:numCache>
                <c:formatCode>0.00</c:formatCode>
                <c:ptCount val="46"/>
                <c:pt idx="0">
                  <c:v>45.723749999999995</c:v>
                </c:pt>
                <c:pt idx="1">
                  <c:v>45.533679999999997</c:v>
                </c:pt>
                <c:pt idx="2">
                  <c:v>44.548230000000011</c:v>
                </c:pt>
                <c:pt idx="3">
                  <c:v>43.776280000000007</c:v>
                </c:pt>
                <c:pt idx="4">
                  <c:v>43.169190000000008</c:v>
                </c:pt>
                <c:pt idx="5">
                  <c:v>40.641710000000003</c:v>
                </c:pt>
                <c:pt idx="6">
                  <c:v>38.274430000000002</c:v>
                </c:pt>
                <c:pt idx="7">
                  <c:v>34.988349999999997</c:v>
                </c:pt>
                <c:pt idx="8">
                  <c:v>32.022680000000001</c:v>
                </c:pt>
                <c:pt idx="9">
                  <c:v>28.06476</c:v>
                </c:pt>
                <c:pt idx="10">
                  <c:v>28.062060000000002</c:v>
                </c:pt>
                <c:pt idx="11">
                  <c:v>24.956800000000001</c:v>
                </c:pt>
                <c:pt idx="12">
                  <c:v>25.15185</c:v>
                </c:pt>
                <c:pt idx="13">
                  <c:v>25.798030000000001</c:v>
                </c:pt>
                <c:pt idx="14">
                  <c:v>27.739649999999997</c:v>
                </c:pt>
                <c:pt idx="15">
                  <c:v>28.775510000000001</c:v>
                </c:pt>
                <c:pt idx="16">
                  <c:v>30.447269999999996</c:v>
                </c:pt>
                <c:pt idx="17">
                  <c:v>31.62893</c:v>
                </c:pt>
                <c:pt idx="18">
                  <c:v>32.041870000000003</c:v>
                </c:pt>
                <c:pt idx="19">
                  <c:v>33.17483</c:v>
                </c:pt>
                <c:pt idx="20">
                  <c:v>33.837730000000001</c:v>
                </c:pt>
                <c:pt idx="21">
                  <c:v>36.995570000000001</c:v>
                </c:pt>
                <c:pt idx="22">
                  <c:v>35.545160000000003</c:v>
                </c:pt>
                <c:pt idx="23">
                  <c:v>36.302239999999998</c:v>
                </c:pt>
                <c:pt idx="24">
                  <c:v>35.879270000000005</c:v>
                </c:pt>
                <c:pt idx="25">
                  <c:v>37.074069999999999</c:v>
                </c:pt>
                <c:pt idx="26">
                  <c:v>38.18723</c:v>
                </c:pt>
                <c:pt idx="27">
                  <c:v>38.125510000000006</c:v>
                </c:pt>
                <c:pt idx="28">
                  <c:v>39.553910000000009</c:v>
                </c:pt>
                <c:pt idx="29">
                  <c:v>41.25844</c:v>
                </c:pt>
                <c:pt idx="30">
                  <c:v>44.062469999999998</c:v>
                </c:pt>
                <c:pt idx="31">
                  <c:v>45.507289999999998</c:v>
                </c:pt>
                <c:pt idx="32">
                  <c:v>47.265359999999994</c:v>
                </c:pt>
                <c:pt idx="33">
                  <c:v>45.922049999999999</c:v>
                </c:pt>
                <c:pt idx="34">
                  <c:v>49.029530000000001</c:v>
                </c:pt>
                <c:pt idx="35">
                  <c:v>52.867949999999993</c:v>
                </c:pt>
                <c:pt idx="36">
                  <c:v>56.805240000000005</c:v>
                </c:pt>
                <c:pt idx="37">
                  <c:v>57.835209999999996</c:v>
                </c:pt>
                <c:pt idx="38">
                  <c:v>59.50217</c:v>
                </c:pt>
                <c:pt idx="39">
                  <c:v>65.340699999999998</c:v>
                </c:pt>
                <c:pt idx="40">
                  <c:v>68.017200000000003</c:v>
                </c:pt>
                <c:pt idx="41">
                  <c:v>70.338480000000004</c:v>
                </c:pt>
                <c:pt idx="42">
                  <c:v>71.145009999999999</c:v>
                </c:pt>
                <c:pt idx="43">
                  <c:v>73.623680000000007</c:v>
                </c:pt>
                <c:pt idx="44">
                  <c:v>71.371980000000008</c:v>
                </c:pt>
                <c:pt idx="45">
                  <c:v>71.070729999999998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DC-534B-8C74-644BDB1645C2}"/>
            </c:ext>
          </c:extLst>
        </c:ser>
        <c:ser>
          <c:idx val="1"/>
          <c:order val="1"/>
          <c:tx>
            <c:v>Inversión corregida por cambio de precios medios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'OTROS TRACTORES'!$O$2:$BH$3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'OTROS TRACTORES'!$O$11:$BH$11</c:f>
              <c:numCache>
                <c:formatCode>0.00</c:formatCode>
                <c:ptCount val="46"/>
                <c:pt idx="11">
                  <c:v>0</c:v>
                </c:pt>
                <c:pt idx="12">
                  <c:v>25.071154097320282</c:v>
                </c:pt>
                <c:pt idx="13">
                  <c:v>24.959026412921901</c:v>
                </c:pt>
                <c:pt idx="14">
                  <c:v>24.892313266482684</c:v>
                </c:pt>
                <c:pt idx="15">
                  <c:v>25.153597393329971</c:v>
                </c:pt>
                <c:pt idx="16">
                  <c:v>25.065248284270659</c:v>
                </c:pt>
                <c:pt idx="17">
                  <c:v>26.115422358180126</c:v>
                </c:pt>
                <c:pt idx="18">
                  <c:v>27.371139633640702</c:v>
                </c:pt>
                <c:pt idx="19">
                  <c:v>28.507089715171585</c:v>
                </c:pt>
                <c:pt idx="20">
                  <c:v>28.42145984519513</c:v>
                </c:pt>
                <c:pt idx="21">
                  <c:v>27.022525495757591</c:v>
                </c:pt>
                <c:pt idx="22">
                  <c:v>27.039284089679327</c:v>
                </c:pt>
                <c:pt idx="23">
                  <c:v>26.656965216959222</c:v>
                </c:pt>
                <c:pt idx="24">
                  <c:v>26.920282017017549</c:v>
                </c:pt>
                <c:pt idx="25">
                  <c:v>26.464235795888065</c:v>
                </c:pt>
                <c:pt idx="26">
                  <c:v>25.884498662344406</c:v>
                </c:pt>
                <c:pt idx="27">
                  <c:v>26.023792475033009</c:v>
                </c:pt>
                <c:pt idx="28">
                  <c:v>26.956966952794595</c:v>
                </c:pt>
                <c:pt idx="29">
                  <c:v>26.628490117430029</c:v>
                </c:pt>
                <c:pt idx="30">
                  <c:v>25.731761802133608</c:v>
                </c:pt>
                <c:pt idx="31">
                  <c:v>25.666011779775094</c:v>
                </c:pt>
                <c:pt idx="32">
                  <c:v>24.916626241890221</c:v>
                </c:pt>
                <c:pt idx="33">
                  <c:v>28.885178567258581</c:v>
                </c:pt>
                <c:pt idx="34">
                  <c:v>28.2614986902563</c:v>
                </c:pt>
                <c:pt idx="35">
                  <c:v>27.573189339074798</c:v>
                </c:pt>
                <c:pt idx="36">
                  <c:v>27.048185863508628</c:v>
                </c:pt>
                <c:pt idx="37">
                  <c:v>26.828379486317747</c:v>
                </c:pt>
                <c:pt idx="38">
                  <c:v>25.536240969612194</c:v>
                </c:pt>
                <c:pt idx="39">
                  <c:v>24.402069898960868</c:v>
                </c:pt>
                <c:pt idx="40">
                  <c:v>25.972592176950478</c:v>
                </c:pt>
                <c:pt idx="41">
                  <c:v>26.477664873397998</c:v>
                </c:pt>
                <c:pt idx="42">
                  <c:v>29.844550839832614</c:v>
                </c:pt>
                <c:pt idx="43">
                  <c:v>31.543847826434884</c:v>
                </c:pt>
                <c:pt idx="44">
                  <c:v>36.732776255554143</c:v>
                </c:pt>
                <c:pt idx="45">
                  <c:v>43.714239063386103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DC-534B-8C74-644BDB16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 baseline="0"/>
              <a:t>RECOLECCION AUTOMOTRIZ</a:t>
            </a:r>
          </a:p>
          <a:p>
            <a:pPr>
              <a:defRPr/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Unidades acumuladas a 12 meses</a:t>
            </a:r>
            <a:endParaRPr lang="es-ES_tradnl" b="1" baseline="0"/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23382296735379987"/>
          <c:y val="4.1015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1"/>
          <c:order val="0"/>
          <c:tx>
            <c:v>Unidades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'RECOLECCION AUTOMOTRIZ'!$O$2:$BH$3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'RECOLECCION AUTOMOTRIZ'!$O$9:$BH$9</c:f>
              <c:numCache>
                <c:formatCode>0</c:formatCode>
                <c:ptCount val="46"/>
                <c:pt idx="0">
                  <c:v>549</c:v>
                </c:pt>
                <c:pt idx="1">
                  <c:v>551</c:v>
                </c:pt>
                <c:pt idx="2">
                  <c:v>558</c:v>
                </c:pt>
                <c:pt idx="3">
                  <c:v>588</c:v>
                </c:pt>
                <c:pt idx="4">
                  <c:v>621</c:v>
                </c:pt>
                <c:pt idx="5">
                  <c:v>609</c:v>
                </c:pt>
                <c:pt idx="6">
                  <c:v>608</c:v>
                </c:pt>
                <c:pt idx="7">
                  <c:v>596</c:v>
                </c:pt>
                <c:pt idx="8">
                  <c:v>587</c:v>
                </c:pt>
                <c:pt idx="9">
                  <c:v>603</c:v>
                </c:pt>
                <c:pt idx="10">
                  <c:v>608</c:v>
                </c:pt>
                <c:pt idx="11">
                  <c:v>617</c:v>
                </c:pt>
                <c:pt idx="12">
                  <c:v>608</c:v>
                </c:pt>
                <c:pt idx="13">
                  <c:v>603</c:v>
                </c:pt>
                <c:pt idx="14">
                  <c:v>594</c:v>
                </c:pt>
                <c:pt idx="15">
                  <c:v>571</c:v>
                </c:pt>
                <c:pt idx="16">
                  <c:v>549</c:v>
                </c:pt>
                <c:pt idx="17">
                  <c:v>536</c:v>
                </c:pt>
                <c:pt idx="18">
                  <c:v>528</c:v>
                </c:pt>
                <c:pt idx="19">
                  <c:v>537</c:v>
                </c:pt>
                <c:pt idx="20">
                  <c:v>547</c:v>
                </c:pt>
                <c:pt idx="21">
                  <c:v>555</c:v>
                </c:pt>
                <c:pt idx="22">
                  <c:v>542</c:v>
                </c:pt>
                <c:pt idx="23">
                  <c:v>532</c:v>
                </c:pt>
                <c:pt idx="24">
                  <c:v>534</c:v>
                </c:pt>
                <c:pt idx="25">
                  <c:v>529</c:v>
                </c:pt>
                <c:pt idx="26">
                  <c:v>553</c:v>
                </c:pt>
                <c:pt idx="27">
                  <c:v>567</c:v>
                </c:pt>
                <c:pt idx="28">
                  <c:v>574</c:v>
                </c:pt>
                <c:pt idx="29">
                  <c:v>549</c:v>
                </c:pt>
                <c:pt idx="30">
                  <c:v>554</c:v>
                </c:pt>
                <c:pt idx="31">
                  <c:v>548</c:v>
                </c:pt>
                <c:pt idx="32">
                  <c:v>534</c:v>
                </c:pt>
                <c:pt idx="33">
                  <c:v>518</c:v>
                </c:pt>
                <c:pt idx="34">
                  <c:v>518</c:v>
                </c:pt>
                <c:pt idx="35">
                  <c:v>531</c:v>
                </c:pt>
                <c:pt idx="36">
                  <c:v>533</c:v>
                </c:pt>
                <c:pt idx="37">
                  <c:v>540</c:v>
                </c:pt>
                <c:pt idx="38">
                  <c:v>519</c:v>
                </c:pt>
                <c:pt idx="39">
                  <c:v>516</c:v>
                </c:pt>
                <c:pt idx="40">
                  <c:v>508</c:v>
                </c:pt>
                <c:pt idx="41">
                  <c:v>510</c:v>
                </c:pt>
                <c:pt idx="42">
                  <c:v>517</c:v>
                </c:pt>
                <c:pt idx="43">
                  <c:v>511</c:v>
                </c:pt>
                <c:pt idx="44">
                  <c:v>530</c:v>
                </c:pt>
                <c:pt idx="45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C-3B43-9467-4130D8D20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/>
              <a:t>RECOLECCION AUTOMOTRIZ</a:t>
            </a:r>
            <a:endParaRPr lang="es-ES_tradnl" b="1" baseline="0"/>
          </a:p>
          <a:p>
            <a:pPr>
              <a:defRPr/>
            </a:pPr>
            <a:r>
              <a:rPr lang="es-ES_tradnl" b="1"/>
              <a:t>Inversión acumulada a</a:t>
            </a:r>
            <a:r>
              <a:rPr lang="es-ES_tradnl" b="1" baseline="0"/>
              <a:t> 12 meses (millones de euros)</a:t>
            </a:r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1371937538706538"/>
          <c:y val="3.9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2F-E249-ADD6-A19F4E846AF2}"/>
              </c:ext>
            </c:extLst>
          </c:dPt>
          <c:dPt>
            <c:idx val="1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2F-E249-ADD6-A19F4E846AF2}"/>
              </c:ext>
            </c:extLst>
          </c:dPt>
          <c:cat>
            <c:multiLvlStrRef>
              <c:f>'RECOLECCION AUTOMOTRIZ'!$O$2:$BH$3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'RECOLECCION AUTOMOTRIZ'!$O$10:$BH$10</c:f>
              <c:numCache>
                <c:formatCode>0.00</c:formatCode>
                <c:ptCount val="46"/>
                <c:pt idx="0">
                  <c:v>100.547</c:v>
                </c:pt>
                <c:pt idx="1">
                  <c:v>101.12</c:v>
                </c:pt>
                <c:pt idx="2">
                  <c:v>104.56699999999998</c:v>
                </c:pt>
                <c:pt idx="3">
                  <c:v>110.563</c:v>
                </c:pt>
                <c:pt idx="4">
                  <c:v>116.70099999999998</c:v>
                </c:pt>
                <c:pt idx="5">
                  <c:v>114.771</c:v>
                </c:pt>
                <c:pt idx="6">
                  <c:v>115.68400000000001</c:v>
                </c:pt>
                <c:pt idx="7">
                  <c:v>113.16500000000001</c:v>
                </c:pt>
                <c:pt idx="8">
                  <c:v>110.52999999999999</c:v>
                </c:pt>
                <c:pt idx="9">
                  <c:v>116.48499999999999</c:v>
                </c:pt>
                <c:pt idx="10">
                  <c:v>118.52399999999999</c:v>
                </c:pt>
                <c:pt idx="11">
                  <c:v>121.08199999999999</c:v>
                </c:pt>
                <c:pt idx="12">
                  <c:v>119.565</c:v>
                </c:pt>
                <c:pt idx="13">
                  <c:v>118.71099999999998</c:v>
                </c:pt>
                <c:pt idx="14">
                  <c:v>116.67499999999998</c:v>
                </c:pt>
                <c:pt idx="15">
                  <c:v>111.684</c:v>
                </c:pt>
                <c:pt idx="16">
                  <c:v>107.877</c:v>
                </c:pt>
                <c:pt idx="17">
                  <c:v>106.60599999999999</c:v>
                </c:pt>
                <c:pt idx="18">
                  <c:v>105.438</c:v>
                </c:pt>
                <c:pt idx="19">
                  <c:v>108.319</c:v>
                </c:pt>
                <c:pt idx="20">
                  <c:v>111.05600000000001</c:v>
                </c:pt>
                <c:pt idx="21">
                  <c:v>110.67599999999999</c:v>
                </c:pt>
                <c:pt idx="22">
                  <c:v>109.27199999999999</c:v>
                </c:pt>
                <c:pt idx="23">
                  <c:v>107.732</c:v>
                </c:pt>
                <c:pt idx="24">
                  <c:v>108.39600000000002</c:v>
                </c:pt>
                <c:pt idx="25">
                  <c:v>107.627</c:v>
                </c:pt>
                <c:pt idx="26">
                  <c:v>109.93600000000001</c:v>
                </c:pt>
                <c:pt idx="27">
                  <c:v>114.06500000000001</c:v>
                </c:pt>
                <c:pt idx="28">
                  <c:v>118.93700000000003</c:v>
                </c:pt>
                <c:pt idx="29">
                  <c:v>114.69900000000001</c:v>
                </c:pt>
                <c:pt idx="30">
                  <c:v>117.492</c:v>
                </c:pt>
                <c:pt idx="31">
                  <c:v>119.32700000000001</c:v>
                </c:pt>
                <c:pt idx="32">
                  <c:v>118.837</c:v>
                </c:pt>
                <c:pt idx="33">
                  <c:v>118.96599999999999</c:v>
                </c:pt>
                <c:pt idx="34">
                  <c:v>119.04299999999999</c:v>
                </c:pt>
                <c:pt idx="35">
                  <c:v>122.74999999999999</c:v>
                </c:pt>
                <c:pt idx="36">
                  <c:v>128.25</c:v>
                </c:pt>
                <c:pt idx="37">
                  <c:v>131.49600000000001</c:v>
                </c:pt>
                <c:pt idx="38">
                  <c:v>130.87699999999998</c:v>
                </c:pt>
                <c:pt idx="39">
                  <c:v>130.89099999999999</c:v>
                </c:pt>
                <c:pt idx="40">
                  <c:v>129.76</c:v>
                </c:pt>
                <c:pt idx="41">
                  <c:v>133.58500000000001</c:v>
                </c:pt>
                <c:pt idx="42">
                  <c:v>134.99200000000002</c:v>
                </c:pt>
                <c:pt idx="43">
                  <c:v>133.30600000000001</c:v>
                </c:pt>
                <c:pt idx="44">
                  <c:v>135.042</c:v>
                </c:pt>
                <c:pt idx="45">
                  <c:v>134.28399999999999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2F-E249-ADD6-A19F4E846AF2}"/>
            </c:ext>
          </c:extLst>
        </c:ser>
        <c:ser>
          <c:idx val="1"/>
          <c:order val="1"/>
          <c:tx>
            <c:v>Inversión corregida por cambio de precios medios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'RECOLECCION AUTOMOTRIZ'!$O$2:$BH$3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'RECOLECCION AUTOMOTRIZ'!$O$11:$BH$11</c:f>
              <c:numCache>
                <c:formatCode>0.00</c:formatCode>
                <c:ptCount val="46"/>
                <c:pt idx="11">
                  <c:v>0</c:v>
                </c:pt>
                <c:pt idx="12">
                  <c:v>119.31529157077054</c:v>
                </c:pt>
                <c:pt idx="13">
                  <c:v>118.33339915437156</c:v>
                </c:pt>
                <c:pt idx="14">
                  <c:v>116.5683109592453</c:v>
                </c:pt>
                <c:pt idx="15">
                  <c:v>112.05358973188363</c:v>
                </c:pt>
                <c:pt idx="16">
                  <c:v>107.73728768703283</c:v>
                </c:pt>
                <c:pt idx="17">
                  <c:v>105.16714645970769</c:v>
                </c:pt>
                <c:pt idx="18">
                  <c:v>103.58433759184233</c:v>
                </c:pt>
                <c:pt idx="19">
                  <c:v>105.30072790222006</c:v>
                </c:pt>
                <c:pt idx="20">
                  <c:v>107.21668876634496</c:v>
                </c:pt>
                <c:pt idx="21">
                  <c:v>108.88645183389232</c:v>
                </c:pt>
                <c:pt idx="22">
                  <c:v>106.28424873070983</c:v>
                </c:pt>
                <c:pt idx="23">
                  <c:v>104.29507894122084</c:v>
                </c:pt>
                <c:pt idx="24">
                  <c:v>104.670000597979</c:v>
                </c:pt>
                <c:pt idx="25">
                  <c:v>103.67245361942689</c:v>
                </c:pt>
                <c:pt idx="26">
                  <c:v>108.50402852663056</c:v>
                </c:pt>
                <c:pt idx="27">
                  <c:v>111.19962866558545</c:v>
                </c:pt>
                <c:pt idx="28">
                  <c:v>112.29192763712636</c:v>
                </c:pt>
                <c:pt idx="29">
                  <c:v>107.287644179219</c:v>
                </c:pt>
                <c:pt idx="30">
                  <c:v>108.01070008623208</c:v>
                </c:pt>
                <c:pt idx="31">
                  <c:v>106.24958586536394</c:v>
                </c:pt>
                <c:pt idx="32">
                  <c:v>102.91192779497806</c:v>
                </c:pt>
                <c:pt idx="33">
                  <c:v>98.705618024646355</c:v>
                </c:pt>
                <c:pt idx="34">
                  <c:v>98.679332888082655</c:v>
                </c:pt>
                <c:pt idx="35">
                  <c:v>100.90473929342244</c:v>
                </c:pt>
                <c:pt idx="36">
                  <c:v>99.249108352384738</c:v>
                </c:pt>
                <c:pt idx="37">
                  <c:v>99.823281527119349</c:v>
                </c:pt>
                <c:pt idx="38">
                  <c:v>93.577665279065798</c:v>
                </c:pt>
                <c:pt idx="39">
                  <c:v>92.591704900846196</c:v>
                </c:pt>
                <c:pt idx="40">
                  <c:v>90.622376199275124</c:v>
                </c:pt>
                <c:pt idx="41">
                  <c:v>88.870226441504059</c:v>
                </c:pt>
                <c:pt idx="42">
                  <c:v>90.373757774843597</c:v>
                </c:pt>
                <c:pt idx="43">
                  <c:v>89.403694732340156</c:v>
                </c:pt>
                <c:pt idx="44">
                  <c:v>94.74947902531666</c:v>
                </c:pt>
                <c:pt idx="45">
                  <c:v>102.40704272736961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2F-E249-ADD6-A19F4E846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s-ES_tradnl" b="1" baseline="0"/>
              <a:t>RECOLECCION REMOLCADA</a:t>
            </a:r>
          </a:p>
          <a:p>
            <a:pPr>
              <a:defRPr/>
            </a:pPr>
            <a:r>
              <a:rPr lang="es-ES_tradn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" pitchFamily="2" charset="0"/>
              </a:rPr>
              <a:t>Unidades acumuladas a 12 meses</a:t>
            </a:r>
            <a:endParaRPr lang="es-ES_tradnl" b="1" baseline="0"/>
          </a:p>
          <a:p>
            <a:pPr>
              <a:defRPr/>
            </a:pPr>
            <a:r>
              <a:rPr lang="es-ES_tradnl" baseline="0"/>
              <a:t>(Fuente: ROMA; elaboración propia)</a:t>
            </a:r>
            <a:endParaRPr lang="es-ES_tradnl"/>
          </a:p>
        </c:rich>
      </c:tx>
      <c:layout>
        <c:manualLayout>
          <c:xMode val="edge"/>
          <c:yMode val="edge"/>
          <c:x val="0.20685667521896842"/>
          <c:y val="4.4921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514624435990444"/>
          <c:y val="0.32142701156496062"/>
          <c:w val="0.84575263204458995"/>
          <c:h val="0.66056978961614177"/>
        </c:manualLayout>
      </c:layout>
      <c:barChart>
        <c:barDir val="col"/>
        <c:grouping val="clustered"/>
        <c:varyColors val="0"/>
        <c:ser>
          <c:idx val="1"/>
          <c:order val="0"/>
          <c:tx>
            <c:v>Unidades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'RECOLECCION REMOLCADA'!$O$2:$BH$3</c:f>
              <c:multiLvlStrCache>
                <c:ptCount val="4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'RECOLECCION REMOLCADA'!$O$9:$BH$9</c:f>
              <c:numCache>
                <c:formatCode>0</c:formatCode>
                <c:ptCount val="46"/>
                <c:pt idx="0">
                  <c:v>2129</c:v>
                </c:pt>
                <c:pt idx="1">
                  <c:v>2172</c:v>
                </c:pt>
                <c:pt idx="2">
                  <c:v>2279</c:v>
                </c:pt>
                <c:pt idx="3">
                  <c:v>2370</c:v>
                </c:pt>
                <c:pt idx="4">
                  <c:v>2438</c:v>
                </c:pt>
                <c:pt idx="5">
                  <c:v>2369</c:v>
                </c:pt>
                <c:pt idx="6">
                  <c:v>2346</c:v>
                </c:pt>
                <c:pt idx="7">
                  <c:v>2319</c:v>
                </c:pt>
                <c:pt idx="8">
                  <c:v>2253</c:v>
                </c:pt>
                <c:pt idx="9">
                  <c:v>2227</c:v>
                </c:pt>
                <c:pt idx="10">
                  <c:v>2142</c:v>
                </c:pt>
                <c:pt idx="11">
                  <c:v>2062</c:v>
                </c:pt>
                <c:pt idx="12">
                  <c:v>2078</c:v>
                </c:pt>
                <c:pt idx="13">
                  <c:v>2041</c:v>
                </c:pt>
                <c:pt idx="14">
                  <c:v>2012</c:v>
                </c:pt>
                <c:pt idx="15">
                  <c:v>1934</c:v>
                </c:pt>
                <c:pt idx="16">
                  <c:v>1874</c:v>
                </c:pt>
                <c:pt idx="17">
                  <c:v>1831</c:v>
                </c:pt>
                <c:pt idx="18">
                  <c:v>1758</c:v>
                </c:pt>
                <c:pt idx="19">
                  <c:v>1707</c:v>
                </c:pt>
                <c:pt idx="20">
                  <c:v>1696</c:v>
                </c:pt>
                <c:pt idx="21">
                  <c:v>1701</c:v>
                </c:pt>
                <c:pt idx="22">
                  <c:v>1748</c:v>
                </c:pt>
                <c:pt idx="23">
                  <c:v>1818</c:v>
                </c:pt>
                <c:pt idx="24">
                  <c:v>1879</c:v>
                </c:pt>
                <c:pt idx="25">
                  <c:v>1939</c:v>
                </c:pt>
                <c:pt idx="26">
                  <c:v>1965</c:v>
                </c:pt>
                <c:pt idx="27">
                  <c:v>2008</c:v>
                </c:pt>
                <c:pt idx="28">
                  <c:v>1998</c:v>
                </c:pt>
                <c:pt idx="29">
                  <c:v>2060</c:v>
                </c:pt>
                <c:pt idx="30">
                  <c:v>2137</c:v>
                </c:pt>
                <c:pt idx="31">
                  <c:v>2193</c:v>
                </c:pt>
                <c:pt idx="32">
                  <c:v>2244</c:v>
                </c:pt>
                <c:pt idx="33">
                  <c:v>2278</c:v>
                </c:pt>
                <c:pt idx="34">
                  <c:v>2273</c:v>
                </c:pt>
                <c:pt idx="35">
                  <c:v>2237</c:v>
                </c:pt>
                <c:pt idx="36">
                  <c:v>2201</c:v>
                </c:pt>
                <c:pt idx="37">
                  <c:v>2164</c:v>
                </c:pt>
                <c:pt idx="38">
                  <c:v>2135</c:v>
                </c:pt>
                <c:pt idx="39">
                  <c:v>2176</c:v>
                </c:pt>
                <c:pt idx="40">
                  <c:v>2230</c:v>
                </c:pt>
                <c:pt idx="41">
                  <c:v>2186</c:v>
                </c:pt>
                <c:pt idx="42">
                  <c:v>2189</c:v>
                </c:pt>
                <c:pt idx="43">
                  <c:v>2196</c:v>
                </c:pt>
                <c:pt idx="44">
                  <c:v>2173</c:v>
                </c:pt>
                <c:pt idx="45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B-AE47-BF20-39C56BC25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40858179244448"/>
          <c:y val="7.7724686269685053E-2"/>
          <c:w val="0.40688454392639123"/>
          <c:h val="3.491218626968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165100</xdr:colOff>
      <xdr:row>2</xdr:row>
      <xdr:rowOff>152400</xdr:rowOff>
    </xdr:from>
    <xdr:to>
      <xdr:col>73</xdr:col>
      <xdr:colOff>736600</xdr:colOff>
      <xdr:row>34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7DE089-25D3-31A8-71B6-FFE8114D0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60</xdr:col>
      <xdr:colOff>101600</xdr:colOff>
      <xdr:row>36</xdr:row>
      <xdr:rowOff>25400</xdr:rowOff>
    </xdr:from>
    <xdr:to>
      <xdr:col>73</xdr:col>
      <xdr:colOff>673100</xdr:colOff>
      <xdr:row>68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8202AB-4F98-6C4E-BC07-855E9DCE1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266700</xdr:colOff>
      <xdr:row>18</xdr:row>
      <xdr:rowOff>76200</xdr:rowOff>
    </xdr:from>
    <xdr:to>
      <xdr:col>58</xdr:col>
      <xdr:colOff>736600</xdr:colOff>
      <xdr:row>50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2DCB69-D99F-7240-A57F-80BAB3FE4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50800</xdr:colOff>
      <xdr:row>18</xdr:row>
      <xdr:rowOff>12700</xdr:rowOff>
    </xdr:from>
    <xdr:to>
      <xdr:col>72</xdr:col>
      <xdr:colOff>622300</xdr:colOff>
      <xdr:row>50</xdr:row>
      <xdr:rowOff>12700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7C1C39-1DAF-EE42-806C-B2F341895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342900</xdr:colOff>
      <xdr:row>18</xdr:row>
      <xdr:rowOff>114300</xdr:rowOff>
    </xdr:from>
    <xdr:to>
      <xdr:col>58</xdr:col>
      <xdr:colOff>812800</xdr:colOff>
      <xdr:row>50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9FBCA7-685B-5740-B531-3489B81FD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381000</xdr:colOff>
      <xdr:row>18</xdr:row>
      <xdr:rowOff>25400</xdr:rowOff>
    </xdr:from>
    <xdr:to>
      <xdr:col>73</xdr:col>
      <xdr:colOff>127000</xdr:colOff>
      <xdr:row>50</xdr:row>
      <xdr:rowOff>25400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CEF7B4B-75FC-1F42-ACCD-E1EC7D634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241300</xdr:colOff>
      <xdr:row>18</xdr:row>
      <xdr:rowOff>127000</xdr:rowOff>
    </xdr:from>
    <xdr:to>
      <xdr:col>58</xdr:col>
      <xdr:colOff>711200</xdr:colOff>
      <xdr:row>50</xdr:row>
      <xdr:rowOff>127000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CB4FDD-99A7-B649-947C-48E5FE340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317500</xdr:colOff>
      <xdr:row>18</xdr:row>
      <xdr:rowOff>0</xdr:rowOff>
    </xdr:from>
    <xdr:to>
      <xdr:col>73</xdr:col>
      <xdr:colOff>63500</xdr:colOff>
      <xdr:row>50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FF2BE7-E2DC-534F-87E8-598F5E693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241300</xdr:colOff>
      <xdr:row>17</xdr:row>
      <xdr:rowOff>190500</xdr:rowOff>
    </xdr:from>
    <xdr:to>
      <xdr:col>58</xdr:col>
      <xdr:colOff>711200</xdr:colOff>
      <xdr:row>49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E96A89-DCA1-9F4A-88B3-F5786FB3F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355600</xdr:colOff>
      <xdr:row>17</xdr:row>
      <xdr:rowOff>76200</xdr:rowOff>
    </xdr:from>
    <xdr:to>
      <xdr:col>73</xdr:col>
      <xdr:colOff>101600</xdr:colOff>
      <xdr:row>49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599A3-B6DB-4C48-B4A5-952F7079D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241300</xdr:colOff>
      <xdr:row>18</xdr:row>
      <xdr:rowOff>88900</xdr:rowOff>
    </xdr:from>
    <xdr:to>
      <xdr:col>58</xdr:col>
      <xdr:colOff>711200</xdr:colOff>
      <xdr:row>50</xdr:row>
      <xdr:rowOff>88900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F25603-A884-6F41-A85D-D040E7892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381000</xdr:colOff>
      <xdr:row>18</xdr:row>
      <xdr:rowOff>12700</xdr:rowOff>
    </xdr:from>
    <xdr:to>
      <xdr:col>73</xdr:col>
      <xdr:colOff>127000</xdr:colOff>
      <xdr:row>50</xdr:row>
      <xdr:rowOff>12700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525A95-18C5-C84A-B121-05643A594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381000</xdr:colOff>
      <xdr:row>18</xdr:row>
      <xdr:rowOff>101600</xdr:rowOff>
    </xdr:from>
    <xdr:to>
      <xdr:col>59</xdr:col>
      <xdr:colOff>25400</xdr:colOff>
      <xdr:row>50</xdr:row>
      <xdr:rowOff>101600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3A4016-5569-2645-B115-2F257DE3E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304800</xdr:colOff>
      <xdr:row>18</xdr:row>
      <xdr:rowOff>88900</xdr:rowOff>
    </xdr:from>
    <xdr:to>
      <xdr:col>73</xdr:col>
      <xdr:colOff>50800</xdr:colOff>
      <xdr:row>50</xdr:row>
      <xdr:rowOff>88900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450CD70-B7C2-2840-8231-F43AE6133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317500</xdr:colOff>
      <xdr:row>18</xdr:row>
      <xdr:rowOff>12700</xdr:rowOff>
    </xdr:from>
    <xdr:to>
      <xdr:col>58</xdr:col>
      <xdr:colOff>787400</xdr:colOff>
      <xdr:row>50</xdr:row>
      <xdr:rowOff>12700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237B78-2F76-1540-8FE5-BC11F57D1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469900</xdr:colOff>
      <xdr:row>18</xdr:row>
      <xdr:rowOff>50800</xdr:rowOff>
    </xdr:from>
    <xdr:to>
      <xdr:col>73</xdr:col>
      <xdr:colOff>215900</xdr:colOff>
      <xdr:row>50</xdr:row>
      <xdr:rowOff>50800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6D645D-9E32-E149-AD68-15224D251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355600</xdr:colOff>
      <xdr:row>18</xdr:row>
      <xdr:rowOff>63500</xdr:rowOff>
    </xdr:from>
    <xdr:to>
      <xdr:col>59</xdr:col>
      <xdr:colOff>0</xdr:colOff>
      <xdr:row>50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200B0B-CDDC-3E45-9EF5-FC0F234AD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342900</xdr:colOff>
      <xdr:row>18</xdr:row>
      <xdr:rowOff>88900</xdr:rowOff>
    </xdr:from>
    <xdr:to>
      <xdr:col>73</xdr:col>
      <xdr:colOff>88900</xdr:colOff>
      <xdr:row>50</xdr:row>
      <xdr:rowOff>88900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CA4117-C9B3-2B49-BDA7-F8624B563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152400</xdr:colOff>
      <xdr:row>18</xdr:row>
      <xdr:rowOff>50800</xdr:rowOff>
    </xdr:from>
    <xdr:to>
      <xdr:col>55</xdr:col>
      <xdr:colOff>622300</xdr:colOff>
      <xdr:row>50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F5CB2E-BA7B-C847-9C6A-E01736A05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56</xdr:col>
      <xdr:colOff>101600</xdr:colOff>
      <xdr:row>18</xdr:row>
      <xdr:rowOff>0</xdr:rowOff>
    </xdr:from>
    <xdr:to>
      <xdr:col>69</xdr:col>
      <xdr:colOff>673100</xdr:colOff>
      <xdr:row>50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7BF929-B8F5-B348-B79B-61CA3722D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685800</xdr:colOff>
      <xdr:row>18</xdr:row>
      <xdr:rowOff>127000</xdr:rowOff>
    </xdr:from>
    <xdr:to>
      <xdr:col>59</xdr:col>
      <xdr:colOff>330200</xdr:colOff>
      <xdr:row>50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C11DB9-94AB-1C4C-9D6D-4EB042368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635000</xdr:colOff>
      <xdr:row>18</xdr:row>
      <xdr:rowOff>50800</xdr:rowOff>
    </xdr:from>
    <xdr:to>
      <xdr:col>73</xdr:col>
      <xdr:colOff>381000</xdr:colOff>
      <xdr:row>50</xdr:row>
      <xdr:rowOff>50800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DDD60C-89CA-E444-A1C0-74C052958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0.01758</cdr:y>
    </cdr:from>
    <cdr:to>
      <cdr:x>0.17865</cdr:x>
      <cdr:y>0.07021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02B6A50-9114-3F9E-848B-5C5B839611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2400" y="114300"/>
          <a:ext cx="1866900" cy="34226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A0FD-34CD-DB40-8476-42BDDAFB26A5}">
  <dimension ref="A2:BH50"/>
  <sheetViews>
    <sheetView tabSelected="1" workbookViewId="0">
      <pane xSplit="2" topLeftCell="BC1" activePane="topRight" state="frozen"/>
      <selection activeCell="A2" sqref="A2"/>
      <selection pane="topRight" activeCell="BF52" sqref="BF52"/>
    </sheetView>
  </sheetViews>
  <sheetFormatPr baseColWidth="10" defaultRowHeight="16" x14ac:dyDescent="0.2"/>
  <cols>
    <col min="1" max="1" width="10.83203125" style="1"/>
    <col min="2" max="2" width="22" style="1" customWidth="1"/>
    <col min="3" max="14" width="10.83203125" style="1" customWidth="1"/>
    <col min="15" max="53" width="10.83203125" style="1"/>
    <col min="54" max="54" width="12.1640625" style="1" bestFit="1" customWidth="1"/>
    <col min="55" max="16384" width="10.83203125" style="1"/>
  </cols>
  <sheetData>
    <row r="2" spans="1:60" x14ac:dyDescent="0.2">
      <c r="C2" s="1">
        <v>2020</v>
      </c>
      <c r="O2" s="1">
        <v>2021</v>
      </c>
      <c r="AA2" s="1">
        <v>2022</v>
      </c>
      <c r="AM2" s="1">
        <v>2023</v>
      </c>
      <c r="AY2" s="1">
        <v>2024</v>
      </c>
    </row>
    <row r="3" spans="1:60" x14ac:dyDescent="0.2">
      <c r="C3" s="1" t="s">
        <v>16</v>
      </c>
      <c r="D3" s="1" t="s">
        <v>15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1" t="s">
        <v>16</v>
      </c>
      <c r="P3" s="1" t="s">
        <v>15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16</v>
      </c>
      <c r="AB3" s="1" t="s">
        <v>15</v>
      </c>
      <c r="AC3" s="1" t="s">
        <v>17</v>
      </c>
      <c r="AD3" s="1" t="s">
        <v>18</v>
      </c>
      <c r="AE3" s="1" t="s">
        <v>19</v>
      </c>
      <c r="AF3" s="1" t="s">
        <v>20</v>
      </c>
      <c r="AG3" s="1" t="s">
        <v>21</v>
      </c>
      <c r="AH3" s="1" t="s">
        <v>22</v>
      </c>
      <c r="AI3" s="1" t="s">
        <v>23</v>
      </c>
      <c r="AJ3" s="1" t="s">
        <v>24</v>
      </c>
      <c r="AK3" s="1" t="s">
        <v>25</v>
      </c>
      <c r="AL3" s="1" t="s">
        <v>26</v>
      </c>
      <c r="AM3" s="1" t="s">
        <v>16</v>
      </c>
      <c r="AN3" s="1" t="s">
        <v>15</v>
      </c>
      <c r="AO3" s="1" t="s">
        <v>17</v>
      </c>
      <c r="AP3" s="1" t="s">
        <v>18</v>
      </c>
      <c r="AQ3" s="1" t="s">
        <v>19</v>
      </c>
      <c r="AR3" s="1" t="s">
        <v>20</v>
      </c>
      <c r="AS3" s="1" t="s">
        <v>21</v>
      </c>
      <c r="AT3" s="1" t="s">
        <v>22</v>
      </c>
      <c r="AU3" s="1" t="s">
        <v>23</v>
      </c>
      <c r="AV3" s="1" t="s">
        <v>24</v>
      </c>
      <c r="AW3" s="1" t="s">
        <v>25</v>
      </c>
      <c r="AX3" s="1" t="s">
        <v>26</v>
      </c>
      <c r="AY3" s="1" t="s">
        <v>16</v>
      </c>
      <c r="AZ3" s="1" t="s">
        <v>15</v>
      </c>
      <c r="BA3" s="1" t="s">
        <v>17</v>
      </c>
      <c r="BB3" s="1" t="s">
        <v>18</v>
      </c>
      <c r="BC3" s="1" t="s">
        <v>19</v>
      </c>
      <c r="BD3" s="1" t="s">
        <v>20</v>
      </c>
      <c r="BE3" s="1" t="s">
        <v>21</v>
      </c>
      <c r="BF3" s="1" t="s">
        <v>22</v>
      </c>
      <c r="BG3" s="1" t="s">
        <v>23</v>
      </c>
      <c r="BH3" s="1" t="s">
        <v>24</v>
      </c>
    </row>
    <row r="4" spans="1:60" x14ac:dyDescent="0.2">
      <c r="A4" s="15" t="s">
        <v>48</v>
      </c>
      <c r="B4" s="1" t="s">
        <v>0</v>
      </c>
      <c r="C4" s="1">
        <v>635</v>
      </c>
      <c r="D4" s="1">
        <v>634</v>
      </c>
      <c r="E4" s="1">
        <v>492</v>
      </c>
      <c r="F4" s="1">
        <v>609</v>
      </c>
      <c r="G4" s="1">
        <v>693</v>
      </c>
      <c r="H4" s="1">
        <v>1025</v>
      </c>
      <c r="I4" s="1">
        <v>910</v>
      </c>
      <c r="J4" s="1">
        <v>692</v>
      </c>
      <c r="K4" s="1">
        <v>924</v>
      </c>
      <c r="L4" s="1">
        <v>1262</v>
      </c>
      <c r="M4" s="1">
        <v>788</v>
      </c>
      <c r="N4" s="1">
        <v>1037</v>
      </c>
      <c r="O4" s="1">
        <f>+O6-O5</f>
        <v>657</v>
      </c>
      <c r="P4" s="1">
        <f>+P6-P5</f>
        <v>812</v>
      </c>
      <c r="Q4" s="1">
        <f>+Q6-Q5</f>
        <v>932</v>
      </c>
      <c r="R4" s="1">
        <f t="shared" ref="R4:Z4" si="0">+R6-R5</f>
        <v>915</v>
      </c>
      <c r="S4" s="1">
        <f t="shared" si="0"/>
        <v>1008</v>
      </c>
      <c r="T4" s="1">
        <f t="shared" si="0"/>
        <v>985</v>
      </c>
      <c r="U4" s="1">
        <f t="shared" si="0"/>
        <v>790</v>
      </c>
      <c r="V4" s="1">
        <f t="shared" si="0"/>
        <v>701</v>
      </c>
      <c r="W4" s="1">
        <f t="shared" si="0"/>
        <v>803</v>
      </c>
      <c r="X4" s="1">
        <f t="shared" si="0"/>
        <v>1177</v>
      </c>
      <c r="Y4" s="1">
        <f t="shared" si="0"/>
        <v>827</v>
      </c>
      <c r="Z4" s="1">
        <f t="shared" si="0"/>
        <v>1193</v>
      </c>
      <c r="AA4" s="1">
        <f>+AA6-AA5</f>
        <v>589</v>
      </c>
      <c r="AB4" s="1">
        <f>+AB6-AB5</f>
        <v>703</v>
      </c>
      <c r="AC4" s="1">
        <f>+AC6-AC5</f>
        <v>917</v>
      </c>
      <c r="AD4" s="1">
        <f t="shared" ref="AD4:AP4" si="1">+AD6-AD5</f>
        <v>683</v>
      </c>
      <c r="AE4" s="1">
        <f t="shared" si="1"/>
        <v>737</v>
      </c>
      <c r="AF4" s="1">
        <f t="shared" si="1"/>
        <v>798</v>
      </c>
      <c r="AG4" s="1">
        <f t="shared" si="1"/>
        <v>621</v>
      </c>
      <c r="AH4" s="1">
        <f t="shared" si="1"/>
        <v>653</v>
      </c>
      <c r="AI4" s="1">
        <f t="shared" si="1"/>
        <v>826</v>
      </c>
      <c r="AJ4" s="1">
        <f t="shared" si="1"/>
        <v>986</v>
      </c>
      <c r="AK4" s="1">
        <f t="shared" si="1"/>
        <v>721</v>
      </c>
      <c r="AL4" s="1">
        <f t="shared" si="1"/>
        <v>1085</v>
      </c>
      <c r="AM4" s="1">
        <f t="shared" si="1"/>
        <v>522</v>
      </c>
      <c r="AN4" s="1">
        <f t="shared" si="1"/>
        <v>471</v>
      </c>
      <c r="AO4" s="1">
        <f t="shared" si="1"/>
        <v>667</v>
      </c>
      <c r="AP4" s="1">
        <f t="shared" si="1"/>
        <v>547</v>
      </c>
      <c r="AQ4" s="1">
        <v>660</v>
      </c>
      <c r="AR4" s="1">
        <v>698</v>
      </c>
      <c r="AS4" s="1">
        <v>552</v>
      </c>
      <c r="AT4" s="1">
        <v>500</v>
      </c>
      <c r="AU4" s="4">
        <f t="shared" ref="AU4" si="2">+AU6-AU5</f>
        <v>531</v>
      </c>
      <c r="AV4" s="1">
        <v>901</v>
      </c>
      <c r="AW4" s="4">
        <v>597</v>
      </c>
      <c r="AX4" s="1">
        <v>885</v>
      </c>
      <c r="AY4" s="1">
        <v>537</v>
      </c>
      <c r="AZ4" s="1">
        <v>529</v>
      </c>
      <c r="BA4" s="1">
        <v>619</v>
      </c>
      <c r="BB4" s="4">
        <v>716</v>
      </c>
      <c r="BC4" s="1">
        <v>684</v>
      </c>
      <c r="BD4" s="1">
        <v>754</v>
      </c>
      <c r="BE4" s="1">
        <v>643</v>
      </c>
      <c r="BF4" s="1">
        <v>541</v>
      </c>
      <c r="BG4" s="1">
        <v>637</v>
      </c>
      <c r="BH4" s="1">
        <v>1143</v>
      </c>
    </row>
    <row r="5" spans="1:60" x14ac:dyDescent="0.2">
      <c r="A5" s="15"/>
      <c r="B5" s="1" t="s">
        <v>1</v>
      </c>
      <c r="C5" s="1">
        <v>71</v>
      </c>
      <c r="D5" s="1">
        <v>57</v>
      </c>
      <c r="E5" s="1">
        <v>41</v>
      </c>
      <c r="F5" s="1">
        <v>41</v>
      </c>
      <c r="G5" s="1">
        <v>41</v>
      </c>
      <c r="H5" s="1">
        <v>109</v>
      </c>
      <c r="I5" s="1">
        <v>96</v>
      </c>
      <c r="J5" s="1">
        <v>108</v>
      </c>
      <c r="K5" s="1">
        <v>93</v>
      </c>
      <c r="L5" s="1">
        <v>118</v>
      </c>
      <c r="M5" s="1">
        <v>96</v>
      </c>
      <c r="N5" s="1">
        <v>99</v>
      </c>
      <c r="O5" s="1">
        <v>74</v>
      </c>
      <c r="P5" s="1">
        <v>85</v>
      </c>
      <c r="Q5" s="1">
        <v>88</v>
      </c>
      <c r="R5" s="1">
        <v>61</v>
      </c>
      <c r="S5" s="1">
        <v>62</v>
      </c>
      <c r="T5" s="1">
        <v>65</v>
      </c>
      <c r="U5" s="1">
        <v>63</v>
      </c>
      <c r="V5" s="1">
        <v>34</v>
      </c>
      <c r="W5" s="1">
        <v>77</v>
      </c>
      <c r="X5" s="1">
        <v>70</v>
      </c>
      <c r="Y5" s="1">
        <v>110</v>
      </c>
      <c r="Z5" s="1">
        <v>82</v>
      </c>
      <c r="AA5" s="1">
        <v>78</v>
      </c>
      <c r="AB5" s="1">
        <v>82</v>
      </c>
      <c r="AC5" s="1">
        <v>94</v>
      </c>
      <c r="AD5" s="1">
        <v>75</v>
      </c>
      <c r="AE5" s="1">
        <v>73</v>
      </c>
      <c r="AF5" s="1">
        <v>102</v>
      </c>
      <c r="AG5" s="1">
        <v>99</v>
      </c>
      <c r="AH5" s="1">
        <v>73</v>
      </c>
      <c r="AI5" s="1">
        <v>80</v>
      </c>
      <c r="AJ5" s="1">
        <v>69</v>
      </c>
      <c r="AK5" s="1">
        <v>94</v>
      </c>
      <c r="AL5" s="1">
        <v>82</v>
      </c>
      <c r="AM5" s="1">
        <v>79</v>
      </c>
      <c r="AN5" s="1">
        <v>86</v>
      </c>
      <c r="AO5" s="1">
        <v>96</v>
      </c>
      <c r="AP5" s="1">
        <v>77</v>
      </c>
      <c r="AQ5" s="1">
        <v>110</v>
      </c>
      <c r="AR5" s="1">
        <v>118</v>
      </c>
      <c r="AS5" s="1">
        <v>122</v>
      </c>
      <c r="AT5" s="1">
        <v>93</v>
      </c>
      <c r="AU5" s="1">
        <v>94</v>
      </c>
      <c r="AV5" s="1">
        <v>118</v>
      </c>
      <c r="AW5" s="4">
        <v>127</v>
      </c>
      <c r="AX5" s="1">
        <v>128</v>
      </c>
      <c r="AY5" s="1">
        <v>132</v>
      </c>
      <c r="AZ5" s="1">
        <v>99</v>
      </c>
      <c r="BA5" s="1">
        <v>104</v>
      </c>
      <c r="BB5" s="4">
        <v>157</v>
      </c>
      <c r="BC5" s="1">
        <v>175</v>
      </c>
      <c r="BD5" s="1">
        <v>163</v>
      </c>
      <c r="BE5" s="1">
        <v>181</v>
      </c>
      <c r="BF5" s="1">
        <v>157</v>
      </c>
      <c r="BG5" s="1">
        <v>136</v>
      </c>
      <c r="BH5" s="1">
        <v>232</v>
      </c>
    </row>
    <row r="6" spans="1:60" s="2" customFormat="1" x14ac:dyDescent="0.2">
      <c r="A6" s="15"/>
      <c r="B6" s="2" t="s">
        <v>14</v>
      </c>
      <c r="C6" s="2">
        <v>706</v>
      </c>
      <c r="D6" s="2">
        <v>691</v>
      </c>
      <c r="E6" s="2">
        <v>533</v>
      </c>
      <c r="F6" s="2">
        <v>650</v>
      </c>
      <c r="G6" s="2">
        <v>734</v>
      </c>
      <c r="H6" s="2">
        <v>1134</v>
      </c>
      <c r="I6" s="2">
        <v>1006</v>
      </c>
      <c r="J6" s="2">
        <v>800</v>
      </c>
      <c r="K6" s="2">
        <v>1017</v>
      </c>
      <c r="L6" s="2">
        <v>1380</v>
      </c>
      <c r="M6" s="2">
        <v>884</v>
      </c>
      <c r="N6" s="2">
        <v>1136</v>
      </c>
      <c r="O6" s="2">
        <v>731</v>
      </c>
      <c r="P6" s="2">
        <v>897</v>
      </c>
      <c r="Q6" s="2">
        <v>1020</v>
      </c>
      <c r="R6" s="2">
        <v>976</v>
      </c>
      <c r="S6" s="2">
        <v>1070</v>
      </c>
      <c r="T6" s="2">
        <v>1050</v>
      </c>
      <c r="U6" s="2">
        <v>853</v>
      </c>
      <c r="V6" s="2">
        <v>735</v>
      </c>
      <c r="W6" s="2">
        <v>880</v>
      </c>
      <c r="X6" s="2">
        <v>1247</v>
      </c>
      <c r="Y6" s="2">
        <v>937</v>
      </c>
      <c r="Z6" s="2">
        <v>1275</v>
      </c>
      <c r="AA6" s="2">
        <v>667</v>
      </c>
      <c r="AB6" s="2">
        <v>785</v>
      </c>
      <c r="AC6" s="2">
        <v>1011</v>
      </c>
      <c r="AD6" s="2">
        <v>758</v>
      </c>
      <c r="AE6" s="2">
        <v>810</v>
      </c>
      <c r="AF6" s="2">
        <v>900</v>
      </c>
      <c r="AG6" s="2">
        <v>720</v>
      </c>
      <c r="AH6" s="2">
        <v>726</v>
      </c>
      <c r="AI6" s="2">
        <v>906</v>
      </c>
      <c r="AJ6" s="2">
        <v>1055</v>
      </c>
      <c r="AK6" s="2">
        <v>815</v>
      </c>
      <c r="AL6" s="2">
        <v>1167</v>
      </c>
      <c r="AM6" s="2">
        <v>601</v>
      </c>
      <c r="AN6" s="2">
        <v>557</v>
      </c>
      <c r="AO6" s="2">
        <v>763</v>
      </c>
      <c r="AP6" s="2">
        <v>624</v>
      </c>
      <c r="AQ6" s="2">
        <v>770</v>
      </c>
      <c r="AR6" s="2">
        <v>816</v>
      </c>
      <c r="AS6" s="2">
        <v>674</v>
      </c>
      <c r="AT6" s="2">
        <v>593</v>
      </c>
      <c r="AU6" s="2">
        <v>625</v>
      </c>
      <c r="AV6" s="2">
        <v>1019</v>
      </c>
      <c r="AW6" s="9">
        <v>724</v>
      </c>
      <c r="AX6" s="2">
        <v>1013</v>
      </c>
      <c r="AY6" s="2">
        <v>669</v>
      </c>
      <c r="AZ6" s="2">
        <v>628</v>
      </c>
      <c r="BA6" s="2">
        <v>723</v>
      </c>
      <c r="BB6" s="9">
        <v>873</v>
      </c>
      <c r="BC6" s="2">
        <v>859</v>
      </c>
      <c r="BD6" s="2">
        <v>917</v>
      </c>
      <c r="BE6" s="2">
        <v>824</v>
      </c>
      <c r="BF6" s="2">
        <v>698</v>
      </c>
      <c r="BG6" s="2">
        <v>773</v>
      </c>
      <c r="BH6" s="2">
        <v>1375</v>
      </c>
    </row>
    <row r="7" spans="1:60" x14ac:dyDescent="0.2">
      <c r="A7" s="15"/>
      <c r="B7" s="1" t="s">
        <v>2</v>
      </c>
      <c r="C7" s="1">
        <v>21</v>
      </c>
      <c r="D7" s="1">
        <v>31</v>
      </c>
      <c r="E7" s="1">
        <v>27</v>
      </c>
      <c r="F7" s="1">
        <v>19</v>
      </c>
      <c r="G7" s="1">
        <v>51</v>
      </c>
      <c r="H7" s="1">
        <v>117</v>
      </c>
      <c r="I7" s="1">
        <v>50</v>
      </c>
      <c r="J7" s="1">
        <v>61</v>
      </c>
      <c r="K7" s="1">
        <v>50</v>
      </c>
      <c r="L7" s="1">
        <v>37</v>
      </c>
      <c r="M7" s="1">
        <v>41</v>
      </c>
      <c r="N7" s="1">
        <v>26</v>
      </c>
      <c r="O7" s="1">
        <v>39</v>
      </c>
      <c r="P7" s="1">
        <v>33</v>
      </c>
      <c r="Q7" s="1">
        <v>34</v>
      </c>
      <c r="R7" s="1">
        <v>49</v>
      </c>
      <c r="S7" s="1">
        <v>84</v>
      </c>
      <c r="T7" s="1">
        <v>105</v>
      </c>
      <c r="U7" s="1">
        <v>49</v>
      </c>
      <c r="V7" s="1">
        <v>49</v>
      </c>
      <c r="W7" s="1">
        <v>41</v>
      </c>
      <c r="X7" s="1">
        <v>53</v>
      </c>
      <c r="Y7" s="1">
        <v>46</v>
      </c>
      <c r="Z7" s="1">
        <v>35</v>
      </c>
      <c r="AA7" s="1">
        <v>30</v>
      </c>
      <c r="AB7" s="1">
        <v>28</v>
      </c>
      <c r="AC7" s="1">
        <v>25</v>
      </c>
      <c r="AD7" s="1">
        <v>26</v>
      </c>
      <c r="AE7" s="1">
        <v>62</v>
      </c>
      <c r="AF7" s="1">
        <v>92</v>
      </c>
      <c r="AG7" s="1">
        <v>41</v>
      </c>
      <c r="AH7" s="1">
        <v>58</v>
      </c>
      <c r="AI7" s="1">
        <v>51</v>
      </c>
      <c r="AJ7" s="1">
        <v>61</v>
      </c>
      <c r="AK7" s="1">
        <v>33</v>
      </c>
      <c r="AL7" s="1">
        <v>25</v>
      </c>
      <c r="AM7" s="1">
        <v>32</v>
      </c>
      <c r="AN7" s="1">
        <v>23</v>
      </c>
      <c r="AO7" s="1">
        <v>49</v>
      </c>
      <c r="AP7" s="1">
        <v>40</v>
      </c>
      <c r="AQ7" s="1">
        <v>69</v>
      </c>
      <c r="AR7" s="1">
        <v>67</v>
      </c>
      <c r="AS7" s="1">
        <v>46</v>
      </c>
      <c r="AT7" s="1">
        <v>52</v>
      </c>
      <c r="AU7" s="1">
        <v>37</v>
      </c>
      <c r="AV7" s="1">
        <v>45</v>
      </c>
      <c r="AW7" s="4">
        <v>33</v>
      </c>
      <c r="AX7" s="1">
        <v>38</v>
      </c>
      <c r="AY7" s="1">
        <v>34</v>
      </c>
      <c r="AZ7" s="1">
        <v>30</v>
      </c>
      <c r="BA7" s="1">
        <v>28</v>
      </c>
      <c r="BB7" s="4">
        <v>37</v>
      </c>
      <c r="BC7" s="1">
        <v>61</v>
      </c>
      <c r="BD7" s="1">
        <v>69</v>
      </c>
      <c r="BE7" s="1">
        <v>53</v>
      </c>
      <c r="BF7" s="1">
        <v>46</v>
      </c>
      <c r="BG7" s="1">
        <v>56</v>
      </c>
      <c r="BH7" s="1">
        <v>68</v>
      </c>
    </row>
    <row r="8" spans="1:60" x14ac:dyDescent="0.2">
      <c r="A8" s="15"/>
      <c r="B8" s="1" t="s">
        <v>3</v>
      </c>
      <c r="C8" s="1">
        <v>89</v>
      </c>
      <c r="D8" s="1">
        <v>81</v>
      </c>
      <c r="E8" s="1">
        <v>43</v>
      </c>
      <c r="F8" s="1">
        <v>48</v>
      </c>
      <c r="G8" s="1">
        <v>50</v>
      </c>
      <c r="H8" s="1">
        <v>87</v>
      </c>
      <c r="I8" s="1">
        <v>77</v>
      </c>
      <c r="J8" s="1">
        <v>63</v>
      </c>
      <c r="K8" s="1">
        <v>66</v>
      </c>
      <c r="L8" s="1">
        <v>125</v>
      </c>
      <c r="M8" s="1">
        <v>70</v>
      </c>
      <c r="N8" s="1">
        <v>110</v>
      </c>
      <c r="O8" s="1">
        <v>70</v>
      </c>
      <c r="P8" s="1">
        <v>76</v>
      </c>
      <c r="Q8" s="1">
        <v>79</v>
      </c>
      <c r="R8" s="1">
        <v>69</v>
      </c>
      <c r="S8" s="1">
        <v>78</v>
      </c>
      <c r="T8" s="1">
        <v>64</v>
      </c>
      <c r="U8" s="1">
        <v>72</v>
      </c>
      <c r="V8" s="1">
        <v>41</v>
      </c>
      <c r="W8" s="1">
        <v>70</v>
      </c>
      <c r="X8" s="1">
        <v>75</v>
      </c>
      <c r="Y8" s="1">
        <v>83</v>
      </c>
      <c r="Z8" s="1">
        <v>82</v>
      </c>
      <c r="AA8" s="1">
        <v>89</v>
      </c>
      <c r="AB8" s="1">
        <v>78</v>
      </c>
      <c r="AC8" s="1">
        <v>96</v>
      </c>
      <c r="AD8" s="1">
        <v>57</v>
      </c>
      <c r="AE8" s="1">
        <v>58</v>
      </c>
      <c r="AF8" s="1">
        <v>86</v>
      </c>
      <c r="AG8" s="1">
        <v>63</v>
      </c>
      <c r="AH8" s="1">
        <v>58</v>
      </c>
      <c r="AI8" s="1">
        <v>67</v>
      </c>
      <c r="AJ8" s="1">
        <v>64</v>
      </c>
      <c r="AK8" s="1">
        <v>91</v>
      </c>
      <c r="AL8" s="1">
        <v>97</v>
      </c>
      <c r="AM8" s="1">
        <v>68</v>
      </c>
      <c r="AN8" s="1">
        <v>70</v>
      </c>
      <c r="AO8" s="1">
        <v>89</v>
      </c>
      <c r="AP8" s="1">
        <v>61</v>
      </c>
      <c r="AQ8" s="1">
        <v>55</v>
      </c>
      <c r="AR8" s="1">
        <v>83</v>
      </c>
      <c r="AS8" s="1">
        <v>67</v>
      </c>
      <c r="AT8" s="1">
        <v>63</v>
      </c>
      <c r="AU8" s="1">
        <v>64</v>
      </c>
      <c r="AV8" s="1">
        <v>71</v>
      </c>
      <c r="AW8" s="4">
        <v>67</v>
      </c>
      <c r="AX8" s="1">
        <v>73</v>
      </c>
      <c r="AY8" s="1">
        <v>65</v>
      </c>
      <c r="AZ8" s="1">
        <v>53</v>
      </c>
      <c r="BA8" s="1">
        <v>52</v>
      </c>
      <c r="BB8" s="4">
        <v>71</v>
      </c>
      <c r="BC8" s="1">
        <v>68</v>
      </c>
      <c r="BD8" s="1">
        <v>93</v>
      </c>
      <c r="BE8" s="1">
        <v>63</v>
      </c>
      <c r="BF8" s="1">
        <v>68</v>
      </c>
      <c r="BG8" s="1">
        <v>67</v>
      </c>
      <c r="BH8" s="1">
        <v>70</v>
      </c>
    </row>
    <row r="9" spans="1:60" x14ac:dyDescent="0.2">
      <c r="A9" s="15"/>
      <c r="B9" s="1" t="s">
        <v>4</v>
      </c>
      <c r="D9" s="1">
        <v>1</v>
      </c>
      <c r="E9" s="1">
        <v>2</v>
      </c>
      <c r="K9" s="1">
        <v>1</v>
      </c>
      <c r="L9" s="1">
        <v>1</v>
      </c>
      <c r="O9" s="1">
        <v>1</v>
      </c>
      <c r="P9" s="1">
        <v>1</v>
      </c>
      <c r="R9" s="1">
        <v>2</v>
      </c>
      <c r="S9" s="1">
        <v>1</v>
      </c>
      <c r="U9" s="1">
        <v>5</v>
      </c>
      <c r="V9" s="1">
        <v>2</v>
      </c>
      <c r="W9" s="1">
        <v>2</v>
      </c>
      <c r="X9" s="1">
        <v>2</v>
      </c>
      <c r="Y9" s="1">
        <v>1</v>
      </c>
      <c r="AA9" s="1">
        <v>1</v>
      </c>
      <c r="AB9" s="1">
        <v>2</v>
      </c>
      <c r="AC9" s="1">
        <v>3</v>
      </c>
      <c r="AD9" s="1">
        <v>3</v>
      </c>
      <c r="AF9" s="1">
        <v>2</v>
      </c>
      <c r="AG9" s="1">
        <v>1</v>
      </c>
      <c r="AH9" s="1">
        <v>3</v>
      </c>
      <c r="AI9" s="1">
        <v>2</v>
      </c>
      <c r="AJ9" s="1">
        <v>1</v>
      </c>
      <c r="AL9" s="1">
        <v>2</v>
      </c>
      <c r="AN9" s="1">
        <v>4</v>
      </c>
      <c r="AO9" s="1">
        <v>2</v>
      </c>
      <c r="AP9" s="1">
        <v>1</v>
      </c>
      <c r="AR9" s="1">
        <v>1</v>
      </c>
      <c r="AS9" s="1">
        <v>4</v>
      </c>
      <c r="AT9" s="1">
        <v>1</v>
      </c>
      <c r="AU9" s="1">
        <v>2</v>
      </c>
      <c r="AV9" s="1">
        <v>0</v>
      </c>
      <c r="AW9" s="4">
        <v>1</v>
      </c>
      <c r="AX9" s="1">
        <v>0</v>
      </c>
      <c r="AY9" s="1">
        <v>2</v>
      </c>
      <c r="AZ9" s="1">
        <v>1</v>
      </c>
      <c r="BA9" s="1">
        <v>3</v>
      </c>
      <c r="BB9" s="4">
        <v>0</v>
      </c>
      <c r="BC9" s="1">
        <v>3</v>
      </c>
      <c r="BD9" s="1">
        <v>1</v>
      </c>
      <c r="BE9" s="1">
        <v>2</v>
      </c>
      <c r="BF9" s="1">
        <v>1</v>
      </c>
      <c r="BG9" s="1">
        <v>1</v>
      </c>
      <c r="BH9" s="1">
        <v>1</v>
      </c>
    </row>
    <row r="10" spans="1:60" x14ac:dyDescent="0.2">
      <c r="A10" s="15"/>
      <c r="B10" s="1" t="s">
        <v>5</v>
      </c>
      <c r="C10" s="1">
        <v>19</v>
      </c>
      <c r="D10" s="1">
        <v>16</v>
      </c>
      <c r="E10" s="1">
        <v>30</v>
      </c>
      <c r="F10" s="1">
        <v>5</v>
      </c>
      <c r="G10" s="1">
        <v>2</v>
      </c>
      <c r="H10" s="1">
        <v>8</v>
      </c>
      <c r="I10" s="1">
        <v>13</v>
      </c>
      <c r="J10" s="1">
        <v>5</v>
      </c>
      <c r="K10" s="1">
        <v>7</v>
      </c>
      <c r="L10" s="1">
        <v>17</v>
      </c>
      <c r="M10" s="1">
        <v>2</v>
      </c>
      <c r="N10" s="1">
        <v>19</v>
      </c>
      <c r="O10" s="1">
        <v>17</v>
      </c>
      <c r="P10" s="1">
        <v>12</v>
      </c>
      <c r="Q10" s="1">
        <v>5</v>
      </c>
      <c r="R10" s="1">
        <v>8</v>
      </c>
      <c r="S10" s="1">
        <v>6</v>
      </c>
      <c r="T10" s="1">
        <v>5</v>
      </c>
      <c r="U10" s="1">
        <v>3</v>
      </c>
      <c r="V10" s="1">
        <v>1</v>
      </c>
      <c r="W10" s="1">
        <v>5</v>
      </c>
      <c r="X10" s="1">
        <v>7</v>
      </c>
      <c r="Y10" s="1">
        <v>2</v>
      </c>
      <c r="Z10" s="1">
        <v>19</v>
      </c>
      <c r="AA10" s="1">
        <v>14</v>
      </c>
      <c r="AB10" s="1">
        <v>9</v>
      </c>
      <c r="AC10" s="1">
        <v>6</v>
      </c>
      <c r="AD10" s="1">
        <v>5</v>
      </c>
      <c r="AE10" s="1">
        <v>6</v>
      </c>
      <c r="AF10" s="1">
        <v>6</v>
      </c>
      <c r="AG10" s="1">
        <v>8</v>
      </c>
      <c r="AH10" s="1">
        <v>1</v>
      </c>
      <c r="AI10" s="1">
        <v>6</v>
      </c>
      <c r="AJ10" s="1">
        <v>2</v>
      </c>
      <c r="AK10" s="1">
        <v>9</v>
      </c>
      <c r="AL10" s="1">
        <v>15</v>
      </c>
      <c r="AM10" s="1">
        <v>17</v>
      </c>
      <c r="AN10" s="1">
        <v>7</v>
      </c>
      <c r="AO10" s="1">
        <v>11</v>
      </c>
      <c r="AP10" s="1">
        <v>8</v>
      </c>
      <c r="AQ10" s="1">
        <v>6</v>
      </c>
      <c r="AR10" s="1">
        <v>5</v>
      </c>
      <c r="AS10" s="1">
        <v>2</v>
      </c>
      <c r="AT10" s="1">
        <v>6</v>
      </c>
      <c r="AU10" s="1">
        <v>3</v>
      </c>
      <c r="AV10" s="1">
        <v>9</v>
      </c>
      <c r="AW10" s="4">
        <v>7</v>
      </c>
      <c r="AX10" s="1">
        <v>8</v>
      </c>
      <c r="AY10" s="1">
        <v>13</v>
      </c>
      <c r="AZ10" s="1">
        <v>13</v>
      </c>
      <c r="BA10" s="1">
        <v>0</v>
      </c>
      <c r="BB10" s="4">
        <v>3</v>
      </c>
      <c r="BC10" s="1">
        <v>4</v>
      </c>
      <c r="BD10" s="1">
        <v>1</v>
      </c>
      <c r="BE10" s="1">
        <v>3</v>
      </c>
      <c r="BF10" s="1">
        <v>3</v>
      </c>
      <c r="BG10" s="1">
        <v>8</v>
      </c>
      <c r="BH10" s="1">
        <v>7</v>
      </c>
    </row>
    <row r="11" spans="1:60" x14ac:dyDescent="0.2">
      <c r="A11" s="15"/>
      <c r="B11" s="1" t="s">
        <v>6</v>
      </c>
      <c r="C11" s="1">
        <v>11</v>
      </c>
      <c r="D11" s="1">
        <v>7</v>
      </c>
      <c r="E11" s="1">
        <v>6</v>
      </c>
      <c r="F11" s="1">
        <v>2</v>
      </c>
      <c r="G11" s="1">
        <v>1</v>
      </c>
      <c r="H11" s="1">
        <v>10</v>
      </c>
      <c r="I11" s="1">
        <v>13</v>
      </c>
      <c r="J11" s="1">
        <v>8</v>
      </c>
      <c r="K11" s="1">
        <v>11</v>
      </c>
      <c r="L11" s="1">
        <v>24</v>
      </c>
      <c r="M11" s="1">
        <v>18</v>
      </c>
      <c r="N11" s="1">
        <v>76</v>
      </c>
      <c r="O11" s="1">
        <v>14</v>
      </c>
      <c r="P11" s="1">
        <v>6</v>
      </c>
      <c r="Q11" s="1">
        <v>17</v>
      </c>
      <c r="R11" s="1">
        <v>11</v>
      </c>
      <c r="S11" s="1">
        <v>7</v>
      </c>
      <c r="T11" s="1">
        <v>5</v>
      </c>
      <c r="U11" s="1">
        <v>10</v>
      </c>
      <c r="V11" s="1">
        <v>7</v>
      </c>
      <c r="W11" s="1">
        <v>11</v>
      </c>
      <c r="X11" s="1">
        <v>8</v>
      </c>
      <c r="Y11" s="1">
        <v>19</v>
      </c>
      <c r="Z11" s="1">
        <v>20</v>
      </c>
      <c r="AA11" s="1">
        <v>11</v>
      </c>
      <c r="AB11" s="1">
        <v>17</v>
      </c>
      <c r="AC11" s="1">
        <v>6</v>
      </c>
      <c r="AD11" s="1">
        <v>11</v>
      </c>
      <c r="AE11" s="1">
        <v>5</v>
      </c>
      <c r="AF11" s="1">
        <v>5</v>
      </c>
      <c r="AG11" s="1">
        <v>7</v>
      </c>
      <c r="AH11" s="1">
        <v>4</v>
      </c>
      <c r="AI11" s="1">
        <v>11</v>
      </c>
      <c r="AJ11" s="1">
        <v>16</v>
      </c>
      <c r="AK11" s="1">
        <v>13</v>
      </c>
      <c r="AL11" s="1">
        <v>9</v>
      </c>
      <c r="AM11" s="1">
        <v>15</v>
      </c>
      <c r="AN11" s="1">
        <v>9</v>
      </c>
      <c r="AO11" s="1">
        <v>21</v>
      </c>
      <c r="AP11" s="1">
        <v>12</v>
      </c>
      <c r="AQ11" s="1">
        <v>13</v>
      </c>
      <c r="AR11" s="1">
        <v>7</v>
      </c>
      <c r="AS11" s="1">
        <v>9</v>
      </c>
      <c r="AT11" s="1">
        <v>7</v>
      </c>
      <c r="AU11" s="1">
        <v>10</v>
      </c>
      <c r="AV11" s="1">
        <v>32</v>
      </c>
      <c r="AW11" s="4">
        <v>27</v>
      </c>
      <c r="AX11" s="1">
        <v>12</v>
      </c>
      <c r="AY11" s="1">
        <v>10</v>
      </c>
      <c r="AZ11" s="1">
        <v>14</v>
      </c>
      <c r="BA11" s="1">
        <v>13</v>
      </c>
      <c r="BB11" s="4">
        <v>44</v>
      </c>
      <c r="BC11" s="1">
        <v>11</v>
      </c>
      <c r="BD11" s="1">
        <v>13</v>
      </c>
      <c r="BE11" s="1">
        <v>16</v>
      </c>
      <c r="BF11" s="1">
        <v>9</v>
      </c>
      <c r="BG11" s="1">
        <v>26</v>
      </c>
      <c r="BH11" s="1">
        <v>26</v>
      </c>
    </row>
    <row r="12" spans="1:60" s="2" customFormat="1" x14ac:dyDescent="0.2">
      <c r="A12" s="15"/>
      <c r="B12" s="2" t="s">
        <v>7</v>
      </c>
      <c r="C12" s="2">
        <v>140</v>
      </c>
      <c r="D12" s="2">
        <v>136</v>
      </c>
      <c r="E12" s="2">
        <v>108</v>
      </c>
      <c r="F12" s="2">
        <v>74</v>
      </c>
      <c r="G12" s="2">
        <v>104</v>
      </c>
      <c r="H12" s="2">
        <v>222</v>
      </c>
      <c r="I12" s="2">
        <v>153</v>
      </c>
      <c r="J12" s="2">
        <v>137</v>
      </c>
      <c r="K12" s="2">
        <v>135</v>
      </c>
      <c r="L12" s="2">
        <v>204</v>
      </c>
      <c r="M12" s="2">
        <v>131</v>
      </c>
      <c r="N12" s="2">
        <v>231</v>
      </c>
      <c r="O12" s="2">
        <f>SUM(O7:O11)</f>
        <v>141</v>
      </c>
      <c r="P12" s="2">
        <f>SUM(P7:P11)</f>
        <v>128</v>
      </c>
      <c r="Q12" s="2">
        <f>SUM(Q7:Q11)</f>
        <v>135</v>
      </c>
      <c r="R12" s="2">
        <f t="shared" ref="R12:Z12" si="3">SUM(R7:R11)</f>
        <v>139</v>
      </c>
      <c r="S12" s="2">
        <f t="shared" si="3"/>
        <v>176</v>
      </c>
      <c r="T12" s="2">
        <f t="shared" si="3"/>
        <v>179</v>
      </c>
      <c r="U12" s="2">
        <f t="shared" si="3"/>
        <v>139</v>
      </c>
      <c r="V12" s="2">
        <f t="shared" si="3"/>
        <v>100</v>
      </c>
      <c r="W12" s="2">
        <f t="shared" si="3"/>
        <v>129</v>
      </c>
      <c r="X12" s="2">
        <f t="shared" si="3"/>
        <v>145</v>
      </c>
      <c r="Y12" s="2">
        <f t="shared" si="3"/>
        <v>151</v>
      </c>
      <c r="Z12" s="2">
        <f t="shared" si="3"/>
        <v>156</v>
      </c>
      <c r="AA12" s="2">
        <f>SUM(AA7:AA11)</f>
        <v>145</v>
      </c>
      <c r="AB12" s="2">
        <f>SUM(AB7:AB11)</f>
        <v>134</v>
      </c>
      <c r="AC12" s="2">
        <f>SUM(AC7:AC11)</f>
        <v>136</v>
      </c>
      <c r="AD12" s="2">
        <f t="shared" ref="AD12:AM12" si="4">SUM(AD7:AD11)</f>
        <v>102</v>
      </c>
      <c r="AE12" s="2">
        <f t="shared" si="4"/>
        <v>131</v>
      </c>
      <c r="AF12" s="2">
        <f t="shared" si="4"/>
        <v>191</v>
      </c>
      <c r="AG12" s="2">
        <f t="shared" si="4"/>
        <v>120</v>
      </c>
      <c r="AH12" s="2">
        <f t="shared" si="4"/>
        <v>124</v>
      </c>
      <c r="AI12" s="2">
        <f t="shared" si="4"/>
        <v>137</v>
      </c>
      <c r="AJ12" s="2">
        <f t="shared" si="4"/>
        <v>144</v>
      </c>
      <c r="AK12" s="2">
        <f t="shared" si="4"/>
        <v>146</v>
      </c>
      <c r="AL12" s="2">
        <f t="shared" si="4"/>
        <v>148</v>
      </c>
      <c r="AM12" s="2">
        <f t="shared" si="4"/>
        <v>132</v>
      </c>
      <c r="AN12" s="2">
        <f t="shared" ref="AN12:AP12" si="5">SUM(AN7:AN11)</f>
        <v>113</v>
      </c>
      <c r="AO12" s="2">
        <f t="shared" si="5"/>
        <v>172</v>
      </c>
      <c r="AP12" s="2">
        <f t="shared" si="5"/>
        <v>122</v>
      </c>
      <c r="AQ12" s="2">
        <v>143</v>
      </c>
      <c r="AR12" s="2">
        <v>163</v>
      </c>
      <c r="AS12" s="2">
        <v>128</v>
      </c>
      <c r="AT12" s="2">
        <v>129</v>
      </c>
      <c r="AU12" s="9">
        <f t="shared" ref="AU12" si="6">SUM(AU7:AU11)</f>
        <v>116</v>
      </c>
      <c r="AV12" s="2">
        <v>157</v>
      </c>
      <c r="AW12" s="9">
        <v>135</v>
      </c>
      <c r="AX12" s="2">
        <v>131</v>
      </c>
      <c r="AY12" s="2">
        <v>124</v>
      </c>
      <c r="AZ12" s="2">
        <v>111</v>
      </c>
      <c r="BA12" s="2">
        <v>96</v>
      </c>
      <c r="BB12" s="9">
        <v>155</v>
      </c>
      <c r="BC12" s="2">
        <v>147</v>
      </c>
      <c r="BD12" s="2">
        <v>177</v>
      </c>
      <c r="BE12" s="2">
        <v>137</v>
      </c>
      <c r="BF12" s="2">
        <v>127</v>
      </c>
      <c r="BG12" s="2">
        <v>158</v>
      </c>
      <c r="BH12" s="2">
        <v>172</v>
      </c>
    </row>
    <row r="13" spans="1:60" x14ac:dyDescent="0.2">
      <c r="A13" s="15"/>
      <c r="B13" s="1" t="s">
        <v>8</v>
      </c>
      <c r="C13" s="1">
        <v>247</v>
      </c>
      <c r="D13" s="1">
        <v>305</v>
      </c>
      <c r="E13" s="1">
        <v>172</v>
      </c>
      <c r="F13" s="1">
        <v>142</v>
      </c>
      <c r="G13" s="1">
        <v>114</v>
      </c>
      <c r="H13" s="1">
        <v>188</v>
      </c>
      <c r="I13" s="1">
        <v>156</v>
      </c>
      <c r="J13" s="1">
        <v>165</v>
      </c>
      <c r="K13" s="1">
        <v>314</v>
      </c>
      <c r="L13" s="1">
        <v>318</v>
      </c>
      <c r="M13" s="1">
        <v>368</v>
      </c>
      <c r="N13" s="1">
        <v>370</v>
      </c>
      <c r="O13" s="1">
        <v>253</v>
      </c>
      <c r="P13" s="1">
        <v>347</v>
      </c>
      <c r="Q13" s="1">
        <v>323</v>
      </c>
      <c r="R13" s="1">
        <v>215</v>
      </c>
      <c r="S13" s="1">
        <v>224</v>
      </c>
      <c r="T13" s="1">
        <v>223</v>
      </c>
      <c r="U13" s="1">
        <v>201</v>
      </c>
      <c r="V13" s="1">
        <v>168</v>
      </c>
      <c r="W13" s="1">
        <v>229</v>
      </c>
      <c r="X13" s="1">
        <v>326</v>
      </c>
      <c r="Y13" s="1">
        <v>308</v>
      </c>
      <c r="Z13" s="1">
        <v>305</v>
      </c>
      <c r="AA13" s="1">
        <v>261</v>
      </c>
      <c r="AB13" s="1">
        <v>301</v>
      </c>
      <c r="AC13" s="1">
        <v>316</v>
      </c>
      <c r="AD13" s="1">
        <v>217</v>
      </c>
      <c r="AE13" s="1">
        <v>182</v>
      </c>
      <c r="AF13" s="1">
        <v>195</v>
      </c>
      <c r="AG13" s="1">
        <v>194</v>
      </c>
      <c r="AH13" s="1">
        <v>152</v>
      </c>
      <c r="AI13" s="1">
        <v>212</v>
      </c>
      <c r="AJ13" s="1">
        <v>233</v>
      </c>
      <c r="AK13" s="1">
        <v>332</v>
      </c>
      <c r="AL13" s="1">
        <v>332</v>
      </c>
      <c r="AM13" s="1">
        <v>302</v>
      </c>
      <c r="AN13" s="1">
        <v>374</v>
      </c>
      <c r="AO13" s="1">
        <v>399</v>
      </c>
      <c r="AP13" s="1">
        <v>229</v>
      </c>
      <c r="AQ13" s="1">
        <v>238</v>
      </c>
      <c r="AR13" s="1">
        <v>262</v>
      </c>
      <c r="AS13" s="1">
        <v>271</v>
      </c>
      <c r="AT13" s="1">
        <v>184</v>
      </c>
      <c r="AU13" s="1">
        <v>287</v>
      </c>
      <c r="AV13" s="1">
        <v>369</v>
      </c>
      <c r="AW13" s="4">
        <v>364</v>
      </c>
      <c r="AX13" s="1">
        <v>240</v>
      </c>
      <c r="AY13" s="1">
        <v>294</v>
      </c>
      <c r="AZ13" s="1">
        <v>265</v>
      </c>
      <c r="BA13" s="1">
        <v>240</v>
      </c>
      <c r="BB13" s="4">
        <v>204</v>
      </c>
      <c r="BC13" s="1">
        <v>184</v>
      </c>
      <c r="BD13" s="1">
        <v>163</v>
      </c>
      <c r="BE13" s="1">
        <v>178</v>
      </c>
      <c r="BF13" s="1">
        <v>157</v>
      </c>
      <c r="BG13" s="1">
        <v>245</v>
      </c>
      <c r="BH13" s="1">
        <v>322</v>
      </c>
    </row>
    <row r="14" spans="1:60" x14ac:dyDescent="0.2">
      <c r="A14" s="15"/>
      <c r="B14" s="1" t="s">
        <v>9</v>
      </c>
      <c r="C14" s="1">
        <v>31</v>
      </c>
      <c r="D14" s="1">
        <v>39</v>
      </c>
      <c r="E14" s="1">
        <v>28</v>
      </c>
      <c r="F14" s="1">
        <v>24</v>
      </c>
      <c r="G14" s="1">
        <v>12</v>
      </c>
      <c r="H14" s="1">
        <v>415</v>
      </c>
      <c r="I14" s="1">
        <v>32</v>
      </c>
      <c r="J14" s="1">
        <v>27</v>
      </c>
      <c r="K14" s="1">
        <v>108</v>
      </c>
      <c r="L14" s="1">
        <v>80</v>
      </c>
      <c r="M14" s="1">
        <v>75</v>
      </c>
      <c r="N14" s="1">
        <v>57</v>
      </c>
      <c r="O14" s="1">
        <v>58</v>
      </c>
      <c r="P14" s="1">
        <v>64</v>
      </c>
      <c r="Q14" s="1">
        <v>37</v>
      </c>
      <c r="R14" s="1">
        <v>24</v>
      </c>
      <c r="S14" s="1">
        <v>34</v>
      </c>
      <c r="T14" s="1">
        <v>524</v>
      </c>
      <c r="U14" s="1">
        <v>42</v>
      </c>
      <c r="V14" s="1">
        <v>25</v>
      </c>
      <c r="W14" s="1">
        <v>47</v>
      </c>
      <c r="X14" s="1">
        <v>60</v>
      </c>
      <c r="Y14" s="1">
        <v>56</v>
      </c>
      <c r="Z14" s="1">
        <v>40</v>
      </c>
      <c r="AA14" s="1">
        <v>42</v>
      </c>
      <c r="AB14" s="1">
        <v>36</v>
      </c>
      <c r="AC14" s="1">
        <v>57</v>
      </c>
      <c r="AD14" s="1">
        <v>42</v>
      </c>
      <c r="AE14" s="1">
        <v>24</v>
      </c>
      <c r="AF14" s="1">
        <v>39</v>
      </c>
      <c r="AG14" s="1">
        <v>469</v>
      </c>
      <c r="AH14" s="1">
        <v>23</v>
      </c>
      <c r="AI14" s="1">
        <v>55</v>
      </c>
      <c r="AJ14" s="1">
        <v>75</v>
      </c>
      <c r="AK14" s="1">
        <v>86</v>
      </c>
      <c r="AL14" s="1">
        <v>54</v>
      </c>
      <c r="AM14" s="1">
        <v>45</v>
      </c>
      <c r="AN14" s="1">
        <v>56</v>
      </c>
      <c r="AO14" s="1">
        <v>49</v>
      </c>
      <c r="AP14" s="1">
        <v>46</v>
      </c>
      <c r="AQ14" s="1">
        <v>43</v>
      </c>
      <c r="AR14" s="1">
        <v>348</v>
      </c>
      <c r="AS14" s="1">
        <v>389</v>
      </c>
      <c r="AT14" s="1">
        <v>47</v>
      </c>
      <c r="AU14" s="1">
        <v>99</v>
      </c>
      <c r="AV14" s="1">
        <v>88</v>
      </c>
      <c r="AW14" s="4">
        <v>98</v>
      </c>
      <c r="AX14" s="1">
        <v>50</v>
      </c>
      <c r="AY14" s="1">
        <v>67</v>
      </c>
      <c r="AZ14" s="1">
        <v>42</v>
      </c>
      <c r="BA14" s="1">
        <v>54</v>
      </c>
      <c r="BB14" s="4">
        <v>49</v>
      </c>
      <c r="BC14" s="1">
        <v>50</v>
      </c>
      <c r="BD14" s="1">
        <v>48</v>
      </c>
      <c r="BE14" s="1">
        <v>429</v>
      </c>
      <c r="BF14" s="1">
        <v>258</v>
      </c>
      <c r="BG14" s="1">
        <v>76</v>
      </c>
      <c r="BH14" s="1">
        <v>109</v>
      </c>
    </row>
    <row r="15" spans="1:60" x14ac:dyDescent="0.2">
      <c r="A15" s="15"/>
      <c r="B15" s="1" t="s">
        <v>10</v>
      </c>
      <c r="C15" s="1">
        <v>409</v>
      </c>
      <c r="D15" s="1">
        <v>545</v>
      </c>
      <c r="E15" s="1">
        <v>395</v>
      </c>
      <c r="F15" s="1">
        <v>278</v>
      </c>
      <c r="G15" s="1">
        <v>398</v>
      </c>
      <c r="H15" s="1">
        <v>731</v>
      </c>
      <c r="I15" s="1">
        <v>622</v>
      </c>
      <c r="J15" s="1">
        <v>394</v>
      </c>
      <c r="K15" s="1">
        <v>526</v>
      </c>
      <c r="L15" s="1">
        <v>574</v>
      </c>
      <c r="M15" s="1">
        <v>557</v>
      </c>
      <c r="N15" s="1">
        <v>558</v>
      </c>
      <c r="O15" s="1">
        <v>462</v>
      </c>
      <c r="P15" s="1">
        <v>649</v>
      </c>
      <c r="Q15" s="1">
        <v>830</v>
      </c>
      <c r="R15" s="1">
        <v>795</v>
      </c>
      <c r="S15" s="1">
        <v>821</v>
      </c>
      <c r="T15" s="1">
        <v>958</v>
      </c>
      <c r="U15" s="1">
        <v>642</v>
      </c>
      <c r="V15" s="1">
        <v>417</v>
      </c>
      <c r="W15" s="1">
        <v>467</v>
      </c>
      <c r="X15" s="1">
        <v>499</v>
      </c>
      <c r="Y15" s="1">
        <v>597</v>
      </c>
      <c r="Z15" s="1">
        <v>512</v>
      </c>
      <c r="AA15" s="1">
        <v>455</v>
      </c>
      <c r="AB15" s="1">
        <v>542</v>
      </c>
      <c r="AC15" s="1">
        <v>908</v>
      </c>
      <c r="AD15" s="1">
        <v>699</v>
      </c>
      <c r="AE15" s="1">
        <v>779</v>
      </c>
      <c r="AF15" s="1">
        <v>660</v>
      </c>
      <c r="AG15" s="1">
        <v>622</v>
      </c>
      <c r="AH15" s="1">
        <v>417</v>
      </c>
      <c r="AI15" s="1">
        <v>394</v>
      </c>
      <c r="AJ15" s="1">
        <v>438</v>
      </c>
      <c r="AK15" s="1">
        <v>557</v>
      </c>
      <c r="AL15" s="1">
        <v>471</v>
      </c>
      <c r="AM15" s="1">
        <v>432</v>
      </c>
      <c r="AN15" s="1">
        <v>572</v>
      </c>
      <c r="AO15" s="1">
        <v>711</v>
      </c>
      <c r="AP15" s="1">
        <v>600</v>
      </c>
      <c r="AQ15" s="1">
        <v>618</v>
      </c>
      <c r="AR15" s="1">
        <v>629</v>
      </c>
      <c r="AS15" s="1">
        <v>516</v>
      </c>
      <c r="AT15" s="1">
        <v>293</v>
      </c>
      <c r="AU15" s="1">
        <v>389</v>
      </c>
      <c r="AV15" s="1">
        <v>406</v>
      </c>
      <c r="AW15" s="4">
        <v>522</v>
      </c>
      <c r="AX15" s="1">
        <v>376</v>
      </c>
      <c r="AY15" s="1">
        <v>516</v>
      </c>
      <c r="AZ15" s="1">
        <v>537</v>
      </c>
      <c r="BA15" s="1">
        <v>583</v>
      </c>
      <c r="BB15" s="4">
        <v>665</v>
      </c>
      <c r="BC15" s="1">
        <v>571</v>
      </c>
      <c r="BD15" s="1">
        <v>486</v>
      </c>
      <c r="BE15" s="1">
        <v>642</v>
      </c>
      <c r="BF15" s="1">
        <v>408</v>
      </c>
      <c r="BG15" s="1">
        <v>383</v>
      </c>
      <c r="BH15" s="1">
        <v>505</v>
      </c>
    </row>
    <row r="16" spans="1:60" x14ac:dyDescent="0.2">
      <c r="A16" s="15"/>
      <c r="B16" s="1" t="s">
        <v>11</v>
      </c>
      <c r="C16" s="1">
        <v>157</v>
      </c>
      <c r="D16" s="1">
        <v>203</v>
      </c>
      <c r="E16" s="1">
        <v>135</v>
      </c>
      <c r="F16" s="1">
        <v>92</v>
      </c>
      <c r="G16" s="1">
        <v>93</v>
      </c>
      <c r="H16" s="1">
        <v>428</v>
      </c>
      <c r="I16" s="1">
        <v>184</v>
      </c>
      <c r="J16" s="1">
        <v>128</v>
      </c>
      <c r="K16" s="1">
        <v>204</v>
      </c>
      <c r="L16" s="1">
        <v>183</v>
      </c>
      <c r="M16" s="1">
        <v>211</v>
      </c>
      <c r="N16" s="1">
        <v>207</v>
      </c>
      <c r="O16" s="1">
        <v>146</v>
      </c>
      <c r="P16" s="1">
        <v>253</v>
      </c>
      <c r="Q16" s="1">
        <v>229</v>
      </c>
      <c r="R16" s="1">
        <v>165</v>
      </c>
      <c r="S16" s="1">
        <v>215</v>
      </c>
      <c r="T16" s="1">
        <v>491</v>
      </c>
      <c r="U16" s="1">
        <v>152</v>
      </c>
      <c r="V16" s="1">
        <v>149</v>
      </c>
      <c r="W16" s="1">
        <v>237</v>
      </c>
      <c r="X16" s="1">
        <v>183</v>
      </c>
      <c r="Y16" s="1">
        <v>192</v>
      </c>
      <c r="Z16" s="1">
        <v>184</v>
      </c>
      <c r="AA16" s="1">
        <v>150</v>
      </c>
      <c r="AB16" s="1">
        <v>181</v>
      </c>
      <c r="AC16" s="1">
        <v>237</v>
      </c>
      <c r="AD16" s="1">
        <v>153</v>
      </c>
      <c r="AE16" s="1">
        <v>133</v>
      </c>
      <c r="AF16" s="1">
        <v>120</v>
      </c>
      <c r="AG16" s="1">
        <v>246</v>
      </c>
      <c r="AH16" s="1">
        <v>116</v>
      </c>
      <c r="AI16" s="1">
        <v>125</v>
      </c>
      <c r="AJ16" s="1">
        <v>156</v>
      </c>
      <c r="AK16" s="1">
        <v>208</v>
      </c>
      <c r="AL16" s="1">
        <v>152</v>
      </c>
      <c r="AM16" s="1">
        <v>164</v>
      </c>
      <c r="AN16" s="1">
        <v>167</v>
      </c>
      <c r="AO16" s="1">
        <v>177</v>
      </c>
      <c r="AP16" s="1">
        <v>116</v>
      </c>
      <c r="AQ16" s="1">
        <v>146</v>
      </c>
      <c r="AR16" s="1">
        <v>157</v>
      </c>
      <c r="AS16" s="1">
        <v>177</v>
      </c>
      <c r="AT16" s="1">
        <v>126</v>
      </c>
      <c r="AU16" s="1">
        <v>154</v>
      </c>
      <c r="AV16" s="1">
        <v>173</v>
      </c>
      <c r="AW16" s="4">
        <v>162</v>
      </c>
      <c r="AX16" s="1">
        <v>104</v>
      </c>
      <c r="AY16" s="1">
        <v>167</v>
      </c>
      <c r="AZ16" s="1">
        <v>181</v>
      </c>
      <c r="BA16" s="1">
        <v>151</v>
      </c>
      <c r="BB16" s="4">
        <v>163</v>
      </c>
      <c r="BC16" s="1">
        <v>163</v>
      </c>
      <c r="BD16" s="1">
        <v>116</v>
      </c>
      <c r="BE16" s="1">
        <v>177</v>
      </c>
      <c r="BF16" s="1">
        <v>168</v>
      </c>
      <c r="BG16" s="1">
        <v>164</v>
      </c>
      <c r="BH16" s="1">
        <v>166</v>
      </c>
    </row>
    <row r="17" spans="1:60" x14ac:dyDescent="0.2">
      <c r="A17" s="15"/>
      <c r="B17" s="1" t="s">
        <v>2</v>
      </c>
      <c r="C17" s="1">
        <v>114</v>
      </c>
      <c r="D17" s="1">
        <v>109</v>
      </c>
      <c r="E17" s="1">
        <v>89</v>
      </c>
      <c r="F17" s="1">
        <v>132</v>
      </c>
      <c r="G17" s="1">
        <v>208</v>
      </c>
      <c r="H17" s="1">
        <v>302</v>
      </c>
      <c r="I17" s="1">
        <v>261</v>
      </c>
      <c r="J17" s="1">
        <v>183</v>
      </c>
      <c r="K17" s="1">
        <v>197</v>
      </c>
      <c r="L17" s="1">
        <v>167</v>
      </c>
      <c r="M17" s="1">
        <v>215</v>
      </c>
      <c r="N17" s="1">
        <v>172</v>
      </c>
      <c r="O17" s="1">
        <v>94</v>
      </c>
      <c r="P17" s="1">
        <v>152</v>
      </c>
      <c r="Q17" s="1">
        <v>196</v>
      </c>
      <c r="R17" s="1">
        <v>223</v>
      </c>
      <c r="S17" s="1">
        <v>276</v>
      </c>
      <c r="T17" s="1">
        <v>233</v>
      </c>
      <c r="U17" s="1">
        <v>238</v>
      </c>
      <c r="V17" s="1">
        <v>156</v>
      </c>
      <c r="W17" s="1">
        <v>131</v>
      </c>
      <c r="X17" s="1">
        <v>141</v>
      </c>
      <c r="Y17" s="1">
        <v>130</v>
      </c>
      <c r="Z17" s="1">
        <v>92</v>
      </c>
      <c r="AA17" s="1">
        <v>110</v>
      </c>
      <c r="AB17" s="1">
        <v>115</v>
      </c>
      <c r="AC17" s="1">
        <v>167</v>
      </c>
      <c r="AD17" s="1">
        <v>145</v>
      </c>
      <c r="AE17" s="1">
        <v>216</v>
      </c>
      <c r="AF17" s="1">
        <v>190</v>
      </c>
      <c r="AG17" s="1">
        <v>165</v>
      </c>
      <c r="AH17" s="1">
        <v>105</v>
      </c>
      <c r="AI17" s="1">
        <v>120</v>
      </c>
      <c r="AJ17" s="1">
        <v>146</v>
      </c>
      <c r="AK17" s="1">
        <v>177</v>
      </c>
      <c r="AL17" s="1">
        <v>162</v>
      </c>
      <c r="AM17" s="1">
        <v>171</v>
      </c>
      <c r="AN17" s="1">
        <v>175</v>
      </c>
      <c r="AO17" s="1">
        <v>193</v>
      </c>
      <c r="AP17" s="1">
        <v>188</v>
      </c>
      <c r="AQ17" s="1">
        <v>206</v>
      </c>
      <c r="AR17" s="1">
        <v>252</v>
      </c>
      <c r="AS17" s="1">
        <v>242</v>
      </c>
      <c r="AT17" s="1">
        <v>161</v>
      </c>
      <c r="AU17" s="1">
        <v>171</v>
      </c>
      <c r="AV17" s="1">
        <v>180</v>
      </c>
      <c r="AW17" s="4">
        <v>172</v>
      </c>
      <c r="AX17" s="1">
        <v>126</v>
      </c>
      <c r="AY17" s="1">
        <v>135</v>
      </c>
      <c r="AZ17" s="1">
        <v>138</v>
      </c>
      <c r="BA17" s="1">
        <v>164</v>
      </c>
      <c r="BB17" s="4">
        <v>229</v>
      </c>
      <c r="BC17" s="1">
        <v>260</v>
      </c>
      <c r="BD17" s="1">
        <v>208</v>
      </c>
      <c r="BE17" s="1">
        <v>245</v>
      </c>
      <c r="BF17" s="1">
        <v>168</v>
      </c>
      <c r="BG17" s="1">
        <v>148</v>
      </c>
      <c r="BH17" s="1">
        <v>182</v>
      </c>
    </row>
    <row r="18" spans="1:60" x14ac:dyDescent="0.2">
      <c r="A18" s="15"/>
      <c r="B18" s="1" t="s">
        <v>6</v>
      </c>
      <c r="C18" s="1">
        <v>118</v>
      </c>
      <c r="D18" s="1">
        <v>195</v>
      </c>
      <c r="E18" s="1">
        <v>94</v>
      </c>
      <c r="F18" s="1">
        <v>151</v>
      </c>
      <c r="G18" s="1">
        <v>87</v>
      </c>
      <c r="H18" s="1">
        <v>114</v>
      </c>
      <c r="I18" s="1">
        <v>109</v>
      </c>
      <c r="J18" s="1">
        <v>102</v>
      </c>
      <c r="K18" s="1">
        <v>188</v>
      </c>
      <c r="L18" s="1">
        <v>211</v>
      </c>
      <c r="M18" s="1">
        <v>257</v>
      </c>
      <c r="N18" s="1">
        <v>224</v>
      </c>
      <c r="O18" s="1">
        <v>173</v>
      </c>
      <c r="P18" s="1">
        <v>210</v>
      </c>
      <c r="Q18" s="1">
        <v>181</v>
      </c>
      <c r="R18" s="1">
        <v>127</v>
      </c>
      <c r="S18" s="1">
        <v>139</v>
      </c>
      <c r="T18" s="1">
        <v>130</v>
      </c>
      <c r="U18" s="1">
        <v>138</v>
      </c>
      <c r="V18" s="1">
        <v>89</v>
      </c>
      <c r="W18" s="1">
        <v>130</v>
      </c>
      <c r="X18" s="1">
        <v>198</v>
      </c>
      <c r="Y18" s="1">
        <v>197</v>
      </c>
      <c r="Z18" s="1">
        <v>256</v>
      </c>
      <c r="AA18" s="1">
        <v>146</v>
      </c>
      <c r="AB18" s="1">
        <v>168</v>
      </c>
      <c r="AC18" s="1">
        <v>240</v>
      </c>
      <c r="AD18" s="1">
        <v>159</v>
      </c>
      <c r="AE18" s="1">
        <v>190</v>
      </c>
      <c r="AF18" s="1">
        <v>124</v>
      </c>
      <c r="AG18" s="1">
        <v>171</v>
      </c>
      <c r="AH18" s="1">
        <v>106</v>
      </c>
      <c r="AI18" s="1">
        <v>172</v>
      </c>
      <c r="AJ18" s="1">
        <v>201</v>
      </c>
      <c r="AK18" s="1">
        <v>266</v>
      </c>
      <c r="AL18" s="1">
        <v>327</v>
      </c>
      <c r="AM18" s="1">
        <v>247</v>
      </c>
      <c r="AN18" s="1">
        <v>272</v>
      </c>
      <c r="AO18" s="1">
        <v>291</v>
      </c>
      <c r="AP18" s="1">
        <v>189</v>
      </c>
      <c r="AQ18" s="1">
        <v>178</v>
      </c>
      <c r="AR18" s="1">
        <v>250</v>
      </c>
      <c r="AS18" s="1">
        <v>213</v>
      </c>
      <c r="AT18" s="1">
        <v>162</v>
      </c>
      <c r="AU18" s="1">
        <v>253</v>
      </c>
      <c r="AV18" s="1">
        <v>246</v>
      </c>
      <c r="AW18" s="4">
        <v>209</v>
      </c>
      <c r="AX18" s="1">
        <v>205</v>
      </c>
      <c r="AY18" s="1">
        <v>191</v>
      </c>
      <c r="AZ18" s="1">
        <v>199</v>
      </c>
      <c r="BA18" s="1">
        <v>161</v>
      </c>
      <c r="BB18" s="4">
        <v>138</v>
      </c>
      <c r="BC18" s="1">
        <v>154</v>
      </c>
      <c r="BD18" s="1">
        <v>129</v>
      </c>
      <c r="BE18" s="1">
        <v>179</v>
      </c>
      <c r="BF18" s="1">
        <v>184</v>
      </c>
      <c r="BG18" s="1">
        <v>225</v>
      </c>
      <c r="BH18" s="1">
        <v>184</v>
      </c>
    </row>
    <row r="19" spans="1:60" s="2" customFormat="1" x14ac:dyDescent="0.2">
      <c r="A19" s="15"/>
      <c r="B19" s="2" t="s">
        <v>12</v>
      </c>
      <c r="C19" s="2">
        <v>1076</v>
      </c>
      <c r="D19" s="2">
        <v>1396</v>
      </c>
      <c r="E19" s="2">
        <v>913</v>
      </c>
      <c r="F19" s="2">
        <v>819</v>
      </c>
      <c r="G19" s="2">
        <v>912</v>
      </c>
      <c r="H19" s="2">
        <v>2178</v>
      </c>
      <c r="I19" s="2">
        <v>1364</v>
      </c>
      <c r="J19" s="2">
        <v>999</v>
      </c>
      <c r="K19" s="2">
        <v>1537</v>
      </c>
      <c r="L19" s="2">
        <v>1533</v>
      </c>
      <c r="M19" s="2">
        <v>1683</v>
      </c>
      <c r="N19" s="2">
        <v>1588</v>
      </c>
      <c r="O19" s="2">
        <f>SUM(O13:O18)</f>
        <v>1186</v>
      </c>
      <c r="P19" s="2">
        <f>SUM(P13:P18)</f>
        <v>1675</v>
      </c>
      <c r="Q19" s="2">
        <f>SUM(Q13:Q18)</f>
        <v>1796</v>
      </c>
      <c r="R19" s="2">
        <f t="shared" ref="R19:S19" si="7">SUM(R13:R18)</f>
        <v>1549</v>
      </c>
      <c r="S19" s="2">
        <f t="shared" si="7"/>
        <v>1709</v>
      </c>
      <c r="T19" s="2">
        <f>SUM(T13:T18)</f>
        <v>2559</v>
      </c>
      <c r="U19" s="2">
        <f t="shared" ref="U19:Z19" si="8">SUM(U13:U18)</f>
        <v>1413</v>
      </c>
      <c r="V19" s="2">
        <f t="shared" si="8"/>
        <v>1004</v>
      </c>
      <c r="W19" s="2">
        <f t="shared" si="8"/>
        <v>1241</v>
      </c>
      <c r="X19" s="2">
        <f t="shared" si="8"/>
        <v>1407</v>
      </c>
      <c r="Y19" s="2">
        <f t="shared" si="8"/>
        <v>1480</v>
      </c>
      <c r="Z19" s="2">
        <f t="shared" si="8"/>
        <v>1389</v>
      </c>
      <c r="AA19" s="2">
        <f>SUM(AA13:AA18)</f>
        <v>1164</v>
      </c>
      <c r="AB19" s="2">
        <f>SUM(AB13:AB18)</f>
        <v>1343</v>
      </c>
      <c r="AC19" s="2">
        <f>SUM(AC13:AC18)</f>
        <v>1925</v>
      </c>
      <c r="AD19" s="2">
        <f t="shared" ref="AD19:AM19" si="9">SUM(AD13:AD18)</f>
        <v>1415</v>
      </c>
      <c r="AE19" s="2">
        <f t="shared" si="9"/>
        <v>1524</v>
      </c>
      <c r="AF19" s="2">
        <f t="shared" si="9"/>
        <v>1328</v>
      </c>
      <c r="AG19" s="2">
        <f t="shared" si="9"/>
        <v>1867</v>
      </c>
      <c r="AH19" s="2">
        <f t="shared" si="9"/>
        <v>919</v>
      </c>
      <c r="AI19" s="2">
        <f t="shared" si="9"/>
        <v>1078</v>
      </c>
      <c r="AJ19" s="2">
        <f t="shared" si="9"/>
        <v>1249</v>
      </c>
      <c r="AK19" s="2">
        <f t="shared" si="9"/>
        <v>1626</v>
      </c>
      <c r="AL19" s="2">
        <f t="shared" si="9"/>
        <v>1498</v>
      </c>
      <c r="AM19" s="2">
        <f t="shared" si="9"/>
        <v>1361</v>
      </c>
      <c r="AN19" s="2">
        <f t="shared" ref="AN19:AP19" si="10">SUM(AN13:AN18)</f>
        <v>1616</v>
      </c>
      <c r="AO19" s="2">
        <f t="shared" si="10"/>
        <v>1820</v>
      </c>
      <c r="AP19" s="2">
        <f t="shared" si="10"/>
        <v>1368</v>
      </c>
      <c r="AQ19" s="2">
        <v>1429</v>
      </c>
      <c r="AR19" s="2">
        <v>1898</v>
      </c>
      <c r="AS19" s="2">
        <v>1808</v>
      </c>
      <c r="AT19" s="2">
        <v>973</v>
      </c>
      <c r="AU19" s="9">
        <f t="shared" ref="AU19" si="11">SUM(AU13:AU18)</f>
        <v>1353</v>
      </c>
      <c r="AV19" s="2">
        <v>1462</v>
      </c>
      <c r="AW19" s="9">
        <v>1527</v>
      </c>
      <c r="AX19" s="2">
        <v>1101</v>
      </c>
      <c r="AY19" s="2">
        <v>1370</v>
      </c>
      <c r="AZ19" s="2">
        <v>1362</v>
      </c>
      <c r="BA19" s="2">
        <v>1353</v>
      </c>
      <c r="BB19" s="9">
        <v>1448</v>
      </c>
      <c r="BC19" s="2">
        <v>1382</v>
      </c>
      <c r="BD19" s="2">
        <v>1150</v>
      </c>
      <c r="BE19" s="2">
        <v>1850</v>
      </c>
      <c r="BF19" s="2">
        <v>1343</v>
      </c>
      <c r="BG19" s="2">
        <v>1241</v>
      </c>
      <c r="BH19" s="2">
        <v>1468</v>
      </c>
    </row>
    <row r="20" spans="1:60" s="2" customFormat="1" x14ac:dyDescent="0.2">
      <c r="A20" s="15"/>
      <c r="B20" s="2" t="s">
        <v>13</v>
      </c>
      <c r="C20" s="2">
        <v>189</v>
      </c>
      <c r="D20" s="2">
        <v>209</v>
      </c>
      <c r="E20" s="2">
        <v>116</v>
      </c>
      <c r="F20" s="2">
        <v>119</v>
      </c>
      <c r="G20" s="2">
        <v>309</v>
      </c>
      <c r="H20" s="2">
        <v>578</v>
      </c>
      <c r="I20" s="2">
        <v>472</v>
      </c>
      <c r="J20" s="2">
        <v>355</v>
      </c>
      <c r="K20" s="2">
        <v>430</v>
      </c>
      <c r="L20" s="2">
        <v>330</v>
      </c>
      <c r="M20" s="2">
        <v>374</v>
      </c>
      <c r="N20" s="2">
        <v>274</v>
      </c>
      <c r="O20" s="2">
        <v>184</v>
      </c>
      <c r="P20" s="2">
        <v>220</v>
      </c>
      <c r="Q20" s="2">
        <v>290</v>
      </c>
      <c r="R20" s="2">
        <v>283</v>
      </c>
      <c r="S20" s="2">
        <v>435</v>
      </c>
      <c r="T20" s="2">
        <v>523</v>
      </c>
      <c r="U20" s="2">
        <v>466</v>
      </c>
      <c r="V20" s="2">
        <v>332</v>
      </c>
      <c r="W20" s="2">
        <v>308</v>
      </c>
      <c r="X20" s="2">
        <v>292</v>
      </c>
      <c r="Y20" s="2">
        <v>279</v>
      </c>
      <c r="Z20" s="2">
        <v>206</v>
      </c>
      <c r="AA20" s="2">
        <v>172</v>
      </c>
      <c r="AB20" s="2">
        <v>177</v>
      </c>
      <c r="AC20" s="2">
        <v>205</v>
      </c>
      <c r="AD20" s="2">
        <v>216</v>
      </c>
      <c r="AE20" s="2">
        <v>314</v>
      </c>
      <c r="AF20" s="2">
        <v>397</v>
      </c>
      <c r="AG20" s="2">
        <v>281</v>
      </c>
      <c r="AH20" s="2">
        <v>262</v>
      </c>
      <c r="AI20" s="2">
        <v>244</v>
      </c>
      <c r="AJ20" s="2">
        <v>243</v>
      </c>
      <c r="AK20" s="2">
        <v>254</v>
      </c>
      <c r="AL20" s="2">
        <v>188</v>
      </c>
      <c r="AM20" s="2">
        <v>191</v>
      </c>
      <c r="AN20" s="2">
        <v>154</v>
      </c>
      <c r="AO20" s="2">
        <v>238</v>
      </c>
      <c r="AP20" s="2">
        <v>208</v>
      </c>
      <c r="AQ20" s="2">
        <v>339</v>
      </c>
      <c r="AR20" s="2">
        <v>283</v>
      </c>
      <c r="AS20" s="2">
        <v>304</v>
      </c>
      <c r="AT20" s="2">
        <v>255</v>
      </c>
      <c r="AU20" s="2">
        <v>262</v>
      </c>
      <c r="AV20" s="2">
        <v>240</v>
      </c>
      <c r="AW20" s="9">
        <v>230</v>
      </c>
      <c r="AX20" s="2">
        <v>181</v>
      </c>
      <c r="AY20" s="2">
        <v>198</v>
      </c>
      <c r="AZ20" s="2">
        <v>194</v>
      </c>
      <c r="BA20" s="2">
        <v>154</v>
      </c>
      <c r="BB20" s="9">
        <v>237</v>
      </c>
      <c r="BC20" s="2">
        <v>371</v>
      </c>
      <c r="BD20" s="2">
        <v>396</v>
      </c>
      <c r="BE20" s="2">
        <v>334</v>
      </c>
      <c r="BF20" s="2">
        <v>226</v>
      </c>
      <c r="BG20" s="2">
        <v>253</v>
      </c>
      <c r="BH20" s="2">
        <v>300</v>
      </c>
    </row>
    <row r="21" spans="1:60" x14ac:dyDescent="0.2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1"/>
      <c r="AX21" s="12"/>
      <c r="AY21" s="10"/>
      <c r="AZ21" s="10"/>
      <c r="BA21" s="10"/>
      <c r="BB21" s="11"/>
      <c r="BC21" s="10"/>
      <c r="BD21" s="10"/>
      <c r="BE21" s="10"/>
      <c r="BF21" s="10"/>
      <c r="BG21" s="10"/>
      <c r="BH21" s="10"/>
    </row>
    <row r="22" spans="1:60" x14ac:dyDescent="0.2">
      <c r="A22" s="15" t="s">
        <v>49</v>
      </c>
      <c r="B22" s="1" t="s">
        <v>0</v>
      </c>
      <c r="C22" s="3">
        <v>38.642129999999995</v>
      </c>
      <c r="D22" s="3">
        <v>37.965259999999994</v>
      </c>
      <c r="E22" s="3">
        <v>30.79372</v>
      </c>
      <c r="F22" s="3">
        <v>38.493360000000003</v>
      </c>
      <c r="G22" s="3">
        <v>43.008220000000001</v>
      </c>
      <c r="H22" s="3">
        <v>58.531970000000001</v>
      </c>
      <c r="I22" s="3">
        <v>52.971060000000008</v>
      </c>
      <c r="J22" s="3">
        <v>42.962199999999996</v>
      </c>
      <c r="K22" s="3">
        <v>57.749660000000006</v>
      </c>
      <c r="L22" s="3">
        <v>82.488740000000007</v>
      </c>
      <c r="M22" s="3">
        <v>51.02393</v>
      </c>
      <c r="N22" s="3">
        <v>64.231249999999989</v>
      </c>
      <c r="O22" s="3">
        <v>42.592109999999998</v>
      </c>
      <c r="P22" s="3">
        <v>51.5946</v>
      </c>
      <c r="Q22" s="3">
        <v>59.43468</v>
      </c>
      <c r="R22" s="3">
        <v>57.032530000000001</v>
      </c>
      <c r="S22" s="3">
        <v>65.213710000000006</v>
      </c>
      <c r="T22" s="3">
        <v>59.431542999999998</v>
      </c>
      <c r="U22" s="3">
        <v>50.042000000000002</v>
      </c>
      <c r="V22" s="3">
        <v>46.75074</v>
      </c>
      <c r="W22" s="3">
        <v>59.003869999999999</v>
      </c>
      <c r="X22" s="3">
        <v>91.04097999999999</v>
      </c>
      <c r="Y22" s="3">
        <v>53.172650000000004</v>
      </c>
      <c r="Z22" s="3">
        <v>69.226259999999996</v>
      </c>
      <c r="AA22" s="3">
        <v>41.501289999999997</v>
      </c>
      <c r="AB22" s="3">
        <v>46.485419999999998</v>
      </c>
      <c r="AC22" s="3">
        <v>59.169719999999998</v>
      </c>
      <c r="AD22" s="3">
        <v>44.426460000000006</v>
      </c>
      <c r="AE22" s="3">
        <v>51.065359999999998</v>
      </c>
      <c r="AF22" s="3">
        <v>54.374559999999995</v>
      </c>
      <c r="AG22" s="3">
        <v>46.821109999999997</v>
      </c>
      <c r="AH22" s="3">
        <v>48.596659999999993</v>
      </c>
      <c r="AI22" s="3">
        <v>60.965360000000004</v>
      </c>
      <c r="AJ22" s="3">
        <v>83.205579999999998</v>
      </c>
      <c r="AK22" s="3">
        <v>58.548019999999994</v>
      </c>
      <c r="AL22" s="3">
        <v>75.304869999999994</v>
      </c>
      <c r="AM22" s="3">
        <v>44.355249999999998</v>
      </c>
      <c r="AN22" s="3">
        <v>37.755050000000004</v>
      </c>
      <c r="AO22" s="3">
        <v>50.712669999999996</v>
      </c>
      <c r="AP22" s="3">
        <v>45.733899999999991</v>
      </c>
      <c r="AQ22" s="3">
        <v>48.254839999999994</v>
      </c>
      <c r="AR22" s="3">
        <v>56.34055</v>
      </c>
      <c r="AS22" s="3">
        <v>47.027999999999999</v>
      </c>
      <c r="AT22" s="3">
        <v>44.567599999999999</v>
      </c>
      <c r="AU22" s="3">
        <v>46.190510000000003</v>
      </c>
      <c r="AV22" s="3">
        <v>91.070959999999999</v>
      </c>
      <c r="AW22" s="3">
        <v>53.178530000000002</v>
      </c>
      <c r="AX22" s="3">
        <v>82.029300000000006</v>
      </c>
      <c r="AY22" s="3">
        <v>52.672499999999999</v>
      </c>
      <c r="AZ22" s="3">
        <v>44.285470000000004</v>
      </c>
      <c r="BA22" s="3">
        <v>56.983959999999996</v>
      </c>
      <c r="BB22" s="3">
        <v>67.27167</v>
      </c>
      <c r="BC22" s="3">
        <v>56.467300000000002</v>
      </c>
      <c r="BD22" s="3">
        <v>62.161019999999986</v>
      </c>
      <c r="BE22" s="3">
        <v>61.703000000000003</v>
      </c>
      <c r="BF22" s="3">
        <v>49.310279999999999</v>
      </c>
      <c r="BG22" s="3">
        <v>62.323909999999998</v>
      </c>
      <c r="BH22" s="3">
        <v>122.19210000000001</v>
      </c>
    </row>
    <row r="23" spans="1:60" x14ac:dyDescent="0.2">
      <c r="A23" s="15"/>
      <c r="B23" s="1" t="s">
        <v>1</v>
      </c>
      <c r="C23" s="3">
        <v>2.33012</v>
      </c>
      <c r="D23" s="3">
        <v>1.81948</v>
      </c>
      <c r="E23" s="3">
        <v>2.0578499999999997</v>
      </c>
      <c r="F23" s="3">
        <v>2.1800000000000002</v>
      </c>
      <c r="G23" s="3">
        <v>2.4205700000000001</v>
      </c>
      <c r="H23" s="3">
        <v>4.6912799999999999</v>
      </c>
      <c r="I23" s="3">
        <v>4.5576699999999999</v>
      </c>
      <c r="J23" s="3">
        <v>4.4510200000000006</v>
      </c>
      <c r="K23" s="3">
        <v>5.5499099999999997</v>
      </c>
      <c r="L23" s="3">
        <v>6.4346399999999999</v>
      </c>
      <c r="M23" s="3">
        <v>3.7661899999999999</v>
      </c>
      <c r="N23" s="3">
        <v>5.1698699999999995</v>
      </c>
      <c r="O23" s="3">
        <v>2.62527</v>
      </c>
      <c r="P23" s="3">
        <v>1.62941</v>
      </c>
      <c r="Q23" s="3">
        <v>1.0724</v>
      </c>
      <c r="R23" s="3">
        <v>1.40805</v>
      </c>
      <c r="S23" s="3">
        <v>1.81348</v>
      </c>
      <c r="T23" s="3">
        <v>2.1638000000000002</v>
      </c>
      <c r="U23" s="3">
        <v>2.1903899999999998</v>
      </c>
      <c r="V23" s="3">
        <v>1.1649400000000001</v>
      </c>
      <c r="W23" s="3">
        <v>2.5842399999999999</v>
      </c>
      <c r="X23" s="3">
        <v>2.4767199999999998</v>
      </c>
      <c r="Y23" s="3">
        <v>3.76349</v>
      </c>
      <c r="Z23" s="3">
        <v>2.0646100000000001</v>
      </c>
      <c r="AA23" s="3">
        <v>2.8203200000000002</v>
      </c>
      <c r="AB23" s="3">
        <v>2.2755900000000002</v>
      </c>
      <c r="AC23" s="3">
        <v>3.0140199999999999</v>
      </c>
      <c r="AD23" s="3">
        <v>2.4439099999999998</v>
      </c>
      <c r="AE23" s="3">
        <v>3.4852399999999997</v>
      </c>
      <c r="AF23" s="3">
        <v>3.3454600000000001</v>
      </c>
      <c r="AG23" s="3">
        <v>2.6033300000000001</v>
      </c>
      <c r="AH23" s="3">
        <v>2.2979000000000003</v>
      </c>
      <c r="AI23" s="3">
        <v>3.2471399999999999</v>
      </c>
      <c r="AJ23" s="3">
        <v>5.6345600000000005</v>
      </c>
      <c r="AK23" s="3">
        <v>2.3130799999999998</v>
      </c>
      <c r="AL23" s="3">
        <v>2.8216900000000003</v>
      </c>
      <c r="AM23" s="3">
        <v>2.3973499999999999</v>
      </c>
      <c r="AN23" s="3">
        <v>3.4703900000000001</v>
      </c>
      <c r="AO23" s="3">
        <v>4.1271800000000001</v>
      </c>
      <c r="AP23" s="3">
        <v>2.38219</v>
      </c>
      <c r="AQ23" s="3">
        <v>4.91364</v>
      </c>
      <c r="AR23" s="3">
        <v>5.0499900000000002</v>
      </c>
      <c r="AS23" s="3">
        <v>5.4073599999999997</v>
      </c>
      <c r="AT23" s="3">
        <v>3.7427199999999998</v>
      </c>
      <c r="AU23" s="3">
        <v>5.0052099999999999</v>
      </c>
      <c r="AV23" s="3">
        <v>4.2912499999999998</v>
      </c>
      <c r="AW23" s="3">
        <v>5.42056</v>
      </c>
      <c r="AX23" s="3">
        <v>6.6601099999999995</v>
      </c>
      <c r="AY23" s="3">
        <v>6.3346400000000003</v>
      </c>
      <c r="AZ23" s="3">
        <v>4.5003599999999997</v>
      </c>
      <c r="BA23" s="3">
        <v>5.7941400000000005</v>
      </c>
      <c r="BB23" s="3">
        <v>8.22072</v>
      </c>
      <c r="BC23" s="3">
        <v>7.5901399999999999</v>
      </c>
      <c r="BD23" s="3">
        <v>7.3712700000000009</v>
      </c>
      <c r="BE23" s="3">
        <v>6.2138900000000001</v>
      </c>
      <c r="BF23" s="3">
        <v>6.2213900000000004</v>
      </c>
      <c r="BG23" s="3">
        <v>2.7535100000000003</v>
      </c>
      <c r="BH23" s="3">
        <v>3.9941999999999998</v>
      </c>
    </row>
    <row r="24" spans="1:60" s="2" customFormat="1" x14ac:dyDescent="0.2">
      <c r="A24" s="15"/>
      <c r="B24" s="2" t="s">
        <v>14</v>
      </c>
      <c r="C24" s="7">
        <v>40.972250000000003</v>
      </c>
      <c r="D24" s="7">
        <v>39.784739999999999</v>
      </c>
      <c r="E24" s="7">
        <v>32.851570000000002</v>
      </c>
      <c r="F24" s="7">
        <v>40.673360000000002</v>
      </c>
      <c r="G24" s="7">
        <v>45.428789999999999</v>
      </c>
      <c r="H24" s="7">
        <v>63.22325</v>
      </c>
      <c r="I24" s="7">
        <v>57.528730000000003</v>
      </c>
      <c r="J24" s="7">
        <v>47.413220000000003</v>
      </c>
      <c r="K24" s="7">
        <v>63.299570000000003</v>
      </c>
      <c r="L24" s="7">
        <v>88.923380000000009</v>
      </c>
      <c r="M24" s="7">
        <v>54.790120000000002</v>
      </c>
      <c r="N24" s="7">
        <v>69.401119999999992</v>
      </c>
      <c r="O24" s="7">
        <v>45.217379999999999</v>
      </c>
      <c r="P24" s="7">
        <v>53.22401</v>
      </c>
      <c r="Q24" s="7">
        <v>60.507080000000002</v>
      </c>
      <c r="R24" s="7">
        <v>58.440580000000004</v>
      </c>
      <c r="S24" s="7">
        <v>67.027190000000004</v>
      </c>
      <c r="T24" s="7">
        <v>61.595343</v>
      </c>
      <c r="U24" s="7">
        <v>52.232390000000002</v>
      </c>
      <c r="V24" s="7">
        <v>47.915680000000002</v>
      </c>
      <c r="W24" s="7">
        <v>61.58811</v>
      </c>
      <c r="X24" s="7">
        <v>93.517699999999991</v>
      </c>
      <c r="Y24" s="7">
        <v>56.936140000000002</v>
      </c>
      <c r="Z24" s="7">
        <v>71.290869999999998</v>
      </c>
      <c r="AA24" s="7">
        <v>44.32161</v>
      </c>
      <c r="AB24" s="7">
        <v>48.761009999999999</v>
      </c>
      <c r="AC24" s="7">
        <v>62.18374</v>
      </c>
      <c r="AD24" s="7">
        <v>46.870370000000001</v>
      </c>
      <c r="AE24" s="7">
        <v>54.550599999999996</v>
      </c>
      <c r="AF24" s="7">
        <v>57.720019999999998</v>
      </c>
      <c r="AG24" s="7">
        <v>49.424440000000004</v>
      </c>
      <c r="AH24" s="7">
        <v>50.894559999999998</v>
      </c>
      <c r="AI24" s="7">
        <v>64.212500000000006</v>
      </c>
      <c r="AJ24" s="7">
        <v>88.840140000000005</v>
      </c>
      <c r="AK24" s="7">
        <v>60.8611</v>
      </c>
      <c r="AL24" s="7">
        <v>78.126559999999998</v>
      </c>
      <c r="AM24" s="7">
        <v>46.752600000000001</v>
      </c>
      <c r="AN24" s="7">
        <v>41.225439999999999</v>
      </c>
      <c r="AO24" s="7">
        <v>54.839849999999998</v>
      </c>
      <c r="AP24" s="7">
        <v>48.11609</v>
      </c>
      <c r="AQ24" s="7">
        <v>53.168480000000002</v>
      </c>
      <c r="AR24" s="7">
        <v>61.465429999999998</v>
      </c>
      <c r="AS24" s="7">
        <v>52.435360000000003</v>
      </c>
      <c r="AT24" s="7">
        <v>48.310319999999997</v>
      </c>
      <c r="AU24" s="7">
        <v>51.195720000000001</v>
      </c>
      <c r="AV24" s="7">
        <v>95.362210000000005</v>
      </c>
      <c r="AW24" s="7">
        <v>58.599089999999997</v>
      </c>
      <c r="AX24" s="7">
        <v>88.689410000000009</v>
      </c>
      <c r="AY24" s="7">
        <v>59.00714</v>
      </c>
      <c r="AZ24" s="7">
        <v>48.785830000000004</v>
      </c>
      <c r="BA24" s="7">
        <v>62.778100000000002</v>
      </c>
      <c r="BB24" s="7">
        <v>75.49239</v>
      </c>
      <c r="BC24" s="7">
        <v>64.05744</v>
      </c>
      <c r="BD24" s="7">
        <v>69.532289999999989</v>
      </c>
      <c r="BE24" s="7">
        <v>67.916889999999995</v>
      </c>
      <c r="BF24" s="7">
        <v>55.531669999999998</v>
      </c>
      <c r="BG24" s="7">
        <v>65.077420000000004</v>
      </c>
      <c r="BH24" s="7">
        <v>126.1863</v>
      </c>
    </row>
    <row r="25" spans="1:60" x14ac:dyDescent="0.2">
      <c r="A25" s="15"/>
      <c r="B25" s="1" t="s">
        <v>2</v>
      </c>
      <c r="C25" s="3">
        <v>3.2069999999999999</v>
      </c>
      <c r="D25" s="3">
        <v>4.7439999999999998</v>
      </c>
      <c r="E25" s="3">
        <v>3.6949999999999998</v>
      </c>
      <c r="F25" s="3">
        <v>4.0359999999999996</v>
      </c>
      <c r="G25" s="3">
        <v>10.702</v>
      </c>
      <c r="H25" s="3">
        <v>23.004999999999999</v>
      </c>
      <c r="I25" s="3">
        <v>9.3659999999999997</v>
      </c>
      <c r="J25" s="3">
        <v>12.503</v>
      </c>
      <c r="K25" s="3">
        <v>10.726000000000001</v>
      </c>
      <c r="L25" s="3">
        <v>7.8609999999999998</v>
      </c>
      <c r="M25" s="3">
        <v>7.0679999999999996</v>
      </c>
      <c r="N25" s="3">
        <v>2.6070000000000002</v>
      </c>
      <c r="O25" s="3">
        <v>4.234</v>
      </c>
      <c r="P25" s="3">
        <v>5.3170000000000002</v>
      </c>
      <c r="Q25" s="3">
        <v>7.1420000000000003</v>
      </c>
      <c r="R25" s="3">
        <v>10.032</v>
      </c>
      <c r="S25" s="3">
        <v>16.84</v>
      </c>
      <c r="T25" s="3">
        <v>21.074999999999999</v>
      </c>
      <c r="U25" s="3">
        <v>10.279</v>
      </c>
      <c r="V25" s="3">
        <v>9.984</v>
      </c>
      <c r="W25" s="3">
        <v>8.0909999999999993</v>
      </c>
      <c r="X25" s="3">
        <v>13.816000000000001</v>
      </c>
      <c r="Y25" s="3">
        <v>9.1069999999999993</v>
      </c>
      <c r="Z25" s="3">
        <v>5.165</v>
      </c>
      <c r="AA25" s="3">
        <v>2.7170000000000001</v>
      </c>
      <c r="AB25" s="3">
        <v>4.4630000000000001</v>
      </c>
      <c r="AC25" s="3">
        <v>5.1059999999999999</v>
      </c>
      <c r="AD25" s="3">
        <v>5.0410000000000004</v>
      </c>
      <c r="AE25" s="3">
        <v>13.032999999999999</v>
      </c>
      <c r="AF25" s="3">
        <v>19.803999999999998</v>
      </c>
      <c r="AG25" s="3">
        <v>9.1110000000000007</v>
      </c>
      <c r="AH25" s="3">
        <v>12.865</v>
      </c>
      <c r="AI25" s="3">
        <v>10.827999999999999</v>
      </c>
      <c r="AJ25" s="3">
        <v>13.436</v>
      </c>
      <c r="AK25" s="3">
        <v>7.7030000000000003</v>
      </c>
      <c r="AL25" s="3">
        <v>3.625</v>
      </c>
      <c r="AM25" s="3">
        <v>3.3809999999999998</v>
      </c>
      <c r="AN25" s="3">
        <v>3.694</v>
      </c>
      <c r="AO25" s="3">
        <v>7.415</v>
      </c>
      <c r="AP25" s="3">
        <v>9.17</v>
      </c>
      <c r="AQ25" s="3">
        <v>17.905000000000001</v>
      </c>
      <c r="AR25" s="3">
        <v>15.566000000000001</v>
      </c>
      <c r="AS25" s="3">
        <v>11.904</v>
      </c>
      <c r="AT25" s="3">
        <v>14.7</v>
      </c>
      <c r="AU25" s="3">
        <v>10.337999999999999</v>
      </c>
      <c r="AV25" s="3">
        <v>13.565</v>
      </c>
      <c r="AW25" s="3">
        <v>7.78</v>
      </c>
      <c r="AX25" s="1">
        <v>7.3319999999999999</v>
      </c>
      <c r="AY25" s="3">
        <v>8.8810000000000002</v>
      </c>
      <c r="AZ25" s="3">
        <v>6.94</v>
      </c>
      <c r="BA25" s="3">
        <v>6.7960000000000003</v>
      </c>
      <c r="BB25" s="3">
        <v>9.1839999999999993</v>
      </c>
      <c r="BC25" s="3">
        <v>16.774000000000001</v>
      </c>
      <c r="BD25" s="3">
        <v>19.390999999999998</v>
      </c>
      <c r="BE25" s="3">
        <v>13.311</v>
      </c>
      <c r="BF25" s="3">
        <v>13.013999999999999</v>
      </c>
      <c r="BG25" s="3">
        <v>12.074</v>
      </c>
      <c r="BH25" s="3">
        <v>12.807</v>
      </c>
    </row>
    <row r="26" spans="1:60" x14ac:dyDescent="0.2">
      <c r="A26" s="15"/>
      <c r="B26" s="1" t="s">
        <v>3</v>
      </c>
      <c r="C26" s="3">
        <v>4.8739999999999997</v>
      </c>
      <c r="D26" s="3">
        <v>3.9129999999999998</v>
      </c>
      <c r="E26" s="3">
        <v>2.431</v>
      </c>
      <c r="F26" s="3">
        <v>2.5680000000000001</v>
      </c>
      <c r="G26" s="3">
        <v>2.758</v>
      </c>
      <c r="H26" s="3">
        <v>4.907</v>
      </c>
      <c r="I26" s="3">
        <v>4.58</v>
      </c>
      <c r="J26" s="3">
        <v>3.6960000000000002</v>
      </c>
      <c r="K26" s="3">
        <v>3.8439999999999999</v>
      </c>
      <c r="L26" s="3">
        <v>6.4829999999999997</v>
      </c>
      <c r="M26" s="3">
        <v>3.859</v>
      </c>
      <c r="N26" s="3">
        <v>5.4269999999999996</v>
      </c>
      <c r="O26" s="3">
        <v>3.6139999999999999</v>
      </c>
      <c r="P26" s="3">
        <v>4.4420000000000002</v>
      </c>
      <c r="Q26" s="3">
        <v>4.415</v>
      </c>
      <c r="R26" s="3">
        <v>4.048</v>
      </c>
      <c r="S26" s="3">
        <v>5.12</v>
      </c>
      <c r="T26" s="3">
        <v>3.7669999999999999</v>
      </c>
      <c r="U26" s="3">
        <v>4.7039999999999997</v>
      </c>
      <c r="V26" s="3">
        <v>2.4169999999999998</v>
      </c>
      <c r="W26" s="3">
        <v>4.2279999999999998</v>
      </c>
      <c r="X26" s="3">
        <v>3.903</v>
      </c>
      <c r="Y26" s="3">
        <v>5.0140000000000002</v>
      </c>
      <c r="Z26" s="3">
        <v>4.2709999999999999</v>
      </c>
      <c r="AA26" s="3">
        <v>4.5149999999999997</v>
      </c>
      <c r="AB26" s="3">
        <v>4.8639999999999999</v>
      </c>
      <c r="AC26" s="3">
        <v>5.1280000000000001</v>
      </c>
      <c r="AD26" s="3">
        <v>5.7030000000000003</v>
      </c>
      <c r="AE26" s="3">
        <v>3.2349999999999999</v>
      </c>
      <c r="AF26" s="3">
        <v>6.0650000000000004</v>
      </c>
      <c r="AG26" s="3">
        <v>4.8120000000000003</v>
      </c>
      <c r="AH26" s="3">
        <v>3.7690000000000001</v>
      </c>
      <c r="AI26" s="3">
        <v>5.3639999999999999</v>
      </c>
      <c r="AJ26" s="3">
        <v>4.5140000000000002</v>
      </c>
      <c r="AK26" s="3">
        <v>5.3869999999999996</v>
      </c>
      <c r="AL26" s="3">
        <v>6.1849999999999996</v>
      </c>
      <c r="AM26" s="3">
        <v>4.5279999999999996</v>
      </c>
      <c r="AN26" s="3">
        <v>4.665</v>
      </c>
      <c r="AO26" s="3">
        <v>6.0590000000000002</v>
      </c>
      <c r="AP26" s="3">
        <v>3.9039999999999999</v>
      </c>
      <c r="AQ26" s="3">
        <v>3.3119999999999998</v>
      </c>
      <c r="AR26" s="3">
        <v>4.0410000000000004</v>
      </c>
      <c r="AS26" s="3">
        <v>4.665</v>
      </c>
      <c r="AT26" s="3">
        <v>4.7370000000000001</v>
      </c>
      <c r="AU26" s="3">
        <v>4.4080000000000004</v>
      </c>
      <c r="AV26" s="3">
        <v>4.1539999999999999</v>
      </c>
      <c r="AW26" s="3">
        <v>4.4429999999999996</v>
      </c>
      <c r="AX26" s="3">
        <v>4.3899999999999997</v>
      </c>
      <c r="AY26" s="3">
        <v>4.7480000000000002</v>
      </c>
      <c r="AZ26" s="3">
        <v>4.5510000000000002</v>
      </c>
      <c r="BA26" s="3">
        <v>3.7970000000000002</v>
      </c>
      <c r="BB26" s="3">
        <v>5.4089999999999998</v>
      </c>
      <c r="BC26" s="3">
        <v>5.4039999999999999</v>
      </c>
      <c r="BD26" s="3">
        <v>6.0439999999999996</v>
      </c>
      <c r="BE26" s="3">
        <v>4.3150000000000004</v>
      </c>
      <c r="BF26" s="3">
        <v>4.9379999999999997</v>
      </c>
      <c r="BG26" s="3">
        <v>4.3890000000000002</v>
      </c>
      <c r="BH26" s="3">
        <v>5.1509999999999998</v>
      </c>
    </row>
    <row r="27" spans="1:60" x14ac:dyDescent="0.2">
      <c r="A27" s="15"/>
      <c r="B27" s="1" t="s">
        <v>4</v>
      </c>
      <c r="C27" s="3">
        <v>0</v>
      </c>
      <c r="D27" s="3">
        <v>0.02</v>
      </c>
      <c r="E27" s="3">
        <v>1.7999999999999999E-2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1.7000000000000001E-2</v>
      </c>
      <c r="L27" s="3">
        <v>2.9000000000000001E-2</v>
      </c>
      <c r="M27" s="3">
        <v>0</v>
      </c>
      <c r="N27" s="3">
        <v>0</v>
      </c>
      <c r="O27" s="3">
        <v>1.7000000000000001E-2</v>
      </c>
      <c r="P27" s="3">
        <v>2.4E-2</v>
      </c>
      <c r="Q27" s="3">
        <v>0</v>
      </c>
      <c r="R27" s="3">
        <v>1.7999999999999999E-2</v>
      </c>
      <c r="S27" s="3">
        <v>2.5999999999999999E-2</v>
      </c>
      <c r="T27" s="3">
        <v>0</v>
      </c>
      <c r="U27" s="3">
        <v>5.7000000000000002E-2</v>
      </c>
      <c r="V27" s="3">
        <v>0.02</v>
      </c>
      <c r="W27" s="3">
        <v>3.3000000000000002E-2</v>
      </c>
      <c r="X27" s="3">
        <v>1.7000000000000001E-2</v>
      </c>
      <c r="Y27" s="3">
        <v>2.4E-2</v>
      </c>
      <c r="Z27" s="3">
        <v>0</v>
      </c>
      <c r="AA27" s="3">
        <v>7.0000000000000001E-3</v>
      </c>
      <c r="AB27" s="3">
        <v>1.4999999999999999E-2</v>
      </c>
      <c r="AC27" s="3">
        <v>2.5000000000000001E-2</v>
      </c>
      <c r="AD27" s="3">
        <v>5.1999999999999998E-2</v>
      </c>
      <c r="AE27" s="3">
        <v>0</v>
      </c>
      <c r="AF27" s="3">
        <v>2.8000000000000001E-2</v>
      </c>
      <c r="AG27" s="3">
        <v>0.01</v>
      </c>
      <c r="AH27" s="3">
        <v>2.5000000000000001E-2</v>
      </c>
      <c r="AI27" s="3">
        <v>1.7000000000000001E-2</v>
      </c>
      <c r="AJ27" s="3">
        <v>8.9999999999999993E-3</v>
      </c>
      <c r="AK27" s="3">
        <v>0</v>
      </c>
      <c r="AL27" s="3">
        <v>5.8000000000000003E-2</v>
      </c>
      <c r="AM27" s="3">
        <v>0</v>
      </c>
      <c r="AN27" s="3">
        <v>2.7E-2</v>
      </c>
      <c r="AO27" s="3">
        <v>2.1000000000000001E-2</v>
      </c>
      <c r="AP27" s="3">
        <v>8.9999999999999993E-3</v>
      </c>
      <c r="AQ27" s="3">
        <v>0</v>
      </c>
      <c r="AR27" s="3">
        <v>3.4000000000000002E-2</v>
      </c>
      <c r="AS27" s="3">
        <v>2.5000000000000001E-2</v>
      </c>
      <c r="AT27" s="3">
        <v>0.01</v>
      </c>
      <c r="AU27" s="3">
        <v>1.4999999999999999E-2</v>
      </c>
      <c r="AV27" s="3">
        <v>0</v>
      </c>
      <c r="AW27" s="3">
        <v>2.8000000000000001E-2</v>
      </c>
      <c r="AX27" s="3">
        <v>0</v>
      </c>
      <c r="AY27" s="3">
        <v>0.02</v>
      </c>
      <c r="AZ27" s="3">
        <v>0.02</v>
      </c>
      <c r="BA27" s="3">
        <v>2.7E-2</v>
      </c>
      <c r="BB27" s="3">
        <v>0</v>
      </c>
      <c r="BC27" s="3">
        <v>0.04</v>
      </c>
      <c r="BD27" s="3">
        <v>2.8000000000000001E-2</v>
      </c>
      <c r="BE27" s="3">
        <v>1.7999999999999999E-2</v>
      </c>
      <c r="BF27" s="3">
        <v>6.0000000000000001E-3</v>
      </c>
      <c r="BG27" s="3">
        <v>8.9999999999999993E-3</v>
      </c>
      <c r="BH27" s="3">
        <v>3.6999999999999998E-2</v>
      </c>
    </row>
    <row r="28" spans="1:60" x14ac:dyDescent="0.2">
      <c r="A28" s="15"/>
      <c r="B28" s="1" t="s">
        <v>5</v>
      </c>
      <c r="C28" s="3">
        <v>3.3000000000000002E-2</v>
      </c>
      <c r="D28" s="3">
        <v>4.9000000000000002E-2</v>
      </c>
      <c r="E28" s="3">
        <v>0.13400000000000001</v>
      </c>
      <c r="F28" s="3">
        <v>2.3E-2</v>
      </c>
      <c r="G28" s="3">
        <v>0.01</v>
      </c>
      <c r="H28" s="3">
        <v>3.6999999999999998E-2</v>
      </c>
      <c r="I28" s="3">
        <v>0.05</v>
      </c>
      <c r="J28" s="3">
        <v>2.3E-2</v>
      </c>
      <c r="K28" s="3">
        <v>2.8000000000000001E-2</v>
      </c>
      <c r="L28" s="3">
        <v>4.1000000000000002E-2</v>
      </c>
      <c r="M28" s="3">
        <v>2.5000000000000001E-2</v>
      </c>
      <c r="N28" s="3">
        <v>8.1000000000000003E-2</v>
      </c>
      <c r="O28" s="3">
        <v>5.0999999999999997E-2</v>
      </c>
      <c r="P28" s="3">
        <v>3.5999999999999997E-2</v>
      </c>
      <c r="Q28" s="3">
        <v>1.2E-2</v>
      </c>
      <c r="R28" s="3">
        <v>3.9E-2</v>
      </c>
      <c r="S28" s="3">
        <v>2.1000000000000001E-2</v>
      </c>
      <c r="T28" s="3">
        <v>0.02</v>
      </c>
      <c r="U28" s="3">
        <v>4.5999999999999999E-2</v>
      </c>
      <c r="V28" s="3">
        <v>2E-3</v>
      </c>
      <c r="W28" s="3">
        <v>1.4E-2</v>
      </c>
      <c r="X28" s="3">
        <v>1.7000000000000001E-2</v>
      </c>
      <c r="Y28" s="3">
        <v>5.0000000000000001E-3</v>
      </c>
      <c r="Z28" s="3">
        <v>5.0999999999999997E-2</v>
      </c>
      <c r="AA28" s="3">
        <v>0.04</v>
      </c>
      <c r="AB28" s="3">
        <v>3.3000000000000002E-2</v>
      </c>
      <c r="AC28" s="3">
        <v>3.2000000000000001E-2</v>
      </c>
      <c r="AD28" s="3">
        <v>1.6E-2</v>
      </c>
      <c r="AE28" s="3">
        <v>1.7000000000000001E-2</v>
      </c>
      <c r="AF28" s="3">
        <v>1.9E-2</v>
      </c>
      <c r="AG28" s="3">
        <v>2.9000000000000001E-2</v>
      </c>
      <c r="AH28" s="3">
        <v>2E-3</v>
      </c>
      <c r="AI28" s="3">
        <v>1.2999999999999999E-2</v>
      </c>
      <c r="AJ28" s="3">
        <v>8.0000000000000002E-3</v>
      </c>
      <c r="AK28" s="3">
        <v>3.1E-2</v>
      </c>
      <c r="AL28" s="3">
        <v>0.04</v>
      </c>
      <c r="AM28" s="3">
        <v>3.9E-2</v>
      </c>
      <c r="AN28" s="3">
        <v>0.29899999999999999</v>
      </c>
      <c r="AO28" s="3">
        <v>2.8000000000000001E-2</v>
      </c>
      <c r="AP28" s="3">
        <v>2.4E-2</v>
      </c>
      <c r="AQ28" s="3">
        <v>2.3E-2</v>
      </c>
      <c r="AR28" s="3">
        <v>2.1999999999999999E-2</v>
      </c>
      <c r="AS28" s="3">
        <v>8.9999999999999993E-3</v>
      </c>
      <c r="AT28" s="3">
        <v>2.4E-2</v>
      </c>
      <c r="AU28" s="3">
        <v>1.2E-2</v>
      </c>
      <c r="AV28" s="3">
        <v>5.0999999999999997E-2</v>
      </c>
      <c r="AW28" s="3">
        <v>2.5999999999999999E-2</v>
      </c>
      <c r="AX28" s="3">
        <v>1.7999999999999999E-2</v>
      </c>
      <c r="AY28" s="3">
        <v>2.9000000000000001E-2</v>
      </c>
      <c r="AZ28" s="3">
        <v>2.8000000000000001E-2</v>
      </c>
      <c r="BA28" s="3">
        <v>0</v>
      </c>
      <c r="BB28" s="3">
        <v>7.0000000000000001E-3</v>
      </c>
      <c r="BC28" s="3">
        <v>2.1000000000000001E-2</v>
      </c>
      <c r="BD28" s="3">
        <v>3.0000000000000001E-3</v>
      </c>
      <c r="BE28" s="3">
        <v>2.3E-2</v>
      </c>
      <c r="BF28" s="3">
        <v>2.5999999999999999E-2</v>
      </c>
      <c r="BG28" s="3">
        <v>1.2999999999999999E-2</v>
      </c>
      <c r="BH28" s="3">
        <v>1.2999999999999999E-2</v>
      </c>
    </row>
    <row r="29" spans="1:60" x14ac:dyDescent="0.2">
      <c r="A29" s="15"/>
      <c r="B29" s="1" t="s">
        <v>6</v>
      </c>
      <c r="C29" s="3">
        <v>1.1220000000000001</v>
      </c>
      <c r="D29" s="3">
        <v>1.0329999999999999</v>
      </c>
      <c r="E29" s="3">
        <v>0.11600000000000001</v>
      </c>
      <c r="F29" s="3">
        <v>0.32700000000000001</v>
      </c>
      <c r="G29" s="3">
        <v>0.22900000000000001</v>
      </c>
      <c r="H29" s="3">
        <v>1.0860000000000001</v>
      </c>
      <c r="I29" s="3">
        <v>2.1669999999999998</v>
      </c>
      <c r="J29" s="3">
        <v>0.97299999999999998</v>
      </c>
      <c r="K29" s="3">
        <v>0.60799999999999998</v>
      </c>
      <c r="L29" s="3">
        <v>1.274</v>
      </c>
      <c r="M29" s="3">
        <v>0.999</v>
      </c>
      <c r="N29" s="3">
        <v>3.1160000000000001</v>
      </c>
      <c r="O29" s="3">
        <v>1.857</v>
      </c>
      <c r="P29" s="3">
        <v>0.86599999999999999</v>
      </c>
      <c r="Q29" s="3">
        <v>1.1539999999999999</v>
      </c>
      <c r="R29" s="3">
        <v>0.54400000000000004</v>
      </c>
      <c r="S29" s="3">
        <v>1.2589999999999999</v>
      </c>
      <c r="T29" s="3">
        <v>1.115</v>
      </c>
      <c r="U29" s="3">
        <v>0.53800000000000003</v>
      </c>
      <c r="V29" s="3">
        <v>0.54800000000000004</v>
      </c>
      <c r="W29" s="3">
        <v>0.95099999999999996</v>
      </c>
      <c r="X29" s="3">
        <v>0.61599999999999999</v>
      </c>
      <c r="Y29" s="3">
        <v>2.3140000000000001</v>
      </c>
      <c r="Z29" s="3">
        <v>2.419</v>
      </c>
      <c r="AA29" s="3">
        <v>0.75800000000000001</v>
      </c>
      <c r="AB29" s="3">
        <v>1.464</v>
      </c>
      <c r="AC29" s="3">
        <v>0.873</v>
      </c>
      <c r="AD29" s="3">
        <v>1.5840000000000001</v>
      </c>
      <c r="AE29" s="3">
        <v>1.012</v>
      </c>
      <c r="AF29" s="3">
        <v>0.53700000000000003</v>
      </c>
      <c r="AG29" s="3">
        <v>0.38900000000000001</v>
      </c>
      <c r="AH29" s="3">
        <v>0.23899999999999999</v>
      </c>
      <c r="AI29" s="3">
        <v>1.133</v>
      </c>
      <c r="AJ29" s="3">
        <v>1.514</v>
      </c>
      <c r="AK29" s="3">
        <v>2.1219999999999999</v>
      </c>
      <c r="AL29" s="3">
        <v>1.325</v>
      </c>
      <c r="AM29" s="3">
        <v>2.0089999999999999</v>
      </c>
      <c r="AN29" s="3">
        <v>1.0840000000000001</v>
      </c>
      <c r="AO29" s="3">
        <v>1.883</v>
      </c>
      <c r="AP29" s="3">
        <v>1.4810000000000001</v>
      </c>
      <c r="AQ29" s="3">
        <v>1.2949999999999999</v>
      </c>
      <c r="AR29" s="3">
        <v>1.2669999999999999</v>
      </c>
      <c r="AS29" s="3">
        <v>0.58199999999999996</v>
      </c>
      <c r="AT29" s="3">
        <v>0.877</v>
      </c>
      <c r="AU29" s="3">
        <v>1.3720000000000001</v>
      </c>
      <c r="AV29" s="3">
        <v>2.9060000000000001</v>
      </c>
      <c r="AW29" s="3">
        <v>2.895</v>
      </c>
      <c r="AX29" s="3">
        <v>1.1220000000000001</v>
      </c>
      <c r="AY29" s="3">
        <v>1.7949999999999999</v>
      </c>
      <c r="AZ29" s="3">
        <v>1.0649999999999999</v>
      </c>
      <c r="BA29" s="3">
        <v>1.1379999999999999</v>
      </c>
      <c r="BB29" s="3">
        <v>2.58</v>
      </c>
      <c r="BC29" s="3">
        <v>1.738</v>
      </c>
      <c r="BD29" s="3">
        <v>2.4969999999999999</v>
      </c>
      <c r="BE29" s="3">
        <v>2.6349999999999998</v>
      </c>
      <c r="BF29" s="3">
        <v>2.9460000000000002</v>
      </c>
      <c r="BG29" s="3">
        <v>3.8959999999999999</v>
      </c>
      <c r="BH29" s="3">
        <v>1.804</v>
      </c>
    </row>
    <row r="30" spans="1:60" s="2" customFormat="1" x14ac:dyDescent="0.2">
      <c r="A30" s="15"/>
      <c r="B30" s="2" t="s">
        <v>7</v>
      </c>
      <c r="C30" s="7">
        <v>9.2360000000000007</v>
      </c>
      <c r="D30" s="7">
        <v>9.7590000000000003</v>
      </c>
      <c r="E30" s="7">
        <v>6.3940000000000001</v>
      </c>
      <c r="F30" s="7">
        <v>6.9539999999999997</v>
      </c>
      <c r="G30" s="7">
        <v>13.699</v>
      </c>
      <c r="H30" s="7">
        <v>29.035</v>
      </c>
      <c r="I30" s="7">
        <v>16.163</v>
      </c>
      <c r="J30" s="7">
        <v>17.195</v>
      </c>
      <c r="K30" s="7">
        <v>15.223000000000001</v>
      </c>
      <c r="L30" s="7">
        <v>15.688000000000001</v>
      </c>
      <c r="M30" s="7">
        <v>11.951000000000001</v>
      </c>
      <c r="N30" s="7">
        <v>11.231</v>
      </c>
      <c r="O30" s="7">
        <v>9.7729999999999997</v>
      </c>
      <c r="P30" s="7">
        <v>10.685</v>
      </c>
      <c r="Q30" s="7">
        <v>12.723000000000001</v>
      </c>
      <c r="R30" s="7">
        <v>14.680999999999999</v>
      </c>
      <c r="S30" s="7">
        <v>23.265999999999998</v>
      </c>
      <c r="T30" s="7">
        <v>25.977</v>
      </c>
      <c r="U30" s="7">
        <v>15.624000000000001</v>
      </c>
      <c r="V30" s="7">
        <v>12.971</v>
      </c>
      <c r="W30" s="7">
        <v>13.317</v>
      </c>
      <c r="X30" s="7">
        <v>18.369</v>
      </c>
      <c r="Y30" s="7">
        <v>16.463999999999999</v>
      </c>
      <c r="Z30" s="7">
        <v>11.906000000000001</v>
      </c>
      <c r="AA30" s="7">
        <v>8.0370000000000008</v>
      </c>
      <c r="AB30" s="7">
        <v>10.839</v>
      </c>
      <c r="AC30" s="7">
        <v>11.164</v>
      </c>
      <c r="AD30" s="7">
        <v>12.396000000000001</v>
      </c>
      <c r="AE30" s="7">
        <v>17.297000000000001</v>
      </c>
      <c r="AF30" s="7">
        <v>26.452999999999999</v>
      </c>
      <c r="AG30" s="7">
        <v>14.351000000000001</v>
      </c>
      <c r="AH30" s="7">
        <v>16.899999999999999</v>
      </c>
      <c r="AI30" s="7">
        <v>17.355</v>
      </c>
      <c r="AJ30" s="7">
        <v>19.481000000000002</v>
      </c>
      <c r="AK30" s="7">
        <v>15.243</v>
      </c>
      <c r="AL30" s="7">
        <v>11.233000000000001</v>
      </c>
      <c r="AM30" s="7">
        <v>9.9570000000000007</v>
      </c>
      <c r="AN30" s="7">
        <v>9.7690000000000001</v>
      </c>
      <c r="AO30" s="7">
        <v>15.406000000000001</v>
      </c>
      <c r="AP30" s="7">
        <v>14.587999999999999</v>
      </c>
      <c r="AQ30" s="7">
        <v>22.535</v>
      </c>
      <c r="AR30" s="7">
        <v>20.93</v>
      </c>
      <c r="AS30" s="7">
        <v>17.184999999999999</v>
      </c>
      <c r="AT30" s="7">
        <v>20.347999999999999</v>
      </c>
      <c r="AU30" s="7">
        <v>16.145</v>
      </c>
      <c r="AV30" s="7">
        <v>20.675999999999998</v>
      </c>
      <c r="AW30" s="7">
        <v>15.172000000000001</v>
      </c>
      <c r="AX30" s="7">
        <v>12.862</v>
      </c>
      <c r="AY30" s="7">
        <v>15.473000000000001</v>
      </c>
      <c r="AZ30" s="7">
        <v>12.603999999999999</v>
      </c>
      <c r="BA30" s="7">
        <v>11.757999999999999</v>
      </c>
      <c r="BB30" s="7">
        <v>17.18</v>
      </c>
      <c r="BC30" s="7">
        <v>23.977</v>
      </c>
      <c r="BD30" s="7">
        <v>27.963000000000001</v>
      </c>
      <c r="BE30" s="7">
        <v>20.302</v>
      </c>
      <c r="BF30" s="7">
        <v>20.93</v>
      </c>
      <c r="BG30" s="7">
        <v>20.381</v>
      </c>
      <c r="BH30" s="7">
        <v>19.812000000000001</v>
      </c>
    </row>
    <row r="31" spans="1:60" x14ac:dyDescent="0.2">
      <c r="A31" s="15"/>
      <c r="B31" s="1" t="s">
        <v>8</v>
      </c>
      <c r="C31" s="3">
        <v>2.113</v>
      </c>
      <c r="D31" s="3">
        <v>2.7650000000000001</v>
      </c>
      <c r="E31" s="3">
        <v>1.4490000000000001</v>
      </c>
      <c r="F31" s="3">
        <v>1.3740000000000001</v>
      </c>
      <c r="G31" s="3">
        <v>1.3580000000000001</v>
      </c>
      <c r="H31" s="3">
        <v>2</v>
      </c>
      <c r="I31" s="3">
        <v>1.55</v>
      </c>
      <c r="J31" s="3">
        <v>1.4950000000000001</v>
      </c>
      <c r="K31" s="3">
        <v>3.1320000000000001</v>
      </c>
      <c r="L31" s="3">
        <v>3.1459999999999999</v>
      </c>
      <c r="M31" s="3">
        <v>3.7290000000000001</v>
      </c>
      <c r="N31" s="3">
        <v>3.9590000000000001</v>
      </c>
      <c r="O31" s="3">
        <v>2.1890000000000001</v>
      </c>
      <c r="P31" s="3">
        <v>3.1949999999999998</v>
      </c>
      <c r="Q31" s="3">
        <v>3.26105</v>
      </c>
      <c r="R31" s="3">
        <v>2.302</v>
      </c>
      <c r="S31" s="3">
        <v>2.58</v>
      </c>
      <c r="T31" s="3">
        <v>1.9790000000000001</v>
      </c>
      <c r="U31" s="3">
        <v>1.8009999999999999</v>
      </c>
      <c r="V31" s="3">
        <v>1.8140000000000001</v>
      </c>
      <c r="W31" s="3">
        <v>2.399</v>
      </c>
      <c r="X31" s="3">
        <v>3.4769999999999999</v>
      </c>
      <c r="Y31" s="3">
        <v>3.3359999999999999</v>
      </c>
      <c r="Z31" s="3">
        <v>3.08</v>
      </c>
      <c r="AA31" s="3">
        <v>2.6989999999999998</v>
      </c>
      <c r="AB31" s="3">
        <v>3.2759999999999998</v>
      </c>
      <c r="AC31" s="3">
        <v>3.343</v>
      </c>
      <c r="AD31" s="3">
        <v>2.8170000000000002</v>
      </c>
      <c r="AE31" s="3">
        <v>1.845</v>
      </c>
      <c r="AF31" s="3">
        <v>2.6040000000000001</v>
      </c>
      <c r="AG31" s="3">
        <v>1.99</v>
      </c>
      <c r="AH31" s="3">
        <v>1.952</v>
      </c>
      <c r="AI31" s="3">
        <v>2.4279999999999999</v>
      </c>
      <c r="AJ31" s="3">
        <v>2.8980000000000001</v>
      </c>
      <c r="AK31" s="3">
        <v>3.5830000000000002</v>
      </c>
      <c r="AL31" s="3">
        <v>4.1029999999999998</v>
      </c>
      <c r="AM31" s="3">
        <v>3.0739999999999998</v>
      </c>
      <c r="AN31" s="3">
        <v>3.98</v>
      </c>
      <c r="AO31" s="3">
        <v>4.6139999999999999</v>
      </c>
      <c r="AP31" s="3">
        <v>2.5179999999999998</v>
      </c>
      <c r="AQ31" s="3">
        <v>2.488</v>
      </c>
      <c r="AR31" s="3">
        <v>2.9830000000000001</v>
      </c>
      <c r="AS31" s="3">
        <v>2.9849999999999999</v>
      </c>
      <c r="AT31" s="3">
        <v>1.9690000000000001</v>
      </c>
      <c r="AU31" s="3">
        <v>3.028</v>
      </c>
      <c r="AV31" s="3">
        <v>4.2850000000000001</v>
      </c>
      <c r="AW31" s="3">
        <v>4.3170000000000002</v>
      </c>
      <c r="AX31" s="3">
        <v>2.903</v>
      </c>
      <c r="AY31" s="3">
        <v>3.472</v>
      </c>
      <c r="AZ31" s="3">
        <v>3.2970000000000002</v>
      </c>
      <c r="BA31" s="3">
        <v>3.742</v>
      </c>
      <c r="BB31" s="3">
        <v>2.8959999999999999</v>
      </c>
      <c r="BC31" s="3">
        <v>2.4359999999999999</v>
      </c>
      <c r="BD31" s="3">
        <v>2.262</v>
      </c>
      <c r="BE31" s="3">
        <v>3.097</v>
      </c>
      <c r="BF31" s="3">
        <v>1.905</v>
      </c>
      <c r="BG31" s="3">
        <v>3.169</v>
      </c>
      <c r="BH31" s="3">
        <v>5.1760000000000002</v>
      </c>
    </row>
    <row r="32" spans="1:60" x14ac:dyDescent="0.2">
      <c r="A32" s="15"/>
      <c r="B32" s="1" t="s">
        <v>9</v>
      </c>
      <c r="C32" s="3">
        <v>0.64300000000000002</v>
      </c>
      <c r="D32" s="3">
        <v>0.73299999999999998</v>
      </c>
      <c r="E32" s="3">
        <v>0.436</v>
      </c>
      <c r="F32" s="3">
        <v>0.50800000000000001</v>
      </c>
      <c r="G32" s="3">
        <v>0.17299999999999999</v>
      </c>
      <c r="H32" s="3">
        <v>17.422000000000001</v>
      </c>
      <c r="I32" s="3">
        <v>0.79800000000000004</v>
      </c>
      <c r="J32" s="3">
        <v>0.879</v>
      </c>
      <c r="K32" s="3">
        <v>3.3919999999999999</v>
      </c>
      <c r="L32" s="3">
        <v>2.3679999999999999</v>
      </c>
      <c r="M32" s="3">
        <v>1.968</v>
      </c>
      <c r="N32" s="3">
        <v>1.3360000000000001</v>
      </c>
      <c r="O32" s="3">
        <v>1.1919999999999999</v>
      </c>
      <c r="P32" s="3">
        <v>1.536</v>
      </c>
      <c r="Q32" s="3">
        <v>0.94</v>
      </c>
      <c r="R32" s="3">
        <v>0.67</v>
      </c>
      <c r="S32" s="3">
        <v>0.86399999999999999</v>
      </c>
      <c r="T32" s="3">
        <v>20.021000000000001</v>
      </c>
      <c r="U32" s="3">
        <v>1.1599999999999999</v>
      </c>
      <c r="V32" s="3">
        <v>0.89600000000000002</v>
      </c>
      <c r="W32" s="3">
        <v>1.4470000000000001</v>
      </c>
      <c r="X32" s="3">
        <v>1.962</v>
      </c>
      <c r="Y32" s="3">
        <v>2.0499999999999998</v>
      </c>
      <c r="Z32" s="3">
        <v>1.139</v>
      </c>
      <c r="AA32" s="3">
        <v>1.117</v>
      </c>
      <c r="AB32" s="3">
        <v>0.79300000000000004</v>
      </c>
      <c r="AC32" s="3">
        <v>1.1319999999999999</v>
      </c>
      <c r="AD32" s="3">
        <v>1.1240000000000001</v>
      </c>
      <c r="AE32" s="3">
        <v>0.81100000000000005</v>
      </c>
      <c r="AF32" s="3">
        <v>1.1910000000000001</v>
      </c>
      <c r="AG32" s="3">
        <v>18.146999999999998</v>
      </c>
      <c r="AH32" s="3">
        <v>0.90700000000000003</v>
      </c>
      <c r="AI32" s="3">
        <v>2.0649999999999999</v>
      </c>
      <c r="AJ32" s="3">
        <v>2.6339999999999999</v>
      </c>
      <c r="AK32" s="3">
        <v>2.7469999999999999</v>
      </c>
      <c r="AL32" s="3">
        <v>1.669</v>
      </c>
      <c r="AM32" s="3">
        <v>1.5940000000000001</v>
      </c>
      <c r="AN32" s="3">
        <v>1.127</v>
      </c>
      <c r="AO32" s="3">
        <v>1.121</v>
      </c>
      <c r="AP32" s="3">
        <v>1.2010000000000001</v>
      </c>
      <c r="AQ32" s="3">
        <v>1.089</v>
      </c>
      <c r="AR32" s="3">
        <v>13.19</v>
      </c>
      <c r="AS32" s="3">
        <v>18.108000000000001</v>
      </c>
      <c r="AT32" s="3">
        <v>2.4409999999999998</v>
      </c>
      <c r="AU32" s="3">
        <v>4.641</v>
      </c>
      <c r="AV32" s="3">
        <v>3.343</v>
      </c>
      <c r="AW32" s="3">
        <v>4.617</v>
      </c>
      <c r="AX32" s="3">
        <v>1.978</v>
      </c>
      <c r="AY32" s="3">
        <v>2.6</v>
      </c>
      <c r="AZ32" s="3">
        <v>1.657</v>
      </c>
      <c r="BA32" s="3">
        <v>2.5910000000000002</v>
      </c>
      <c r="BB32" s="3">
        <v>2.2519999999999998</v>
      </c>
      <c r="BC32" s="3">
        <v>2.0470000000000002</v>
      </c>
      <c r="BD32" s="3">
        <v>2.04</v>
      </c>
      <c r="BE32" s="3">
        <v>20.202000000000002</v>
      </c>
      <c r="BF32" s="3">
        <v>12.218</v>
      </c>
      <c r="BG32" s="3">
        <v>3.702</v>
      </c>
      <c r="BH32" s="3">
        <v>5.5359999999999996</v>
      </c>
    </row>
    <row r="33" spans="1:60" x14ac:dyDescent="0.2">
      <c r="A33" s="15"/>
      <c r="B33" s="1" t="s">
        <v>10</v>
      </c>
      <c r="C33" s="3">
        <v>3.4710000000000001</v>
      </c>
      <c r="D33" s="3">
        <v>4.3010000000000002</v>
      </c>
      <c r="E33" s="3">
        <v>3.403</v>
      </c>
      <c r="F33" s="3">
        <v>2.4870000000000001</v>
      </c>
      <c r="G33" s="3">
        <v>3.5630000000000002</v>
      </c>
      <c r="H33" s="3">
        <v>8.1539999999999999</v>
      </c>
      <c r="I33" s="3">
        <v>5.3179999999999996</v>
      </c>
      <c r="J33" s="3">
        <v>3.5779999999999998</v>
      </c>
      <c r="K33" s="3">
        <v>4.806</v>
      </c>
      <c r="L33" s="3">
        <v>4.6059999999999999</v>
      </c>
      <c r="M33" s="3">
        <v>4.5519999999999996</v>
      </c>
      <c r="N33" s="3">
        <v>5.1769999999999996</v>
      </c>
      <c r="O33" s="3">
        <v>3.9169999999999998</v>
      </c>
      <c r="P33" s="3">
        <v>6.4790000000000001</v>
      </c>
      <c r="Q33" s="3">
        <v>7.1459999999999999</v>
      </c>
      <c r="R33" s="3">
        <v>6.7450000000000001</v>
      </c>
      <c r="S33" s="3">
        <v>6.8570000000000002</v>
      </c>
      <c r="T33" s="3">
        <v>11.1</v>
      </c>
      <c r="U33" s="3">
        <v>5.5549999999999997</v>
      </c>
      <c r="V33" s="3">
        <v>3.4489999999999998</v>
      </c>
      <c r="W33" s="3">
        <v>3.8330000000000002</v>
      </c>
      <c r="X33" s="3">
        <v>4.07</v>
      </c>
      <c r="Y33" s="3">
        <v>5.3540000000000001</v>
      </c>
      <c r="Z33" s="3">
        <v>4.2779999999999996</v>
      </c>
      <c r="AA33" s="3">
        <v>3.8260000000000001</v>
      </c>
      <c r="AB33" s="3">
        <v>4.8559999999999999</v>
      </c>
      <c r="AC33" s="3">
        <v>8.49</v>
      </c>
      <c r="AD33" s="3">
        <v>6.55</v>
      </c>
      <c r="AE33" s="3">
        <v>6.7050000000000001</v>
      </c>
      <c r="AF33" s="3">
        <v>6.6790000000000003</v>
      </c>
      <c r="AG33" s="3">
        <v>7.6820000000000004</v>
      </c>
      <c r="AH33" s="3">
        <v>4.3499999999999996</v>
      </c>
      <c r="AI33" s="3">
        <v>3.851</v>
      </c>
      <c r="AJ33" s="3">
        <v>4.431</v>
      </c>
      <c r="AK33" s="3">
        <v>5.2050000000000001</v>
      </c>
      <c r="AL33" s="3">
        <v>4.2709999999999999</v>
      </c>
      <c r="AM33" s="3">
        <v>4.4029999999999996</v>
      </c>
      <c r="AN33" s="3">
        <v>5.8949999999999996</v>
      </c>
      <c r="AO33" s="3">
        <v>7.0389999999999997</v>
      </c>
      <c r="AP33" s="3">
        <v>7.0490000000000004</v>
      </c>
      <c r="AQ33" s="3">
        <v>6.5810000000000004</v>
      </c>
      <c r="AR33" s="3">
        <v>7.383</v>
      </c>
      <c r="AS33" s="3">
        <v>6.1820000000000004</v>
      </c>
      <c r="AT33" s="3">
        <v>3.234</v>
      </c>
      <c r="AU33" s="3">
        <v>5.0330000000000004</v>
      </c>
      <c r="AV33" s="3">
        <v>4.343</v>
      </c>
      <c r="AW33" s="3">
        <v>5.37</v>
      </c>
      <c r="AX33" s="3">
        <v>4.6390000000000002</v>
      </c>
      <c r="AY33" s="3">
        <v>5.8769999999999998</v>
      </c>
      <c r="AZ33" s="3">
        <v>6.5309999999999997</v>
      </c>
      <c r="BA33" s="3">
        <v>6.7850000000000001</v>
      </c>
      <c r="BB33" s="3">
        <v>7.4249999999999998</v>
      </c>
      <c r="BC33" s="3">
        <v>6.0979999999999999</v>
      </c>
      <c r="BD33" s="3">
        <v>5.32</v>
      </c>
      <c r="BE33" s="3">
        <v>8.2240000000000002</v>
      </c>
      <c r="BF33" s="3">
        <v>5.867</v>
      </c>
      <c r="BG33" s="3">
        <v>5.52</v>
      </c>
      <c r="BH33" s="3">
        <v>7.4390000000000001</v>
      </c>
    </row>
    <row r="34" spans="1:60" x14ac:dyDescent="0.2">
      <c r="A34" s="15"/>
      <c r="B34" s="1" t="s">
        <v>11</v>
      </c>
      <c r="C34" s="3">
        <v>2.411</v>
      </c>
      <c r="D34" s="3">
        <v>2.448</v>
      </c>
      <c r="E34" s="3">
        <v>1.883</v>
      </c>
      <c r="F34" s="3">
        <v>2.008</v>
      </c>
      <c r="G34" s="3">
        <v>1.698</v>
      </c>
      <c r="H34" s="3">
        <v>7.016</v>
      </c>
      <c r="I34" s="3">
        <v>2.8719999999999999</v>
      </c>
      <c r="J34" s="3">
        <v>2.1469999999999998</v>
      </c>
      <c r="K34" s="3">
        <v>3.657</v>
      </c>
      <c r="L34" s="3">
        <v>2.8740000000000001</v>
      </c>
      <c r="M34" s="3">
        <v>3.1179999999999999</v>
      </c>
      <c r="N34" s="3">
        <v>3.1</v>
      </c>
      <c r="O34" s="3">
        <v>2.073</v>
      </c>
      <c r="P34" s="3">
        <v>4.0069999999999997</v>
      </c>
      <c r="Q34" s="3">
        <v>3.1819999999999999</v>
      </c>
      <c r="R34" s="3">
        <v>2.3730000000000002</v>
      </c>
      <c r="S34" s="3">
        <v>3.536</v>
      </c>
      <c r="T34" s="3">
        <v>7.665</v>
      </c>
      <c r="U34" s="3">
        <v>2.5249999999999999</v>
      </c>
      <c r="V34" s="3">
        <v>2.4910000000000001</v>
      </c>
      <c r="W34" s="3">
        <v>3.67</v>
      </c>
      <c r="X34" s="3">
        <v>3.0150000000000001</v>
      </c>
      <c r="Y34" s="3">
        <v>2.802</v>
      </c>
      <c r="Z34" s="3">
        <v>2.6989999999999998</v>
      </c>
      <c r="AA34" s="3">
        <v>2.7909999999999999</v>
      </c>
      <c r="AB34" s="3">
        <v>2.601</v>
      </c>
      <c r="AC34" s="3">
        <v>4.3159999999999998</v>
      </c>
      <c r="AD34" s="3">
        <v>2.5649999999999999</v>
      </c>
      <c r="AE34" s="3">
        <v>2.423</v>
      </c>
      <c r="AF34" s="3">
        <v>2.2669999999999999</v>
      </c>
      <c r="AG34" s="3">
        <v>5.0460000000000003</v>
      </c>
      <c r="AH34" s="3">
        <v>2.3849999999999998</v>
      </c>
      <c r="AI34" s="3">
        <v>2.4540000000000002</v>
      </c>
      <c r="AJ34" s="3">
        <v>3.077</v>
      </c>
      <c r="AK34" s="3">
        <v>3.677</v>
      </c>
      <c r="AL34" s="3">
        <v>2.7629999999999999</v>
      </c>
      <c r="AM34" s="3">
        <v>2.6240000000000001</v>
      </c>
      <c r="AN34" s="3">
        <v>2.9809999999999999</v>
      </c>
      <c r="AO34" s="3">
        <v>3.4750000000000001</v>
      </c>
      <c r="AP34" s="3">
        <v>2.4860000000000002</v>
      </c>
      <c r="AQ34" s="3">
        <v>2.2029999999999998</v>
      </c>
      <c r="AR34" s="3">
        <v>3.0409999999999999</v>
      </c>
      <c r="AS34" s="3">
        <v>3.97</v>
      </c>
      <c r="AT34" s="3">
        <v>2.923</v>
      </c>
      <c r="AU34" s="3">
        <v>3.778</v>
      </c>
      <c r="AV34" s="3">
        <v>4.2050000000000001</v>
      </c>
      <c r="AW34" s="3">
        <v>3.6989999999999998</v>
      </c>
      <c r="AX34" s="3">
        <v>2.57</v>
      </c>
      <c r="AY34" s="3">
        <v>4.2359999999999998</v>
      </c>
      <c r="AZ34" s="3">
        <v>3.7959999999999998</v>
      </c>
      <c r="BA34" s="3">
        <v>3.4750000000000001</v>
      </c>
      <c r="BB34" s="3">
        <v>4.3099999999999996</v>
      </c>
      <c r="BC34" s="3">
        <v>4.2750000000000004</v>
      </c>
      <c r="BD34" s="3">
        <v>2.5659999999999998</v>
      </c>
      <c r="BE34" s="3">
        <v>4.6500000000000004</v>
      </c>
      <c r="BF34" s="3">
        <v>4.8680000000000003</v>
      </c>
      <c r="BG34" s="3">
        <v>5.4569999999999999</v>
      </c>
      <c r="BH34" s="3">
        <v>5.048</v>
      </c>
    </row>
    <row r="35" spans="1:60" x14ac:dyDescent="0.2">
      <c r="A35" s="15"/>
      <c r="B35" s="1" t="s">
        <v>2</v>
      </c>
      <c r="C35" s="3">
        <v>3.1949999999999998</v>
      </c>
      <c r="D35" s="3">
        <v>3.1280000000000001</v>
      </c>
      <c r="E35" s="3">
        <v>2.7029999999999998</v>
      </c>
      <c r="F35" s="3">
        <v>5.1689999999999996</v>
      </c>
      <c r="G35" s="3">
        <v>8.8889999999999993</v>
      </c>
      <c r="H35" s="3">
        <v>14.964</v>
      </c>
      <c r="I35" s="3">
        <v>11.776999999999999</v>
      </c>
      <c r="J35" s="3">
        <v>7.1760000000000002</v>
      </c>
      <c r="K35" s="3">
        <v>5.7709999999999999</v>
      </c>
      <c r="L35" s="3">
        <v>4.4210000000000003</v>
      </c>
      <c r="M35" s="3">
        <v>4.3769999999999998</v>
      </c>
      <c r="N35" s="3">
        <v>3.96</v>
      </c>
      <c r="O35" s="3">
        <v>2.9830000000000001</v>
      </c>
      <c r="P35" s="3">
        <v>4.5309999999999997</v>
      </c>
      <c r="Q35" s="3">
        <v>7.6740000000000004</v>
      </c>
      <c r="R35" s="3">
        <v>10.035</v>
      </c>
      <c r="S35" s="3">
        <v>12.957000000000001</v>
      </c>
      <c r="T35" s="3">
        <v>11.118</v>
      </c>
      <c r="U35" s="3">
        <v>10.414999999999999</v>
      </c>
      <c r="V35" s="3">
        <v>5.7279999999999998</v>
      </c>
      <c r="W35" s="3">
        <v>3.992</v>
      </c>
      <c r="X35" s="3">
        <v>4.0289999999999999</v>
      </c>
      <c r="Y35" s="3">
        <v>3.4870000000000001</v>
      </c>
      <c r="Z35" s="3">
        <v>2.4119999999999999</v>
      </c>
      <c r="AA35" s="3">
        <v>3.0840000000000001</v>
      </c>
      <c r="AB35" s="3">
        <v>2.8879999999999999</v>
      </c>
      <c r="AC35" s="3">
        <v>5.8220000000000001</v>
      </c>
      <c r="AD35" s="3">
        <v>5.7590000000000003</v>
      </c>
      <c r="AE35" s="3">
        <v>9.7270000000000003</v>
      </c>
      <c r="AF35" s="3">
        <v>8.0820000000000007</v>
      </c>
      <c r="AG35" s="3">
        <v>7.2460000000000004</v>
      </c>
      <c r="AH35" s="3">
        <v>3.5529999999999999</v>
      </c>
      <c r="AI35" s="3">
        <v>3.8690000000000002</v>
      </c>
      <c r="AJ35" s="3">
        <v>3.407</v>
      </c>
      <c r="AK35" s="3">
        <v>4.093</v>
      </c>
      <c r="AL35" s="3">
        <v>3.5350000000000001</v>
      </c>
      <c r="AM35" s="3">
        <v>5.5979999999999999</v>
      </c>
      <c r="AN35" s="3">
        <v>5.2030000000000003</v>
      </c>
      <c r="AO35" s="3">
        <v>6.3</v>
      </c>
      <c r="AP35" s="3">
        <v>7.5309999999999997</v>
      </c>
      <c r="AQ35" s="3">
        <v>8.2460000000000004</v>
      </c>
      <c r="AR35" s="3">
        <v>9.1379999999999999</v>
      </c>
      <c r="AS35" s="3">
        <v>7.915</v>
      </c>
      <c r="AT35" s="3">
        <v>5.6639999999999997</v>
      </c>
      <c r="AU35" s="3">
        <v>5.1360000000000001</v>
      </c>
      <c r="AV35" s="3">
        <v>5.2190000000000003</v>
      </c>
      <c r="AW35" s="3">
        <v>5.1449999999999996</v>
      </c>
      <c r="AX35" s="3">
        <v>4.875</v>
      </c>
      <c r="AY35" s="3">
        <v>4.1150000000000002</v>
      </c>
      <c r="AZ35" s="3">
        <v>5.6139999999999999</v>
      </c>
      <c r="BA35" s="3">
        <v>6.69</v>
      </c>
      <c r="BB35" s="3">
        <v>11.638</v>
      </c>
      <c r="BC35" s="3">
        <v>13</v>
      </c>
      <c r="BD35" s="3">
        <v>10.714</v>
      </c>
      <c r="BE35" s="3">
        <v>14.119</v>
      </c>
      <c r="BF35" s="3">
        <v>7.8840000000000003</v>
      </c>
      <c r="BG35" s="3">
        <v>6.2919999999999998</v>
      </c>
      <c r="BH35" s="3">
        <v>8.0760000000000005</v>
      </c>
    </row>
    <row r="36" spans="1:60" x14ac:dyDescent="0.2">
      <c r="A36" s="15"/>
      <c r="B36" s="1" t="s">
        <v>6</v>
      </c>
      <c r="C36" s="3">
        <v>0.71799999999999997</v>
      </c>
      <c r="D36" s="3">
        <v>1.5960000000000001</v>
      </c>
      <c r="E36" s="3">
        <v>0.71</v>
      </c>
      <c r="F36" s="3">
        <v>1.194</v>
      </c>
      <c r="G36" s="3">
        <v>0.73599999999999999</v>
      </c>
      <c r="H36" s="3">
        <v>0.94</v>
      </c>
      <c r="I36" s="3">
        <v>1.014</v>
      </c>
      <c r="J36" s="3">
        <v>0.91600000000000004</v>
      </c>
      <c r="K36" s="3">
        <v>1.6839999999999999</v>
      </c>
      <c r="L36" s="3">
        <v>2.0270000000000001</v>
      </c>
      <c r="M36" s="3">
        <v>2.0609999999999999</v>
      </c>
      <c r="N36" s="3">
        <v>1.9690000000000001</v>
      </c>
      <c r="O36" s="3">
        <v>1.321</v>
      </c>
      <c r="P36" s="3">
        <v>1.569</v>
      </c>
      <c r="Q36" s="3">
        <v>1.6879999999999999</v>
      </c>
      <c r="R36" s="3">
        <v>1.056</v>
      </c>
      <c r="S36" s="3">
        <v>1.2250000000000001</v>
      </c>
      <c r="T36" s="3">
        <v>1.2330000000000001</v>
      </c>
      <c r="U36" s="3">
        <v>1.1579999999999999</v>
      </c>
      <c r="V36" s="3">
        <v>0.79</v>
      </c>
      <c r="W36" s="3">
        <v>1.1879999999999999</v>
      </c>
      <c r="X36" s="3">
        <v>2.0099999999999998</v>
      </c>
      <c r="Y36" s="3">
        <v>1.569</v>
      </c>
      <c r="Z36" s="3">
        <v>2.3069999999999999</v>
      </c>
      <c r="AA36" s="3">
        <v>1.056</v>
      </c>
      <c r="AB36" s="3">
        <v>1.476</v>
      </c>
      <c r="AC36" s="3">
        <v>1.931</v>
      </c>
      <c r="AD36" s="3">
        <v>1.347</v>
      </c>
      <c r="AE36" s="3">
        <v>1.333</v>
      </c>
      <c r="AF36" s="3">
        <v>1.1659999999999999</v>
      </c>
      <c r="AG36" s="3">
        <v>1.851</v>
      </c>
      <c r="AH36" s="3">
        <v>0.97499999999999998</v>
      </c>
      <c r="AI36" s="3">
        <v>1.788</v>
      </c>
      <c r="AJ36" s="3">
        <v>1.8109999999999999</v>
      </c>
      <c r="AK36" s="3">
        <v>2.4359999999999999</v>
      </c>
      <c r="AL36" s="3">
        <v>2.8319999999999999</v>
      </c>
      <c r="AM36" s="3">
        <v>2.2210000000000001</v>
      </c>
      <c r="AN36" s="3">
        <v>2.57</v>
      </c>
      <c r="AO36" s="3">
        <v>3.1120000000000001</v>
      </c>
      <c r="AP36" s="3">
        <v>2.02</v>
      </c>
      <c r="AQ36" s="3">
        <v>1.581</v>
      </c>
      <c r="AR36" s="3">
        <v>2.6150000000000002</v>
      </c>
      <c r="AS36" s="3">
        <v>2.0579999999999998</v>
      </c>
      <c r="AT36" s="3">
        <v>1.524</v>
      </c>
      <c r="AU36" s="3">
        <v>2.82</v>
      </c>
      <c r="AV36" s="3">
        <v>2.702</v>
      </c>
      <c r="AW36" s="3">
        <v>2.3719999999999999</v>
      </c>
      <c r="AX36" s="3">
        <v>1.867</v>
      </c>
      <c r="AY36" s="3">
        <v>2.093</v>
      </c>
      <c r="AZ36" s="3">
        <v>2.2050000000000001</v>
      </c>
      <c r="BA36" s="3">
        <v>1.93</v>
      </c>
      <c r="BB36" s="3">
        <v>1.206</v>
      </c>
      <c r="BC36" s="3">
        <v>2.1259999999999999</v>
      </c>
      <c r="BD36" s="3">
        <v>1.6339999999999999</v>
      </c>
      <c r="BE36" s="3">
        <v>1.9550000000000001</v>
      </c>
      <c r="BF36" s="3">
        <v>1.883</v>
      </c>
      <c r="BG36" s="3">
        <v>2.4140000000000001</v>
      </c>
      <c r="BH36" s="3">
        <v>2.0409999999999999</v>
      </c>
    </row>
    <row r="37" spans="1:60" s="2" customFormat="1" x14ac:dyDescent="0.2">
      <c r="A37" s="15"/>
      <c r="B37" s="2" t="s">
        <v>12</v>
      </c>
      <c r="C37" s="7">
        <v>12.551</v>
      </c>
      <c r="D37" s="7">
        <v>14.971</v>
      </c>
      <c r="E37" s="7">
        <v>10.584</v>
      </c>
      <c r="F37" s="7">
        <v>12.74</v>
      </c>
      <c r="G37" s="7">
        <v>16.417000000000002</v>
      </c>
      <c r="H37" s="7">
        <v>50.496000000000002</v>
      </c>
      <c r="I37" s="7">
        <v>23.329000000000001</v>
      </c>
      <c r="J37" s="7">
        <v>16.190999999999999</v>
      </c>
      <c r="K37" s="7">
        <v>22.442</v>
      </c>
      <c r="L37" s="7">
        <v>19.442</v>
      </c>
      <c r="M37" s="7">
        <v>19.805</v>
      </c>
      <c r="N37" s="7">
        <v>19.501000000000001</v>
      </c>
      <c r="O37" s="7">
        <v>13.675000000000001</v>
      </c>
      <c r="P37" s="7">
        <v>21.317</v>
      </c>
      <c r="Q37" s="7">
        <v>23.893000000000001</v>
      </c>
      <c r="R37" s="7">
        <v>23.181000000000001</v>
      </c>
      <c r="S37" s="7">
        <v>28.018999999999998</v>
      </c>
      <c r="T37" s="7">
        <v>53.116</v>
      </c>
      <c r="U37" s="7">
        <v>22.614000000000001</v>
      </c>
      <c r="V37" s="7">
        <v>15.167999999999999</v>
      </c>
      <c r="W37" s="7">
        <v>16.529</v>
      </c>
      <c r="X37" s="7">
        <v>18.562999999999999</v>
      </c>
      <c r="Y37" s="7">
        <v>18.597999999999999</v>
      </c>
      <c r="Z37" s="7">
        <v>15.914999999999999</v>
      </c>
      <c r="AA37" s="7">
        <v>14.573</v>
      </c>
      <c r="AB37" s="7">
        <v>15.89</v>
      </c>
      <c r="AC37" s="7">
        <v>25.033999999999999</v>
      </c>
      <c r="AD37" s="7">
        <v>20.161999999999999</v>
      </c>
      <c r="AE37" s="7">
        <v>22.844000000000001</v>
      </c>
      <c r="AF37" s="7">
        <v>21.989000000000001</v>
      </c>
      <c r="AG37" s="7">
        <v>41.962000000000003</v>
      </c>
      <c r="AH37" s="7">
        <v>14.122</v>
      </c>
      <c r="AI37" s="7">
        <v>16.454999999999998</v>
      </c>
      <c r="AJ37" s="7">
        <v>18.257999999999999</v>
      </c>
      <c r="AK37" s="7">
        <v>21.741</v>
      </c>
      <c r="AL37" s="7">
        <v>19.172999999999998</v>
      </c>
      <c r="AM37" s="7">
        <v>19.513999999999999</v>
      </c>
      <c r="AN37" s="7">
        <v>21.756</v>
      </c>
      <c r="AO37" s="7">
        <v>25.661000000000001</v>
      </c>
      <c r="AP37" s="7">
        <v>22.805</v>
      </c>
      <c r="AQ37" s="7">
        <v>22.187999999999999</v>
      </c>
      <c r="AR37" s="7">
        <v>38.35</v>
      </c>
      <c r="AS37" s="7">
        <v>41.218000000000004</v>
      </c>
      <c r="AT37" s="7">
        <v>17.754999999999999</v>
      </c>
      <c r="AU37" s="7">
        <v>24.436</v>
      </c>
      <c r="AV37" s="7">
        <v>24.097000000000001</v>
      </c>
      <c r="AW37" s="7">
        <v>25.52</v>
      </c>
      <c r="AX37" s="7">
        <v>18.832000000000001</v>
      </c>
      <c r="AY37" s="7">
        <v>22.393000000000001</v>
      </c>
      <c r="AZ37" s="7">
        <v>23.1</v>
      </c>
      <c r="BA37" s="7">
        <v>25.213000000000001</v>
      </c>
      <c r="BB37" s="7">
        <v>29.727</v>
      </c>
      <c r="BC37" s="7">
        <v>29.981999999999999</v>
      </c>
      <c r="BD37" s="7">
        <v>24.536000000000001</v>
      </c>
      <c r="BE37" s="7">
        <v>52.247</v>
      </c>
      <c r="BF37" s="7">
        <v>34.625</v>
      </c>
      <c r="BG37" s="7">
        <v>26.553999999999998</v>
      </c>
      <c r="BH37" s="7">
        <v>33.316000000000003</v>
      </c>
    </row>
    <row r="38" spans="1:60" s="2" customFormat="1" x14ac:dyDescent="0.2">
      <c r="A38" s="15"/>
      <c r="B38" s="2" t="s">
        <v>13</v>
      </c>
      <c r="C38" s="7">
        <v>1.748</v>
      </c>
      <c r="D38" s="7">
        <v>1.6830000000000001</v>
      </c>
      <c r="E38" s="7">
        <v>1.2070000000000001</v>
      </c>
      <c r="F38" s="7">
        <v>1.478</v>
      </c>
      <c r="G38" s="7">
        <v>3.246</v>
      </c>
      <c r="H38" s="7">
        <v>6.2439999999999998</v>
      </c>
      <c r="I38" s="7">
        <v>5.0529999999999999</v>
      </c>
      <c r="J38" s="7">
        <v>4.0110000000000001</v>
      </c>
      <c r="K38" s="7">
        <v>4.5970000000000004</v>
      </c>
      <c r="L38" s="7">
        <v>3.7890000000000001</v>
      </c>
      <c r="M38" s="7">
        <v>3.6920000000000002</v>
      </c>
      <c r="N38" s="7">
        <v>2.7480000000000002</v>
      </c>
      <c r="O38" s="7">
        <v>1.456</v>
      </c>
      <c r="P38" s="7">
        <v>2.2879999999999998</v>
      </c>
      <c r="Q38" s="7">
        <v>2.9089999999999998</v>
      </c>
      <c r="R38" s="7">
        <v>3.403</v>
      </c>
      <c r="S38" s="7">
        <v>4.8179999999999996</v>
      </c>
      <c r="T38" s="7">
        <v>6.2649999999999997</v>
      </c>
      <c r="U38" s="7">
        <v>5.7910000000000004</v>
      </c>
      <c r="V38" s="7">
        <v>4.0019999999999998</v>
      </c>
      <c r="W38" s="7">
        <v>4.0880000000000001</v>
      </c>
      <c r="X38" s="7">
        <v>3.44</v>
      </c>
      <c r="Y38" s="7">
        <v>3.2130000000000001</v>
      </c>
      <c r="Z38" s="7">
        <v>2.4900000000000002</v>
      </c>
      <c r="AA38" s="7">
        <v>2.1739999999999999</v>
      </c>
      <c r="AB38" s="7">
        <v>1.9850000000000001</v>
      </c>
      <c r="AC38" s="7">
        <v>2.4769999999999999</v>
      </c>
      <c r="AD38" s="7">
        <v>2.73</v>
      </c>
      <c r="AE38" s="7">
        <v>3.782</v>
      </c>
      <c r="AF38" s="7">
        <v>6.0369999999999999</v>
      </c>
      <c r="AG38" s="7">
        <v>3.8119999999999998</v>
      </c>
      <c r="AH38" s="7">
        <v>3.1659999999999999</v>
      </c>
      <c r="AI38" s="7">
        <v>3.3159999999999998</v>
      </c>
      <c r="AJ38" s="7">
        <v>3.1509999999999998</v>
      </c>
      <c r="AK38" s="7">
        <v>2.73</v>
      </c>
      <c r="AL38" s="7">
        <v>2.0720000000000001</v>
      </c>
      <c r="AM38" s="7">
        <v>3.2719999999999998</v>
      </c>
      <c r="AN38" s="7">
        <v>2.1589999999999998</v>
      </c>
      <c r="AO38" s="7">
        <v>2.8740000000000001</v>
      </c>
      <c r="AP38" s="7">
        <v>2.7109999999999999</v>
      </c>
      <c r="AQ38" s="7">
        <v>4.4370000000000003</v>
      </c>
      <c r="AR38" s="7">
        <v>3.8380000000000001</v>
      </c>
      <c r="AS38" s="7">
        <v>4.0380000000000003</v>
      </c>
      <c r="AT38" s="7">
        <v>3.2440000000000002</v>
      </c>
      <c r="AU38" s="7">
        <v>4.26</v>
      </c>
      <c r="AV38" s="7">
        <v>3.319</v>
      </c>
      <c r="AW38" s="7">
        <v>2.8860000000000001</v>
      </c>
      <c r="AX38" s="7">
        <v>2.6549999999999998</v>
      </c>
      <c r="AY38" s="7">
        <v>2.7959999999999998</v>
      </c>
      <c r="AZ38" s="7">
        <v>2.1619999999999999</v>
      </c>
      <c r="BA38" s="7">
        <v>2.3319999999999999</v>
      </c>
      <c r="BB38" s="7">
        <v>3.58</v>
      </c>
      <c r="BC38" s="7">
        <v>5.0359999999999996</v>
      </c>
      <c r="BD38" s="7">
        <v>5.6280000000000001</v>
      </c>
      <c r="BE38" s="7">
        <v>4.6989999999999998</v>
      </c>
      <c r="BF38" s="7">
        <v>3.1640000000000001</v>
      </c>
      <c r="BG38" s="7">
        <v>4.2880000000000003</v>
      </c>
      <c r="BH38" s="7">
        <v>3.992</v>
      </c>
    </row>
    <row r="39" spans="1:60" x14ac:dyDescent="0.2">
      <c r="A39" s="15"/>
      <c r="C39" s="8">
        <f>+C24+C30+C37+C38</f>
        <v>64.507250000000013</v>
      </c>
      <c r="D39" s="8">
        <f t="shared" ref="D39:AP39" si="12">+D24+D30+D37+D38</f>
        <v>66.19774000000001</v>
      </c>
      <c r="E39" s="8">
        <f t="shared" si="12"/>
        <v>51.036570000000005</v>
      </c>
      <c r="F39" s="8">
        <f t="shared" si="12"/>
        <v>61.845360000000007</v>
      </c>
      <c r="G39" s="8">
        <f t="shared" si="12"/>
        <v>78.790790000000001</v>
      </c>
      <c r="H39" s="8">
        <f t="shared" si="12"/>
        <v>148.99825000000001</v>
      </c>
      <c r="I39" s="8">
        <f t="shared" si="12"/>
        <v>102.07373000000001</v>
      </c>
      <c r="J39" s="8">
        <f t="shared" si="12"/>
        <v>84.810220000000001</v>
      </c>
      <c r="K39" s="8">
        <f t="shared" si="12"/>
        <v>105.56157</v>
      </c>
      <c r="L39" s="8">
        <f t="shared" si="12"/>
        <v>127.84238000000001</v>
      </c>
      <c r="M39" s="8">
        <f t="shared" si="12"/>
        <v>90.238120000000009</v>
      </c>
      <c r="N39" s="8">
        <f t="shared" si="12"/>
        <v>102.88112</v>
      </c>
      <c r="O39" s="8">
        <f t="shared" si="12"/>
        <v>70.121380000000002</v>
      </c>
      <c r="P39" s="8">
        <f t="shared" si="12"/>
        <v>87.514009999999999</v>
      </c>
      <c r="Q39" s="8">
        <f t="shared" si="12"/>
        <v>100.03208000000001</v>
      </c>
      <c r="R39" s="8">
        <f t="shared" si="12"/>
        <v>99.705580000000012</v>
      </c>
      <c r="S39" s="8">
        <f t="shared" si="12"/>
        <v>123.13019000000001</v>
      </c>
      <c r="T39" s="8">
        <f t="shared" si="12"/>
        <v>146.95334299999999</v>
      </c>
      <c r="U39" s="8">
        <f t="shared" si="12"/>
        <v>96.261390000000006</v>
      </c>
      <c r="V39" s="8">
        <f t="shared" si="12"/>
        <v>80.056679999999986</v>
      </c>
      <c r="W39" s="8">
        <f t="shared" si="12"/>
        <v>95.522109999999998</v>
      </c>
      <c r="X39" s="8">
        <f t="shared" si="12"/>
        <v>133.88969999999998</v>
      </c>
      <c r="Y39" s="8">
        <f t="shared" si="12"/>
        <v>95.211139999999986</v>
      </c>
      <c r="Z39" s="8">
        <f t="shared" si="12"/>
        <v>101.60187000000001</v>
      </c>
      <c r="AA39" s="8">
        <f t="shared" si="12"/>
        <v>69.105610000000013</v>
      </c>
      <c r="AB39" s="8">
        <f t="shared" si="12"/>
        <v>77.475009999999997</v>
      </c>
      <c r="AC39" s="8">
        <f t="shared" si="12"/>
        <v>100.85874000000001</v>
      </c>
      <c r="AD39" s="8">
        <f t="shared" si="12"/>
        <v>82.158370000000005</v>
      </c>
      <c r="AE39" s="8">
        <f t="shared" si="12"/>
        <v>98.47359999999999</v>
      </c>
      <c r="AF39" s="8">
        <f t="shared" si="12"/>
        <v>112.19902</v>
      </c>
      <c r="AG39" s="8">
        <f t="shared" si="12"/>
        <v>109.54944</v>
      </c>
      <c r="AH39" s="8">
        <f t="shared" si="12"/>
        <v>85.082559999999987</v>
      </c>
      <c r="AI39" s="8">
        <f t="shared" si="12"/>
        <v>101.33850000000001</v>
      </c>
      <c r="AJ39" s="8">
        <f t="shared" si="12"/>
        <v>129.73014000000001</v>
      </c>
      <c r="AK39" s="8">
        <f t="shared" si="12"/>
        <v>100.57510000000001</v>
      </c>
      <c r="AL39" s="8">
        <f t="shared" si="12"/>
        <v>110.60456000000001</v>
      </c>
      <c r="AM39" s="8">
        <f t="shared" si="12"/>
        <v>79.49560000000001</v>
      </c>
      <c r="AN39" s="8">
        <f t="shared" si="12"/>
        <v>74.909440000000004</v>
      </c>
      <c r="AO39" s="8">
        <f t="shared" si="12"/>
        <v>98.780850000000001</v>
      </c>
      <c r="AP39" s="8">
        <f t="shared" si="12"/>
        <v>88.220089999999999</v>
      </c>
      <c r="AQ39" s="8">
        <f t="shared" ref="AQ39:AR39" si="13">+AQ24+AQ30+AQ37+AQ38</f>
        <v>102.32848</v>
      </c>
      <c r="AR39" s="8">
        <f t="shared" si="13"/>
        <v>124.58342999999999</v>
      </c>
      <c r="AS39" s="8">
        <f t="shared" ref="AS39:AU39" si="14">+AS24+AS30+AS37+AS38</f>
        <v>114.87636000000001</v>
      </c>
      <c r="AT39" s="8">
        <f t="shared" si="14"/>
        <v>89.657319999999999</v>
      </c>
      <c r="AU39" s="8">
        <f t="shared" si="14"/>
        <v>96.036720000000017</v>
      </c>
      <c r="AV39" s="8">
        <v>143.45420999999999</v>
      </c>
      <c r="AW39" s="8">
        <v>102.17708999999999</v>
      </c>
      <c r="AX39" s="8">
        <f t="shared" ref="AX39" si="15">+AX24+AX30+AX37+AX38</f>
        <v>123.03841</v>
      </c>
      <c r="AY39" s="8">
        <v>99.669140000000013</v>
      </c>
      <c r="AZ39" s="8">
        <v>86.651830000000018</v>
      </c>
      <c r="BA39" s="8">
        <v>102.08109999999999</v>
      </c>
      <c r="BB39" s="8">
        <v>125.97939000000001</v>
      </c>
      <c r="BC39" s="8">
        <v>123.05244</v>
      </c>
      <c r="BD39" s="8">
        <v>127.65928999999998</v>
      </c>
      <c r="BE39" s="8">
        <v>145.16489000000001</v>
      </c>
      <c r="BF39" s="8">
        <v>114.25067</v>
      </c>
      <c r="BG39" s="8">
        <v>116.30042</v>
      </c>
      <c r="BH39" s="8">
        <f>+BH24+BH30+BH37+BH38</f>
        <v>183.30629999999999</v>
      </c>
    </row>
    <row r="40" spans="1:60" x14ac:dyDescent="0.2">
      <c r="B40" s="2" t="s">
        <v>29</v>
      </c>
      <c r="C40" s="1">
        <f>+C6+C12+C19+C20</f>
        <v>2111</v>
      </c>
      <c r="D40" s="1">
        <f t="shared" ref="D40:AM40" si="16">+D6+D12+D19+D20</f>
        <v>2432</v>
      </c>
      <c r="E40" s="1">
        <f t="shared" si="16"/>
        <v>1670</v>
      </c>
      <c r="F40" s="1">
        <f t="shared" si="16"/>
        <v>1662</v>
      </c>
      <c r="G40" s="1">
        <f t="shared" si="16"/>
        <v>2059</v>
      </c>
      <c r="H40" s="1">
        <f t="shared" si="16"/>
        <v>4112</v>
      </c>
      <c r="I40" s="1">
        <f t="shared" si="16"/>
        <v>2995</v>
      </c>
      <c r="J40" s="1">
        <f t="shared" si="16"/>
        <v>2291</v>
      </c>
      <c r="K40" s="1">
        <f t="shared" si="16"/>
        <v>3119</v>
      </c>
      <c r="L40" s="1">
        <f t="shared" si="16"/>
        <v>3447</v>
      </c>
      <c r="M40" s="1">
        <f t="shared" si="16"/>
        <v>3072</v>
      </c>
      <c r="N40" s="1">
        <f t="shared" si="16"/>
        <v>3229</v>
      </c>
      <c r="O40" s="1">
        <f t="shared" si="16"/>
        <v>2242</v>
      </c>
      <c r="P40" s="1">
        <f t="shared" si="16"/>
        <v>2920</v>
      </c>
      <c r="Q40" s="1">
        <f t="shared" si="16"/>
        <v>3241</v>
      </c>
      <c r="R40" s="1">
        <f t="shared" si="16"/>
        <v>2947</v>
      </c>
      <c r="S40" s="1">
        <f t="shared" si="16"/>
        <v>3390</v>
      </c>
      <c r="T40" s="1">
        <f t="shared" si="16"/>
        <v>4311</v>
      </c>
      <c r="U40" s="1">
        <f t="shared" si="16"/>
        <v>2871</v>
      </c>
      <c r="V40" s="1">
        <f t="shared" si="16"/>
        <v>2171</v>
      </c>
      <c r="W40" s="1">
        <f t="shared" si="16"/>
        <v>2558</v>
      </c>
      <c r="X40" s="1">
        <f t="shared" si="16"/>
        <v>3091</v>
      </c>
      <c r="Y40" s="1">
        <f t="shared" si="16"/>
        <v>2847</v>
      </c>
      <c r="Z40" s="1">
        <f t="shared" si="16"/>
        <v>3026</v>
      </c>
      <c r="AA40" s="1">
        <f t="shared" si="16"/>
        <v>2148</v>
      </c>
      <c r="AB40" s="1">
        <f t="shared" si="16"/>
        <v>2439</v>
      </c>
      <c r="AC40" s="1">
        <f t="shared" si="16"/>
        <v>3277</v>
      </c>
      <c r="AD40" s="1">
        <f t="shared" si="16"/>
        <v>2491</v>
      </c>
      <c r="AE40" s="1">
        <f t="shared" si="16"/>
        <v>2779</v>
      </c>
      <c r="AF40" s="1">
        <f t="shared" si="16"/>
        <v>2816</v>
      </c>
      <c r="AG40" s="1">
        <f t="shared" si="16"/>
        <v>2988</v>
      </c>
      <c r="AH40" s="1">
        <f t="shared" si="16"/>
        <v>2031</v>
      </c>
      <c r="AI40" s="1">
        <f t="shared" si="16"/>
        <v>2365</v>
      </c>
      <c r="AJ40" s="1">
        <f t="shared" si="16"/>
        <v>2691</v>
      </c>
      <c r="AK40" s="1">
        <f t="shared" si="16"/>
        <v>2841</v>
      </c>
      <c r="AL40" s="1">
        <f t="shared" si="16"/>
        <v>3001</v>
      </c>
      <c r="AM40" s="1">
        <f t="shared" si="16"/>
        <v>2285</v>
      </c>
      <c r="AN40" s="1">
        <f t="shared" ref="AN40:AP40" si="17">+AN6+AN12+AN19+AN20</f>
        <v>2440</v>
      </c>
      <c r="AO40" s="1">
        <f t="shared" si="17"/>
        <v>2993</v>
      </c>
      <c r="AP40" s="1">
        <f t="shared" si="17"/>
        <v>2322</v>
      </c>
      <c r="AQ40" s="1">
        <f t="shared" ref="AQ40:AR40" si="18">+AQ6+AQ12+AQ19+AQ20</f>
        <v>2681</v>
      </c>
      <c r="AR40" s="1">
        <f t="shared" si="18"/>
        <v>3160</v>
      </c>
      <c r="AS40" s="1">
        <f t="shared" ref="AS40:AT40" si="19">+AS6+AS12+AS19+AS20</f>
        <v>2914</v>
      </c>
      <c r="AT40" s="1">
        <f t="shared" si="19"/>
        <v>1950</v>
      </c>
      <c r="AU40" s="1">
        <f t="shared" ref="AU40:AV40" si="20">+AU6+AU12+AU19+AU20</f>
        <v>2356</v>
      </c>
      <c r="AV40" s="1">
        <f t="shared" si="20"/>
        <v>2878</v>
      </c>
      <c r="AW40" s="1">
        <f t="shared" ref="AW40:AX40" si="21">+AW6+AW12+AW19+AW20</f>
        <v>2616</v>
      </c>
      <c r="AX40" s="1">
        <f t="shared" si="21"/>
        <v>2426</v>
      </c>
      <c r="AY40" s="1">
        <f t="shared" ref="AY40:AZ40" si="22">+AY6+AY12+AY19+AY20</f>
        <v>2361</v>
      </c>
      <c r="AZ40" s="1">
        <f t="shared" si="22"/>
        <v>2295</v>
      </c>
      <c r="BA40" s="1">
        <f t="shared" ref="BA40:BB40" si="23">+BA6+BA12+BA19+BA20</f>
        <v>2326</v>
      </c>
      <c r="BB40" s="1">
        <f t="shared" si="23"/>
        <v>2713</v>
      </c>
      <c r="BC40" s="1">
        <f t="shared" ref="BC40:BD40" si="24">+BC6+BC12+BC19+BC20</f>
        <v>2759</v>
      </c>
      <c r="BD40" s="1">
        <f t="shared" si="24"/>
        <v>2640</v>
      </c>
      <c r="BE40" s="1">
        <f t="shared" ref="BE40:BF40" si="25">+BE6+BE12+BE19+BE20</f>
        <v>3145</v>
      </c>
      <c r="BF40" s="1">
        <f t="shared" si="25"/>
        <v>2394</v>
      </c>
      <c r="BG40" s="1">
        <f t="shared" ref="BG40:BH40" si="26">+BG6+BG12+BG19+BG20</f>
        <v>2425</v>
      </c>
      <c r="BH40" s="1">
        <f t="shared" si="26"/>
        <v>3315</v>
      </c>
    </row>
    <row r="41" spans="1:60" x14ac:dyDescent="0.2">
      <c r="B41" s="2" t="s">
        <v>30</v>
      </c>
      <c r="C41" s="3">
        <f t="shared" ref="C41:N41" si="27">+C24+C30+C37+C38</f>
        <v>64.507250000000013</v>
      </c>
      <c r="D41" s="3">
        <f t="shared" si="27"/>
        <v>66.19774000000001</v>
      </c>
      <c r="E41" s="3">
        <f t="shared" si="27"/>
        <v>51.036570000000005</v>
      </c>
      <c r="F41" s="3">
        <f t="shared" si="27"/>
        <v>61.845360000000007</v>
      </c>
      <c r="G41" s="3">
        <f t="shared" si="27"/>
        <v>78.790790000000001</v>
      </c>
      <c r="H41" s="3">
        <f t="shared" si="27"/>
        <v>148.99825000000001</v>
      </c>
      <c r="I41" s="3">
        <f t="shared" si="27"/>
        <v>102.07373000000001</v>
      </c>
      <c r="J41" s="3">
        <f t="shared" si="27"/>
        <v>84.810220000000001</v>
      </c>
      <c r="K41" s="3">
        <f t="shared" si="27"/>
        <v>105.56157</v>
      </c>
      <c r="L41" s="3">
        <f t="shared" si="27"/>
        <v>127.84238000000001</v>
      </c>
      <c r="M41" s="3">
        <f t="shared" si="27"/>
        <v>90.238120000000009</v>
      </c>
      <c r="N41" s="3">
        <f t="shared" si="27"/>
        <v>102.88112</v>
      </c>
      <c r="O41" s="3">
        <f>+O24+O30+O37+O38</f>
        <v>70.121380000000002</v>
      </c>
      <c r="P41" s="3">
        <f t="shared" ref="P41:AM41" si="28">+P24+P30+P37+P38</f>
        <v>87.514009999999999</v>
      </c>
      <c r="Q41" s="3">
        <f t="shared" si="28"/>
        <v>100.03208000000001</v>
      </c>
      <c r="R41" s="3">
        <f t="shared" si="28"/>
        <v>99.705580000000012</v>
      </c>
      <c r="S41" s="3">
        <f t="shared" si="28"/>
        <v>123.13019000000001</v>
      </c>
      <c r="T41" s="3">
        <f t="shared" si="28"/>
        <v>146.95334299999999</v>
      </c>
      <c r="U41" s="3">
        <f t="shared" si="28"/>
        <v>96.261390000000006</v>
      </c>
      <c r="V41" s="3">
        <f t="shared" si="28"/>
        <v>80.056679999999986</v>
      </c>
      <c r="W41" s="3">
        <f t="shared" si="28"/>
        <v>95.522109999999998</v>
      </c>
      <c r="X41" s="3">
        <f t="shared" si="28"/>
        <v>133.88969999999998</v>
      </c>
      <c r="Y41" s="3">
        <f t="shared" si="28"/>
        <v>95.211139999999986</v>
      </c>
      <c r="Z41" s="3">
        <f t="shared" si="28"/>
        <v>101.60187000000001</v>
      </c>
      <c r="AA41" s="3">
        <f t="shared" si="28"/>
        <v>69.105610000000013</v>
      </c>
      <c r="AB41" s="3">
        <f t="shared" si="28"/>
        <v>77.475009999999997</v>
      </c>
      <c r="AC41" s="3">
        <f t="shared" si="28"/>
        <v>100.85874000000001</v>
      </c>
      <c r="AD41" s="3">
        <f t="shared" si="28"/>
        <v>82.158370000000005</v>
      </c>
      <c r="AE41" s="3">
        <f t="shared" si="28"/>
        <v>98.47359999999999</v>
      </c>
      <c r="AF41" s="3">
        <f t="shared" si="28"/>
        <v>112.19902</v>
      </c>
      <c r="AG41" s="3">
        <f t="shared" si="28"/>
        <v>109.54944</v>
      </c>
      <c r="AH41" s="3">
        <f t="shared" si="28"/>
        <v>85.082559999999987</v>
      </c>
      <c r="AI41" s="3">
        <f t="shared" si="28"/>
        <v>101.33850000000001</v>
      </c>
      <c r="AJ41" s="3">
        <f t="shared" si="28"/>
        <v>129.73014000000001</v>
      </c>
      <c r="AK41" s="3">
        <f t="shared" si="28"/>
        <v>100.57510000000001</v>
      </c>
      <c r="AL41" s="3">
        <f t="shared" si="28"/>
        <v>110.60456000000001</v>
      </c>
      <c r="AM41" s="3">
        <f t="shared" si="28"/>
        <v>79.49560000000001</v>
      </c>
      <c r="AN41" s="3">
        <f t="shared" ref="AN41:AP41" si="29">+AN24+AN30+AN37+AN38</f>
        <v>74.909440000000004</v>
      </c>
      <c r="AO41" s="3">
        <f t="shared" si="29"/>
        <v>98.780850000000001</v>
      </c>
      <c r="AP41" s="3">
        <f t="shared" si="29"/>
        <v>88.220089999999999</v>
      </c>
      <c r="AQ41" s="3">
        <f t="shared" ref="AQ41:AR41" si="30">+AQ24+AQ30+AQ37+AQ38</f>
        <v>102.32848</v>
      </c>
      <c r="AR41" s="3">
        <f t="shared" si="30"/>
        <v>124.58342999999999</v>
      </c>
      <c r="AS41" s="3">
        <f t="shared" ref="AS41:AT41" si="31">+AS24+AS30+AS37+AS38</f>
        <v>114.87636000000001</v>
      </c>
      <c r="AT41" s="3">
        <f t="shared" si="31"/>
        <v>89.657319999999999</v>
      </c>
      <c r="AU41" s="3">
        <f t="shared" ref="AU41:AV41" si="32">+AU24+AU30+AU37+AU38</f>
        <v>96.036720000000017</v>
      </c>
      <c r="AV41" s="3">
        <f t="shared" si="32"/>
        <v>143.45420999999999</v>
      </c>
      <c r="AW41" s="3">
        <f t="shared" ref="AW41:AX41" si="33">+AW24+AW30+AW37+AW38</f>
        <v>102.17708999999999</v>
      </c>
      <c r="AX41" s="3">
        <f t="shared" si="33"/>
        <v>123.03841</v>
      </c>
      <c r="AY41" s="3">
        <f t="shared" ref="AY41:AZ41" si="34">+AY24+AY30+AY37+AY38</f>
        <v>99.669140000000013</v>
      </c>
      <c r="AZ41" s="3">
        <f t="shared" si="34"/>
        <v>86.651830000000018</v>
      </c>
      <c r="BA41" s="3">
        <f t="shared" ref="BA41:BB41" si="35">+BA24+BA30+BA37+BA38</f>
        <v>102.08109999999999</v>
      </c>
      <c r="BB41" s="3">
        <f t="shared" si="35"/>
        <v>125.97939000000001</v>
      </c>
      <c r="BC41" s="3">
        <f t="shared" ref="BC41:BD41" si="36">+BC24+BC30+BC37+BC38</f>
        <v>123.05244</v>
      </c>
      <c r="BD41" s="3">
        <f t="shared" si="36"/>
        <v>127.65928999999998</v>
      </c>
      <c r="BE41" s="3">
        <f t="shared" ref="BE41:BF41" si="37">+BE24+BE30+BE37+BE38</f>
        <v>145.16489000000001</v>
      </c>
      <c r="BF41" s="3">
        <f t="shared" si="37"/>
        <v>114.25067</v>
      </c>
      <c r="BG41" s="3">
        <f t="shared" ref="BG41:BH41" si="38">+BG24+BG30+BG37+BG38</f>
        <v>116.30042</v>
      </c>
      <c r="BH41" s="3">
        <f t="shared" si="38"/>
        <v>183.30629999999999</v>
      </c>
    </row>
    <row r="42" spans="1:60" x14ac:dyDescent="0.2">
      <c r="C42" s="3"/>
      <c r="D42" s="3"/>
      <c r="E42" s="3"/>
      <c r="F42" s="3"/>
      <c r="G42" s="3"/>
      <c r="H42" s="3"/>
      <c r="I42" s="3"/>
      <c r="J42" s="3"/>
      <c r="K42" s="13" t="s">
        <v>31</v>
      </c>
      <c r="L42" s="3"/>
      <c r="M42" s="3"/>
      <c r="N42" s="7" t="s">
        <v>27</v>
      </c>
      <c r="O42" s="4">
        <f>SUM(D40:O40)</f>
        <v>32330</v>
      </c>
      <c r="P42" s="4">
        <f t="shared" ref="P42:BH43" si="39">SUM(E40:P40)</f>
        <v>32818</v>
      </c>
      <c r="Q42" s="4">
        <f t="shared" si="39"/>
        <v>34389</v>
      </c>
      <c r="R42" s="4">
        <f t="shared" si="39"/>
        <v>35674</v>
      </c>
      <c r="S42" s="4">
        <f t="shared" si="39"/>
        <v>37005</v>
      </c>
      <c r="T42" s="4">
        <f t="shared" si="39"/>
        <v>37204</v>
      </c>
      <c r="U42" s="4">
        <f t="shared" si="39"/>
        <v>37080</v>
      </c>
      <c r="V42" s="4">
        <f t="shared" si="39"/>
        <v>36960</v>
      </c>
      <c r="W42" s="4">
        <f t="shared" si="39"/>
        <v>36399</v>
      </c>
      <c r="X42" s="4">
        <f t="shared" si="39"/>
        <v>36043</v>
      </c>
      <c r="Y42" s="4">
        <f t="shared" si="39"/>
        <v>35818</v>
      </c>
      <c r="Z42" s="4">
        <f t="shared" si="39"/>
        <v>35615</v>
      </c>
      <c r="AA42" s="4">
        <f t="shared" si="39"/>
        <v>35521</v>
      </c>
      <c r="AB42" s="4">
        <f t="shared" si="39"/>
        <v>35040</v>
      </c>
      <c r="AC42" s="4">
        <f t="shared" si="39"/>
        <v>35076</v>
      </c>
      <c r="AD42" s="4">
        <f t="shared" si="39"/>
        <v>34620</v>
      </c>
      <c r="AE42" s="4">
        <f t="shared" si="39"/>
        <v>34009</v>
      </c>
      <c r="AF42" s="4">
        <f t="shared" si="39"/>
        <v>32514</v>
      </c>
      <c r="AG42" s="4">
        <f t="shared" si="39"/>
        <v>32631</v>
      </c>
      <c r="AH42" s="4">
        <f t="shared" si="39"/>
        <v>32491</v>
      </c>
      <c r="AI42" s="4">
        <f t="shared" si="39"/>
        <v>32298</v>
      </c>
      <c r="AJ42" s="4">
        <f t="shared" si="39"/>
        <v>31898</v>
      </c>
      <c r="AK42" s="4">
        <f t="shared" si="39"/>
        <v>31892</v>
      </c>
      <c r="AL42" s="4">
        <f t="shared" si="39"/>
        <v>31867</v>
      </c>
      <c r="AM42" s="4">
        <f t="shared" si="39"/>
        <v>32004</v>
      </c>
      <c r="AN42" s="4">
        <f t="shared" si="39"/>
        <v>32005</v>
      </c>
      <c r="AO42" s="4">
        <f t="shared" si="39"/>
        <v>31721</v>
      </c>
      <c r="AP42" s="4">
        <f t="shared" si="39"/>
        <v>31552</v>
      </c>
      <c r="AQ42" s="4">
        <f t="shared" si="39"/>
        <v>31454</v>
      </c>
      <c r="AR42" s="4">
        <f t="shared" si="39"/>
        <v>31798</v>
      </c>
      <c r="AS42" s="4">
        <f t="shared" si="39"/>
        <v>31724</v>
      </c>
      <c r="AT42" s="4">
        <f t="shared" si="39"/>
        <v>31643</v>
      </c>
      <c r="AU42" s="4">
        <f t="shared" si="39"/>
        <v>31634</v>
      </c>
      <c r="AV42" s="4">
        <f t="shared" si="39"/>
        <v>31821</v>
      </c>
      <c r="AW42" s="4">
        <f t="shared" si="39"/>
        <v>31596</v>
      </c>
      <c r="AX42" s="4">
        <f t="shared" si="39"/>
        <v>31021</v>
      </c>
      <c r="AY42" s="4">
        <f t="shared" si="39"/>
        <v>31097</v>
      </c>
      <c r="AZ42" s="4">
        <f t="shared" si="39"/>
        <v>30952</v>
      </c>
      <c r="BA42" s="4">
        <f t="shared" si="39"/>
        <v>30285</v>
      </c>
      <c r="BB42" s="4">
        <f t="shared" si="39"/>
        <v>30676</v>
      </c>
      <c r="BC42" s="4">
        <f t="shared" si="39"/>
        <v>30754</v>
      </c>
      <c r="BD42" s="4">
        <f t="shared" si="39"/>
        <v>30234</v>
      </c>
      <c r="BE42" s="4">
        <f t="shared" si="39"/>
        <v>30465</v>
      </c>
      <c r="BF42" s="4">
        <f t="shared" si="39"/>
        <v>30909</v>
      </c>
      <c r="BG42" s="4">
        <f>SUM(AV40:BG40)</f>
        <v>30978</v>
      </c>
      <c r="BH42" s="4">
        <f>SUM(AW40:BH40)</f>
        <v>31415</v>
      </c>
    </row>
    <row r="43" spans="1:60" x14ac:dyDescent="0.2">
      <c r="K43" s="13"/>
      <c r="N43" s="7" t="s">
        <v>28</v>
      </c>
      <c r="O43" s="3">
        <f>SUM(D41:O41)</f>
        <v>1090.39723</v>
      </c>
      <c r="P43" s="3">
        <f t="shared" si="39"/>
        <v>1111.7135000000001</v>
      </c>
      <c r="Q43" s="3">
        <f t="shared" si="39"/>
        <v>1160.70901</v>
      </c>
      <c r="R43" s="3">
        <f t="shared" si="39"/>
        <v>1198.5692300000001</v>
      </c>
      <c r="S43" s="3">
        <f t="shared" si="39"/>
        <v>1242.9086300000001</v>
      </c>
      <c r="T43" s="3">
        <f t="shared" si="39"/>
        <v>1240.8637230000002</v>
      </c>
      <c r="U43" s="3">
        <f t="shared" si="39"/>
        <v>1235.051383</v>
      </c>
      <c r="V43" s="3">
        <f t="shared" si="39"/>
        <v>1230.2978430000001</v>
      </c>
      <c r="W43" s="3">
        <f t="shared" si="39"/>
        <v>1220.2583829999999</v>
      </c>
      <c r="X43" s="3">
        <f t="shared" si="39"/>
        <v>1226.305703</v>
      </c>
      <c r="Y43" s="3">
        <f t="shared" si="39"/>
        <v>1231.2787229999999</v>
      </c>
      <c r="Z43" s="3">
        <f t="shared" si="39"/>
        <v>1229.9994729999999</v>
      </c>
      <c r="AA43" s="3">
        <f t="shared" si="39"/>
        <v>1228.9837029999999</v>
      </c>
      <c r="AB43" s="3">
        <f t="shared" si="39"/>
        <v>1218.9447030000001</v>
      </c>
      <c r="AC43" s="3">
        <f t="shared" si="39"/>
        <v>1219.7713630000003</v>
      </c>
      <c r="AD43" s="3">
        <f t="shared" si="39"/>
        <v>1202.2241529999999</v>
      </c>
      <c r="AE43" s="3">
        <f t="shared" si="39"/>
        <v>1177.5675630000001</v>
      </c>
      <c r="AF43" s="3">
        <f t="shared" si="39"/>
        <v>1142.81324</v>
      </c>
      <c r="AG43" s="3">
        <f t="shared" si="39"/>
        <v>1156.1012900000001</v>
      </c>
      <c r="AH43" s="3">
        <f t="shared" si="39"/>
        <v>1161.12717</v>
      </c>
      <c r="AI43" s="3">
        <f t="shared" si="39"/>
        <v>1166.9435600000002</v>
      </c>
      <c r="AJ43" s="3">
        <f t="shared" si="39"/>
        <v>1162.7840000000001</v>
      </c>
      <c r="AK43" s="3">
        <f t="shared" si="39"/>
        <v>1168.1479600000002</v>
      </c>
      <c r="AL43" s="3">
        <f t="shared" si="39"/>
        <v>1177.1506499999998</v>
      </c>
      <c r="AM43" s="3">
        <f t="shared" si="39"/>
        <v>1187.5406399999999</v>
      </c>
      <c r="AN43" s="3">
        <f t="shared" si="39"/>
        <v>1184.97507</v>
      </c>
      <c r="AO43" s="3">
        <f t="shared" si="39"/>
        <v>1182.8971800000002</v>
      </c>
      <c r="AP43" s="3">
        <f t="shared" si="39"/>
        <v>1188.9589000000001</v>
      </c>
      <c r="AQ43" s="3">
        <f t="shared" si="39"/>
        <v>1192.81378</v>
      </c>
      <c r="AR43" s="3">
        <f t="shared" si="39"/>
        <v>1205.1981899999998</v>
      </c>
      <c r="AS43" s="3">
        <f t="shared" si="39"/>
        <v>1210.52511</v>
      </c>
      <c r="AT43" s="3">
        <f t="shared" si="39"/>
        <v>1215.0998700000002</v>
      </c>
      <c r="AU43" s="3">
        <f t="shared" si="39"/>
        <v>1209.7980900000002</v>
      </c>
      <c r="AV43" s="3">
        <f t="shared" si="39"/>
        <v>1223.52216</v>
      </c>
      <c r="AW43" s="3">
        <f t="shared" si="39"/>
        <v>1225.1241499999999</v>
      </c>
      <c r="AX43" s="3">
        <f t="shared" si="39"/>
        <v>1237.558</v>
      </c>
      <c r="AY43" s="3">
        <f t="shared" si="39"/>
        <v>1257.7315400000002</v>
      </c>
      <c r="AZ43" s="3">
        <f t="shared" si="39"/>
        <v>1269.4739300000001</v>
      </c>
      <c r="BA43" s="3">
        <f t="shared" si="39"/>
        <v>1272.7741799999999</v>
      </c>
      <c r="BB43" s="3">
        <f t="shared" si="39"/>
        <v>1310.5334800000001</v>
      </c>
      <c r="BC43" s="3">
        <f t="shared" si="39"/>
        <v>1331.2574399999999</v>
      </c>
      <c r="BD43" s="3">
        <f t="shared" si="39"/>
        <v>1334.3333</v>
      </c>
      <c r="BE43" s="3">
        <f t="shared" si="39"/>
        <v>1364.62183</v>
      </c>
      <c r="BF43" s="3">
        <f t="shared" si="39"/>
        <v>1389.2151799999999</v>
      </c>
      <c r="BG43" s="3">
        <f t="shared" si="39"/>
        <v>1409.4788800000001</v>
      </c>
      <c r="BH43" s="3">
        <f t="shared" si="39"/>
        <v>1449.3309699999998</v>
      </c>
    </row>
    <row r="44" spans="1:60" x14ac:dyDescent="0.2">
      <c r="K44" s="1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7" t="s">
        <v>33</v>
      </c>
      <c r="AA44" s="3">
        <f>+AA43-AA43*AA50</f>
        <v>1226.7490335008304</v>
      </c>
      <c r="AB44" s="3">
        <f t="shared" ref="AB44:BE44" si="40">+AB43-AB43*AB50</f>
        <v>1210.0772333121779</v>
      </c>
      <c r="AC44" s="3">
        <f t="shared" si="40"/>
        <v>1211.3265071662793</v>
      </c>
      <c r="AD44" s="3">
        <f t="shared" si="40"/>
        <v>1195.5998575903138</v>
      </c>
      <c r="AE44" s="3">
        <f t="shared" si="40"/>
        <v>1174.5268329412786</v>
      </c>
      <c r="AF44" s="3">
        <f t="shared" si="40"/>
        <v>1122.5503348203215</v>
      </c>
      <c r="AG44" s="3">
        <f t="shared" si="40"/>
        <v>1126.189683147767</v>
      </c>
      <c r="AH44" s="3">
        <f t="shared" si="40"/>
        <v>1120.7522787043226</v>
      </c>
      <c r="AI44" s="3">
        <f t="shared" si="40"/>
        <v>1113.0658244639258</v>
      </c>
      <c r="AJ44" s="3">
        <f t="shared" si="40"/>
        <v>1098.2342863233494</v>
      </c>
      <c r="AK44" s="3">
        <f t="shared" si="40"/>
        <v>1097.37958914366</v>
      </c>
      <c r="AL44" s="3">
        <f t="shared" si="40"/>
        <v>1095.2282257294835</v>
      </c>
      <c r="AM44" s="3">
        <f t="shared" si="40"/>
        <v>1099.1692755543731</v>
      </c>
      <c r="AN44" s="3">
        <f t="shared" si="40"/>
        <v>1099.5848504377477</v>
      </c>
      <c r="AO44" s="3">
        <f t="shared" si="40"/>
        <v>1088.5466100758063</v>
      </c>
      <c r="AP44" s="3">
        <f t="shared" si="40"/>
        <v>1080.6345389761088</v>
      </c>
      <c r="AQ44" s="3">
        <f t="shared" si="40"/>
        <v>1075.8503297152663</v>
      </c>
      <c r="AR44" s="3">
        <f t="shared" si="40"/>
        <v>1087.74569909816</v>
      </c>
      <c r="AS44" s="3">
        <f t="shared" si="40"/>
        <v>1083.5690173031874</v>
      </c>
      <c r="AT44" s="3">
        <f t="shared" si="40"/>
        <v>1079.1407211924002</v>
      </c>
      <c r="AU44" s="3">
        <f t="shared" si="40"/>
        <v>1079.9204116160904</v>
      </c>
      <c r="AV44" s="3">
        <f t="shared" si="40"/>
        <v>1084.8537206382539</v>
      </c>
      <c r="AW44" s="3">
        <f t="shared" si="40"/>
        <v>1074.762472505229</v>
      </c>
      <c r="AX44" s="3">
        <f t="shared" si="40"/>
        <v>1045.5528213873608</v>
      </c>
      <c r="AY44" s="3">
        <f t="shared" si="40"/>
        <v>1042.5218013457943</v>
      </c>
      <c r="AZ44" s="3">
        <f t="shared" si="40"/>
        <v>1031.3452528931896</v>
      </c>
      <c r="BA44" s="3">
        <f t="shared" si="40"/>
        <v>996.72047789161547</v>
      </c>
      <c r="BB44" s="3">
        <f t="shared" si="40"/>
        <v>999.90824699839698</v>
      </c>
      <c r="BC44" s="3">
        <f t="shared" si="40"/>
        <v>993.92152717726594</v>
      </c>
      <c r="BD44" s="3">
        <f t="shared" si="40"/>
        <v>963.52259036623923</v>
      </c>
      <c r="BE44" s="3">
        <f t="shared" si="40"/>
        <v>959.33249144881438</v>
      </c>
      <c r="BF44" s="3">
        <f t="shared" ref="BF44:BG44" si="41">+BF43-BF43*BF50</f>
        <v>970.4982873429974</v>
      </c>
      <c r="BG44" s="3">
        <f t="shared" si="41"/>
        <v>962.04374852780961</v>
      </c>
      <c r="BH44" s="3">
        <f t="shared" ref="BH44" si="42">+BH43-BH43*BH50</f>
        <v>962.56943241569275</v>
      </c>
    </row>
    <row r="45" spans="1:60" x14ac:dyDescent="0.2">
      <c r="J45" s="3"/>
      <c r="K45" s="13"/>
    </row>
    <row r="46" spans="1:60" x14ac:dyDescent="0.2">
      <c r="J46" s="3"/>
      <c r="K46" s="13"/>
      <c r="W46" s="14" t="s">
        <v>34</v>
      </c>
      <c r="X46" s="14"/>
      <c r="Y46" s="14"/>
      <c r="Z46" s="5" t="s">
        <v>35</v>
      </c>
      <c r="AA46" s="5">
        <f t="shared" ref="AA46:BH46" si="43">+(AA43-O43)/O43</f>
        <v>0.127097235014069</v>
      </c>
      <c r="AB46" s="5">
        <f t="shared" si="43"/>
        <v>9.6455789193888572E-2</v>
      </c>
      <c r="AC46" s="5">
        <f t="shared" si="43"/>
        <v>5.0884720021256886E-2</v>
      </c>
      <c r="AD46" s="5">
        <f t="shared" si="43"/>
        <v>3.0494049976569361E-3</v>
      </c>
      <c r="AE46" s="5">
        <f t="shared" si="43"/>
        <v>-5.2571094465729197E-2</v>
      </c>
      <c r="AF46" s="5">
        <f t="shared" si="43"/>
        <v>-7.901793015831457E-2</v>
      </c>
      <c r="AG46" s="5">
        <f t="shared" si="43"/>
        <v>-6.3924541186477848E-2</v>
      </c>
      <c r="AH46" s="5">
        <f t="shared" si="43"/>
        <v>-5.6222705252682519E-2</v>
      </c>
      <c r="AI46" s="5">
        <f t="shared" si="43"/>
        <v>-4.3691421212715166E-2</v>
      </c>
      <c r="AJ46" s="5">
        <f t="shared" si="43"/>
        <v>-5.1799239655007857E-2</v>
      </c>
      <c r="AK46" s="5">
        <f t="shared" si="43"/>
        <v>-5.1272520040127147E-2</v>
      </c>
      <c r="AL46" s="5">
        <f t="shared" si="43"/>
        <v>-4.2966541173469305E-2</v>
      </c>
      <c r="AM46" s="5">
        <f t="shared" si="43"/>
        <v>-3.3721409729710584E-2</v>
      </c>
      <c r="AN46" s="5">
        <f t="shared" si="43"/>
        <v>-2.7868067285083526E-2</v>
      </c>
      <c r="AO46" s="5">
        <f t="shared" si="43"/>
        <v>-3.0230405564948586E-2</v>
      </c>
      <c r="AP46" s="5">
        <f t="shared" si="43"/>
        <v>-1.1033926549302827E-2</v>
      </c>
      <c r="AQ46" s="5">
        <f t="shared" si="43"/>
        <v>1.2947212099795149E-2</v>
      </c>
      <c r="AR46" s="5">
        <f t="shared" si="43"/>
        <v>5.4588928283679922E-2</v>
      </c>
      <c r="AS46" s="5">
        <f t="shared" si="43"/>
        <v>4.7075304275458404E-2</v>
      </c>
      <c r="AT46" s="5">
        <f t="shared" si="43"/>
        <v>4.6483022182660885E-2</v>
      </c>
      <c r="AU46" s="5">
        <f t="shared" si="43"/>
        <v>3.6723738378572533E-2</v>
      </c>
      <c r="AV46" s="5">
        <f t="shared" si="43"/>
        <v>5.2235118474282305E-2</v>
      </c>
      <c r="AW46" s="5">
        <f t="shared" si="43"/>
        <v>4.877480589017133E-2</v>
      </c>
      <c r="AX46" s="5">
        <f t="shared" si="43"/>
        <v>5.1316583820431298E-2</v>
      </c>
      <c r="AY46" s="5">
        <f t="shared" si="43"/>
        <v>5.9106103518276464E-2</v>
      </c>
      <c r="AZ46" s="5">
        <f t="shared" si="43"/>
        <v>7.1308555039896457E-2</v>
      </c>
      <c r="BA46" s="5">
        <f t="shared" si="43"/>
        <v>7.5980399243152905E-2</v>
      </c>
      <c r="BB46" s="5">
        <f t="shared" si="43"/>
        <v>0.1022529710656945</v>
      </c>
      <c r="BC46" s="5">
        <f t="shared" si="43"/>
        <v>0.11606477249114268</v>
      </c>
      <c r="BD46" s="5">
        <f t="shared" si="43"/>
        <v>0.10714844336100454</v>
      </c>
      <c r="BE46" s="5">
        <f t="shared" si="43"/>
        <v>0.1272974172340795</v>
      </c>
      <c r="BF46" s="5">
        <f t="shared" si="43"/>
        <v>0.14329300356192093</v>
      </c>
      <c r="BG46" s="5">
        <f t="shared" si="43"/>
        <v>0.16505298830484999</v>
      </c>
      <c r="BH46" s="5">
        <f t="shared" si="43"/>
        <v>0.18455637125526175</v>
      </c>
    </row>
    <row r="47" spans="1:60" x14ac:dyDescent="0.2">
      <c r="J47" s="3"/>
      <c r="K47" s="13"/>
      <c r="M47" s="5"/>
      <c r="Z47" s="1" t="s">
        <v>36</v>
      </c>
      <c r="AA47" s="5">
        <f t="shared" ref="AA47:BH47" si="44">+(AA41-O41)/O41</f>
        <v>-1.4485881481510905E-2</v>
      </c>
      <c r="AB47" s="5">
        <f t="shared" si="44"/>
        <v>-0.11471306137154498</v>
      </c>
      <c r="AC47" s="5">
        <f t="shared" si="44"/>
        <v>8.2639489251848403E-3</v>
      </c>
      <c r="AD47" s="5">
        <f t="shared" si="44"/>
        <v>-0.17599025049550893</v>
      </c>
      <c r="AE47" s="5">
        <f t="shared" si="44"/>
        <v>-0.20024812761192051</v>
      </c>
      <c r="AF47" s="5">
        <f t="shared" si="44"/>
        <v>-0.23649902949128546</v>
      </c>
      <c r="AG47" s="5">
        <f t="shared" si="44"/>
        <v>0.13804132684973691</v>
      </c>
      <c r="AH47" s="5">
        <f t="shared" si="44"/>
        <v>6.2779021063576482E-2</v>
      </c>
      <c r="AI47" s="5">
        <f t="shared" si="44"/>
        <v>6.0890510060969266E-2</v>
      </c>
      <c r="AJ47" s="5">
        <f t="shared" si="44"/>
        <v>-3.1067064904917788E-2</v>
      </c>
      <c r="AK47" s="5">
        <f t="shared" si="44"/>
        <v>5.633752520976034E-2</v>
      </c>
      <c r="AL47" s="5">
        <f t="shared" si="44"/>
        <v>8.8607522676501932E-2</v>
      </c>
      <c r="AM47" s="5">
        <f t="shared" si="44"/>
        <v>0.15034944340987649</v>
      </c>
      <c r="AN47" s="5">
        <f t="shared" si="44"/>
        <v>-3.3114806955171661E-2</v>
      </c>
      <c r="AO47" s="5">
        <f t="shared" si="44"/>
        <v>-2.0601982535177522E-2</v>
      </c>
      <c r="AP47" s="5">
        <f t="shared" si="44"/>
        <v>7.3780918487063377E-2</v>
      </c>
      <c r="AQ47" s="5">
        <f t="shared" si="44"/>
        <v>3.9146329574627201E-2</v>
      </c>
      <c r="AR47" s="5">
        <f t="shared" si="44"/>
        <v>0.11037894983396457</v>
      </c>
      <c r="AS47" s="5">
        <f t="shared" si="44"/>
        <v>4.8625716388874293E-2</v>
      </c>
      <c r="AT47" s="5">
        <f t="shared" si="44"/>
        <v>5.3768480873166165E-2</v>
      </c>
      <c r="AU47" s="5">
        <f t="shared" si="44"/>
        <v>-5.2317529862786531E-2</v>
      </c>
      <c r="AV47" s="5">
        <f t="shared" si="44"/>
        <v>0.1057893716911119</v>
      </c>
      <c r="AW47" s="5">
        <f t="shared" si="44"/>
        <v>1.5928296367589856E-2</v>
      </c>
      <c r="AX47" s="5">
        <f t="shared" si="44"/>
        <v>0.11241715531439203</v>
      </c>
      <c r="AY47" s="5">
        <f t="shared" si="44"/>
        <v>0.2537692652171944</v>
      </c>
      <c r="AZ47" s="5">
        <f t="shared" si="44"/>
        <v>0.15675447580438479</v>
      </c>
      <c r="BA47" s="5">
        <f t="shared" si="44"/>
        <v>3.3409815768947027E-2</v>
      </c>
      <c r="BB47" s="5">
        <f t="shared" si="44"/>
        <v>0.42801248559143401</v>
      </c>
      <c r="BC47" s="5">
        <f t="shared" si="44"/>
        <v>0.2025238721419492</v>
      </c>
      <c r="BD47" s="5">
        <f t="shared" si="44"/>
        <v>2.468915810072007E-2</v>
      </c>
      <c r="BE47" s="5">
        <f t="shared" si="44"/>
        <v>0.26366199277205515</v>
      </c>
      <c r="BF47" s="5">
        <f t="shared" si="44"/>
        <v>0.27430387167495079</v>
      </c>
      <c r="BG47" s="5">
        <f t="shared" si="44"/>
        <v>0.2109995010241914</v>
      </c>
      <c r="BH47" s="5">
        <f t="shared" si="44"/>
        <v>0.2778035583619331</v>
      </c>
    </row>
    <row r="48" spans="1:60" x14ac:dyDescent="0.2">
      <c r="K48" s="13"/>
    </row>
    <row r="49" spans="11:60" x14ac:dyDescent="0.2">
      <c r="K49" s="13"/>
      <c r="L49" s="14" t="s">
        <v>37</v>
      </c>
      <c r="M49" s="14"/>
      <c r="N49" s="14"/>
      <c r="O49" s="1">
        <f>+O43/O42</f>
        <v>3.3727102690999072E-2</v>
      </c>
      <c r="P49" s="1">
        <f t="shared" ref="P49:BE49" si="45">+P43/P42</f>
        <v>3.3875114266561035E-2</v>
      </c>
      <c r="Q49" s="1">
        <f t="shared" si="45"/>
        <v>3.3752333885835588E-2</v>
      </c>
      <c r="R49" s="1">
        <f t="shared" si="45"/>
        <v>3.3597836799910304E-2</v>
      </c>
      <c r="S49" s="1">
        <f t="shared" si="45"/>
        <v>3.3587586272125394E-2</v>
      </c>
      <c r="T49" s="1">
        <f t="shared" si="45"/>
        <v>3.3352965353187831E-2</v>
      </c>
      <c r="U49" s="1">
        <f t="shared" si="45"/>
        <v>3.3307750350593308E-2</v>
      </c>
      <c r="V49" s="1">
        <f t="shared" si="45"/>
        <v>3.3287279301948053E-2</v>
      </c>
      <c r="W49" s="1">
        <f t="shared" si="45"/>
        <v>3.352450295337784E-2</v>
      </c>
      <c r="X49" s="1">
        <f t="shared" si="45"/>
        <v>3.4023408234608664E-2</v>
      </c>
      <c r="Y49" s="1">
        <f t="shared" si="45"/>
        <v>3.4375976408509687E-2</v>
      </c>
      <c r="Z49" s="1">
        <f t="shared" si="45"/>
        <v>3.4535995310964476E-2</v>
      </c>
      <c r="AA49" s="1">
        <f t="shared" si="45"/>
        <v>3.4598792348188391E-2</v>
      </c>
      <c r="AB49" s="1">
        <f t="shared" si="45"/>
        <v>3.4787234674657538E-2</v>
      </c>
      <c r="AC49" s="1">
        <f t="shared" si="45"/>
        <v>3.4775098728475319E-2</v>
      </c>
      <c r="AD49" s="1">
        <f t="shared" si="45"/>
        <v>3.4726289803581743E-2</v>
      </c>
      <c r="AE49" s="1">
        <f t="shared" si="45"/>
        <v>3.4625174600840955E-2</v>
      </c>
      <c r="AF49" s="1">
        <f t="shared" si="45"/>
        <v>3.5148343482807404E-2</v>
      </c>
      <c r="AG49" s="1">
        <f t="shared" si="45"/>
        <v>3.5429539088596737E-2</v>
      </c>
      <c r="AH49" s="1">
        <f t="shared" si="45"/>
        <v>3.5736886214644055E-2</v>
      </c>
      <c r="AI49" s="1">
        <f t="shared" si="45"/>
        <v>3.6130520775280207E-2</v>
      </c>
      <c r="AJ49" s="1">
        <f t="shared" si="45"/>
        <v>3.6453194557652523E-2</v>
      </c>
      <c r="AK49" s="1">
        <f t="shared" si="45"/>
        <v>3.6628244073748907E-2</v>
      </c>
      <c r="AL49" s="1">
        <f t="shared" si="45"/>
        <v>3.6939487557661528E-2</v>
      </c>
      <c r="AM49" s="1">
        <f t="shared" si="45"/>
        <v>3.7106006749156352E-2</v>
      </c>
      <c r="AN49" s="1">
        <f t="shared" si="45"/>
        <v>3.7024685830339008E-2</v>
      </c>
      <c r="AO49" s="1">
        <f t="shared" si="45"/>
        <v>3.7290664859241519E-2</v>
      </c>
      <c r="AP49" s="1">
        <f t="shared" si="45"/>
        <v>3.7682520917849904E-2</v>
      </c>
      <c r="AQ49" s="1">
        <f t="shared" si="45"/>
        <v>3.7922482991034526E-2</v>
      </c>
      <c r="AR49" s="1">
        <f t="shared" si="45"/>
        <v>3.7901697905528643E-2</v>
      </c>
      <c r="AS49" s="1">
        <f t="shared" si="45"/>
        <v>3.8158022632707102E-2</v>
      </c>
      <c r="AT49" s="1">
        <f t="shared" si="45"/>
        <v>3.8400273994248342E-2</v>
      </c>
      <c r="AU49" s="1">
        <f t="shared" si="45"/>
        <v>3.824360150471013E-2</v>
      </c>
      <c r="AV49" s="1">
        <f t="shared" si="45"/>
        <v>3.845014801546149E-2</v>
      </c>
      <c r="AW49" s="1">
        <f t="shared" si="45"/>
        <v>3.8774659767059121E-2</v>
      </c>
      <c r="AX49" s="1">
        <f t="shared" si="45"/>
        <v>3.9894200702749752E-2</v>
      </c>
      <c r="AY49" s="1">
        <f t="shared" si="45"/>
        <v>4.0445430105797993E-2</v>
      </c>
      <c r="AZ49" s="1">
        <f t="shared" si="45"/>
        <v>4.1014277914189719E-2</v>
      </c>
      <c r="BA49" s="1">
        <f t="shared" si="45"/>
        <v>4.2026553739474982E-2</v>
      </c>
      <c r="BB49" s="1">
        <f t="shared" si="45"/>
        <v>4.272178510887991E-2</v>
      </c>
      <c r="BC49" s="1">
        <f t="shared" si="45"/>
        <v>4.3287294010535209E-2</v>
      </c>
      <c r="BD49" s="1">
        <f t="shared" si="45"/>
        <v>4.4133535092941718E-2</v>
      </c>
      <c r="BE49" s="1">
        <f t="shared" si="45"/>
        <v>4.4793101263745284E-2</v>
      </c>
      <c r="BF49" s="1">
        <f t="shared" ref="BF49" si="46">+BF43/BF42</f>
        <v>4.4945329192144681E-2</v>
      </c>
      <c r="BG49" s="1">
        <f>+BG43/BG42</f>
        <v>4.5499350506811288E-2</v>
      </c>
      <c r="BH49" s="1">
        <f>+BH43/BH42</f>
        <v>4.6134998249243983E-2</v>
      </c>
    </row>
    <row r="50" spans="11:60" x14ac:dyDescent="0.2">
      <c r="K50" s="13"/>
      <c r="W50" s="14" t="s">
        <v>38</v>
      </c>
      <c r="X50" s="14"/>
      <c r="Y50" s="14"/>
      <c r="AA50" s="5">
        <f>+(AA49-$Z$49)/$Z$49</f>
        <v>1.818306860957269E-3</v>
      </c>
      <c r="AB50" s="5">
        <f t="shared" ref="AB50:BF50" si="47">+(AB49-$Z$49)/$Z$49</f>
        <v>7.2747103834965689E-3</v>
      </c>
      <c r="AC50" s="5">
        <f t="shared" si="47"/>
        <v>6.9233104579132345E-3</v>
      </c>
      <c r="AD50" s="5">
        <f t="shared" si="47"/>
        <v>5.5100335433753188E-3</v>
      </c>
      <c r="AE50" s="5">
        <f t="shared" si="47"/>
        <v>2.5822128209568671E-3</v>
      </c>
      <c r="AF50" s="5">
        <f t="shared" si="47"/>
        <v>1.7730723157948755E-2</v>
      </c>
      <c r="AG50" s="5">
        <f t="shared" si="47"/>
        <v>2.5872825427115425E-2</v>
      </c>
      <c r="AH50" s="5">
        <f t="shared" si="47"/>
        <v>3.4772152731278608E-2</v>
      </c>
      <c r="AI50" s="5">
        <f t="shared" si="47"/>
        <v>4.616995832778277E-2</v>
      </c>
      <c r="AJ50" s="5">
        <f t="shared" si="47"/>
        <v>5.5513073517223191E-2</v>
      </c>
      <c r="AK50" s="5">
        <f t="shared" si="47"/>
        <v>6.0581684238304963E-2</v>
      </c>
      <c r="AL50" s="5">
        <f t="shared" si="47"/>
        <v>6.9593831741516135E-2</v>
      </c>
      <c r="AM50" s="5">
        <f t="shared" si="47"/>
        <v>7.4415444380603948E-2</v>
      </c>
      <c r="AN50" s="5">
        <f t="shared" si="47"/>
        <v>7.2060773027277508E-2</v>
      </c>
      <c r="AO50" s="5">
        <f t="shared" si="47"/>
        <v>7.9762274793988397E-2</v>
      </c>
      <c r="AP50" s="5">
        <f t="shared" si="47"/>
        <v>9.1108583336136542E-2</v>
      </c>
      <c r="AQ50" s="5">
        <f t="shared" si="47"/>
        <v>9.8056756424069483E-2</v>
      </c>
      <c r="AR50" s="5">
        <f t="shared" si="47"/>
        <v>9.7454918100930613E-2</v>
      </c>
      <c r="AS50" s="5">
        <f t="shared" si="47"/>
        <v>0.10487687669429077</v>
      </c>
      <c r="AT50" s="5">
        <f t="shared" si="47"/>
        <v>0.11189133680641414</v>
      </c>
      <c r="AU50" s="5">
        <f t="shared" si="47"/>
        <v>0.10735483834654576</v>
      </c>
      <c r="AV50" s="5">
        <f t="shared" si="47"/>
        <v>0.11333545390117508</v>
      </c>
      <c r="AW50" s="5">
        <f t="shared" si="47"/>
        <v>0.12273178803533583</v>
      </c>
      <c r="AX50" s="5">
        <f t="shared" si="47"/>
        <v>0.15514842828589784</v>
      </c>
      <c r="AY50" s="5">
        <f t="shared" si="47"/>
        <v>0.17110943934363435</v>
      </c>
      <c r="AZ50" s="5">
        <f t="shared" si="47"/>
        <v>0.18758059656003367</v>
      </c>
      <c r="BA50" s="5">
        <f t="shared" si="47"/>
        <v>0.21689134368547955</v>
      </c>
      <c r="BB50" s="5">
        <f t="shared" si="47"/>
        <v>0.23702197444173884</v>
      </c>
      <c r="BC50" s="5">
        <f t="shared" si="47"/>
        <v>0.25339645262206684</v>
      </c>
      <c r="BD50" s="5">
        <f t="shared" si="47"/>
        <v>0.27789961446196448</v>
      </c>
      <c r="BE50" s="5">
        <f t="shared" si="47"/>
        <v>0.29699754880162338</v>
      </c>
      <c r="BF50" s="5">
        <f t="shared" si="47"/>
        <v>0.30140535367386539</v>
      </c>
      <c r="BG50" s="5">
        <f t="shared" ref="BG50:BH50" si="48">+(BG49-$Z$49)/$Z$49</f>
        <v>0.31744720536159471</v>
      </c>
      <c r="BH50" s="5">
        <f t="shared" si="48"/>
        <v>0.3358525745049849</v>
      </c>
    </row>
  </sheetData>
  <mergeCells count="6">
    <mergeCell ref="K42:K50"/>
    <mergeCell ref="W46:Y46"/>
    <mergeCell ref="L49:N49"/>
    <mergeCell ref="W50:Y50"/>
    <mergeCell ref="A4:A20"/>
    <mergeCell ref="A22:A39"/>
  </mergeCells>
  <phoneticPr fontId="3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05B2-82BD-934F-AB38-0EB227BE2818}">
  <dimension ref="A2:BH18"/>
  <sheetViews>
    <sheetView topLeftCell="A2" workbookViewId="0">
      <pane xSplit="2" topLeftCell="BE1" activePane="topRight" state="frozen"/>
      <selection activeCell="B30" sqref="B30"/>
      <selection pane="topRight" activeCell="BI11" sqref="BI11"/>
    </sheetView>
  </sheetViews>
  <sheetFormatPr baseColWidth="10" defaultRowHeight="16" x14ac:dyDescent="0.2"/>
  <cols>
    <col min="1" max="1" width="20.1640625" style="1" customWidth="1"/>
    <col min="2" max="2" width="22" style="1" customWidth="1"/>
    <col min="3" max="14" width="10.83203125" style="1" customWidth="1"/>
    <col min="15" max="53" width="10.83203125" style="1"/>
    <col min="54" max="54" width="12.1640625" style="1" bestFit="1" customWidth="1"/>
    <col min="55" max="16384" width="10.83203125" style="1"/>
  </cols>
  <sheetData>
    <row r="2" spans="1:60" x14ac:dyDescent="0.2">
      <c r="C2" s="1">
        <v>2020</v>
      </c>
      <c r="O2" s="1">
        <v>2021</v>
      </c>
      <c r="AA2" s="1">
        <v>2022</v>
      </c>
      <c r="AM2" s="1">
        <v>2023</v>
      </c>
      <c r="AY2" s="1">
        <v>2024</v>
      </c>
    </row>
    <row r="3" spans="1:60" x14ac:dyDescent="0.2">
      <c r="C3" s="1" t="s">
        <v>16</v>
      </c>
      <c r="D3" s="1" t="s">
        <v>15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1" t="s">
        <v>16</v>
      </c>
      <c r="P3" s="1" t="s">
        <v>15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16</v>
      </c>
      <c r="AB3" s="1" t="s">
        <v>15</v>
      </c>
      <c r="AC3" s="1" t="s">
        <v>17</v>
      </c>
      <c r="AD3" s="1" t="s">
        <v>18</v>
      </c>
      <c r="AE3" s="1" t="s">
        <v>19</v>
      </c>
      <c r="AF3" s="1" t="s">
        <v>20</v>
      </c>
      <c r="AG3" s="1" t="s">
        <v>21</v>
      </c>
      <c r="AH3" s="1" t="s">
        <v>22</v>
      </c>
      <c r="AI3" s="1" t="s">
        <v>23</v>
      </c>
      <c r="AJ3" s="1" t="s">
        <v>24</v>
      </c>
      <c r="AK3" s="1" t="s">
        <v>25</v>
      </c>
      <c r="AL3" s="1" t="s">
        <v>26</v>
      </c>
      <c r="AM3" s="1" t="s">
        <v>16</v>
      </c>
      <c r="AN3" s="1" t="s">
        <v>15</v>
      </c>
      <c r="AO3" s="1" t="s">
        <v>17</v>
      </c>
      <c r="AP3" s="1" t="s">
        <v>18</v>
      </c>
      <c r="AQ3" s="1" t="s">
        <v>19</v>
      </c>
      <c r="AR3" s="1" t="s">
        <v>20</v>
      </c>
      <c r="AS3" s="1" t="s">
        <v>21</v>
      </c>
      <c r="AT3" s="1" t="s">
        <v>22</v>
      </c>
      <c r="AU3" s="1" t="s">
        <v>23</v>
      </c>
      <c r="AV3" s="1" t="s">
        <v>24</v>
      </c>
      <c r="AW3" s="1" t="s">
        <v>25</v>
      </c>
      <c r="AX3" s="1" t="s">
        <v>26</v>
      </c>
      <c r="AY3" s="1" t="s">
        <v>16</v>
      </c>
      <c r="AZ3" s="1" t="s">
        <v>15</v>
      </c>
      <c r="BA3" s="1" t="s">
        <v>17</v>
      </c>
      <c r="BB3" s="1" t="s">
        <v>18</v>
      </c>
      <c r="BC3" s="1" t="s">
        <v>19</v>
      </c>
      <c r="BD3" s="1" t="s">
        <v>20</v>
      </c>
      <c r="BE3" s="1" t="s">
        <v>21</v>
      </c>
      <c r="BF3" s="1" t="s">
        <v>22</v>
      </c>
      <c r="BG3" s="1" t="s">
        <v>23</v>
      </c>
      <c r="BH3" s="1" t="s">
        <v>24</v>
      </c>
    </row>
    <row r="4" spans="1:60" x14ac:dyDescent="0.2">
      <c r="A4" s="1" t="s">
        <v>48</v>
      </c>
      <c r="B4" s="1" t="s">
        <v>11</v>
      </c>
      <c r="C4" s="1">
        <v>157</v>
      </c>
      <c r="D4" s="1">
        <v>203</v>
      </c>
      <c r="E4" s="1">
        <v>135</v>
      </c>
      <c r="F4" s="1">
        <v>92</v>
      </c>
      <c r="G4" s="1">
        <v>93</v>
      </c>
      <c r="H4" s="1">
        <v>428</v>
      </c>
      <c r="I4" s="1">
        <v>184</v>
      </c>
      <c r="J4" s="1">
        <v>128</v>
      </c>
      <c r="K4" s="1">
        <v>204</v>
      </c>
      <c r="L4" s="1">
        <v>183</v>
      </c>
      <c r="M4" s="1">
        <v>211</v>
      </c>
      <c r="N4" s="1">
        <v>207</v>
      </c>
      <c r="O4" s="1">
        <v>146</v>
      </c>
      <c r="P4" s="1">
        <v>253</v>
      </c>
      <c r="Q4" s="1">
        <v>229</v>
      </c>
      <c r="R4" s="1">
        <v>165</v>
      </c>
      <c r="S4" s="1">
        <v>215</v>
      </c>
      <c r="T4" s="1">
        <v>491</v>
      </c>
      <c r="U4" s="1">
        <v>152</v>
      </c>
      <c r="V4" s="1">
        <v>149</v>
      </c>
      <c r="W4" s="1">
        <v>237</v>
      </c>
      <c r="X4" s="1">
        <v>183</v>
      </c>
      <c r="Y4" s="1">
        <v>192</v>
      </c>
      <c r="Z4" s="1">
        <v>184</v>
      </c>
      <c r="AA4" s="1">
        <v>150</v>
      </c>
      <c r="AB4" s="1">
        <v>181</v>
      </c>
      <c r="AC4" s="1">
        <v>237</v>
      </c>
      <c r="AD4" s="1">
        <v>153</v>
      </c>
      <c r="AE4" s="1">
        <v>133</v>
      </c>
      <c r="AF4" s="1">
        <v>120</v>
      </c>
      <c r="AG4" s="1">
        <v>246</v>
      </c>
      <c r="AH4" s="1">
        <v>116</v>
      </c>
      <c r="AI4" s="1">
        <v>125</v>
      </c>
      <c r="AJ4" s="1">
        <v>156</v>
      </c>
      <c r="AK4" s="1">
        <v>208</v>
      </c>
      <c r="AL4" s="1">
        <v>152</v>
      </c>
      <c r="AM4" s="1">
        <v>164</v>
      </c>
      <c r="AN4" s="1">
        <v>167</v>
      </c>
      <c r="AO4" s="1">
        <v>177</v>
      </c>
      <c r="AP4" s="1">
        <v>116</v>
      </c>
      <c r="AQ4" s="1">
        <v>146</v>
      </c>
      <c r="AR4" s="1">
        <v>157</v>
      </c>
      <c r="AS4" s="1">
        <v>177</v>
      </c>
      <c r="AT4" s="1">
        <v>126</v>
      </c>
      <c r="AU4" s="1">
        <v>154</v>
      </c>
      <c r="AV4" s="1">
        <v>173</v>
      </c>
      <c r="AW4" s="4">
        <v>162</v>
      </c>
      <c r="AX4" s="1">
        <v>104</v>
      </c>
      <c r="AY4" s="1">
        <v>167</v>
      </c>
      <c r="AZ4" s="1">
        <v>181</v>
      </c>
      <c r="BA4" s="1">
        <v>151</v>
      </c>
      <c r="BB4" s="4">
        <v>163</v>
      </c>
      <c r="BC4" s="1">
        <v>163</v>
      </c>
      <c r="BD4" s="1">
        <v>116</v>
      </c>
      <c r="BE4" s="1">
        <v>177</v>
      </c>
      <c r="BF4" s="1">
        <v>168</v>
      </c>
      <c r="BG4" s="1">
        <v>164</v>
      </c>
      <c r="BH4" s="1">
        <f>+TODO!$BH$16</f>
        <v>166</v>
      </c>
    </row>
    <row r="5" spans="1:60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2"/>
      <c r="AY5" s="10"/>
      <c r="AZ5" s="10"/>
      <c r="BA5" s="10"/>
      <c r="BB5" s="11"/>
      <c r="BC5" s="10"/>
      <c r="BD5" s="10"/>
      <c r="BE5" s="10"/>
      <c r="BF5" s="10"/>
      <c r="BG5" s="10"/>
      <c r="BH5" s="10"/>
    </row>
    <row r="6" spans="1:60" x14ac:dyDescent="0.2">
      <c r="A6" s="1" t="s">
        <v>49</v>
      </c>
      <c r="B6" s="1" t="s">
        <v>11</v>
      </c>
      <c r="C6" s="3">
        <v>2.411</v>
      </c>
      <c r="D6" s="3">
        <v>2.448</v>
      </c>
      <c r="E6" s="3">
        <v>1.883</v>
      </c>
      <c r="F6" s="3">
        <v>2.008</v>
      </c>
      <c r="G6" s="3">
        <v>1.698</v>
      </c>
      <c r="H6" s="3">
        <v>7.016</v>
      </c>
      <c r="I6" s="3">
        <v>2.8719999999999999</v>
      </c>
      <c r="J6" s="3">
        <v>2.1469999999999998</v>
      </c>
      <c r="K6" s="3">
        <v>3.657</v>
      </c>
      <c r="L6" s="3">
        <v>2.8740000000000001</v>
      </c>
      <c r="M6" s="3">
        <v>3.1179999999999999</v>
      </c>
      <c r="N6" s="3">
        <v>3.1</v>
      </c>
      <c r="O6" s="3">
        <v>2.073</v>
      </c>
      <c r="P6" s="3">
        <v>4.0069999999999997</v>
      </c>
      <c r="Q6" s="3">
        <v>3.1819999999999999</v>
      </c>
      <c r="R6" s="3">
        <v>2.3730000000000002</v>
      </c>
      <c r="S6" s="3">
        <v>3.536</v>
      </c>
      <c r="T6" s="3">
        <v>7.665</v>
      </c>
      <c r="U6" s="3">
        <v>2.5249999999999999</v>
      </c>
      <c r="V6" s="3">
        <v>2.4910000000000001</v>
      </c>
      <c r="W6" s="3">
        <v>3.67</v>
      </c>
      <c r="X6" s="3">
        <v>3.0150000000000001</v>
      </c>
      <c r="Y6" s="3">
        <v>2.802</v>
      </c>
      <c r="Z6" s="3">
        <v>2.6989999999999998</v>
      </c>
      <c r="AA6" s="3">
        <v>2.7909999999999999</v>
      </c>
      <c r="AB6" s="3">
        <v>2.601</v>
      </c>
      <c r="AC6" s="3">
        <v>4.3159999999999998</v>
      </c>
      <c r="AD6" s="3">
        <v>2.5649999999999999</v>
      </c>
      <c r="AE6" s="3">
        <v>2.423</v>
      </c>
      <c r="AF6" s="3">
        <v>2.2669999999999999</v>
      </c>
      <c r="AG6" s="3">
        <v>5.0460000000000003</v>
      </c>
      <c r="AH6" s="3">
        <v>2.3849999999999998</v>
      </c>
      <c r="AI6" s="3">
        <v>2.4540000000000002</v>
      </c>
      <c r="AJ6" s="3">
        <v>3.077</v>
      </c>
      <c r="AK6" s="3">
        <v>3.677</v>
      </c>
      <c r="AL6" s="3">
        <v>2.7629999999999999</v>
      </c>
      <c r="AM6" s="3">
        <v>2.6240000000000001</v>
      </c>
      <c r="AN6" s="3">
        <v>2.9809999999999999</v>
      </c>
      <c r="AO6" s="3">
        <v>3.4750000000000001</v>
      </c>
      <c r="AP6" s="3">
        <v>2.4860000000000002</v>
      </c>
      <c r="AQ6" s="3">
        <v>2.2029999999999998</v>
      </c>
      <c r="AR6" s="3">
        <v>3.0409999999999999</v>
      </c>
      <c r="AS6" s="3">
        <v>3.97</v>
      </c>
      <c r="AT6" s="3">
        <v>2.923</v>
      </c>
      <c r="AU6" s="3">
        <v>3.778</v>
      </c>
      <c r="AV6" s="3">
        <v>4.2050000000000001</v>
      </c>
      <c r="AW6" s="3">
        <v>3.6989999999999998</v>
      </c>
      <c r="AX6" s="3">
        <v>2.57</v>
      </c>
      <c r="AY6" s="3">
        <v>4.2359999999999998</v>
      </c>
      <c r="AZ6" s="3">
        <v>3.7959999999999998</v>
      </c>
      <c r="BA6" s="3">
        <v>3.4750000000000001</v>
      </c>
      <c r="BB6" s="3">
        <v>4.3099999999999996</v>
      </c>
      <c r="BC6" s="3">
        <v>4.2750000000000004</v>
      </c>
      <c r="BD6" s="3">
        <v>2.5659999999999998</v>
      </c>
      <c r="BE6" s="3">
        <v>4.6500000000000004</v>
      </c>
      <c r="BF6" s="3">
        <v>4.8680000000000003</v>
      </c>
      <c r="BG6" s="3">
        <v>5.4569999999999999</v>
      </c>
      <c r="BH6" s="3">
        <f>+TODO!$BH$34</f>
        <v>5.048</v>
      </c>
    </row>
    <row r="7" spans="1:60" x14ac:dyDescent="0.2">
      <c r="B7" s="2" t="s">
        <v>29</v>
      </c>
      <c r="C7" s="1">
        <f t="shared" ref="C7:AH7" si="0">+C4</f>
        <v>157</v>
      </c>
      <c r="D7" s="1">
        <f t="shared" si="0"/>
        <v>203</v>
      </c>
      <c r="E7" s="1">
        <f t="shared" si="0"/>
        <v>135</v>
      </c>
      <c r="F7" s="1">
        <f t="shared" si="0"/>
        <v>92</v>
      </c>
      <c r="G7" s="1">
        <f t="shared" si="0"/>
        <v>93</v>
      </c>
      <c r="H7" s="1">
        <f t="shared" si="0"/>
        <v>428</v>
      </c>
      <c r="I7" s="1">
        <f t="shared" si="0"/>
        <v>184</v>
      </c>
      <c r="J7" s="1">
        <f t="shared" si="0"/>
        <v>128</v>
      </c>
      <c r="K7" s="1">
        <f t="shared" si="0"/>
        <v>204</v>
      </c>
      <c r="L7" s="1">
        <f t="shared" si="0"/>
        <v>183</v>
      </c>
      <c r="M7" s="1">
        <f t="shared" si="0"/>
        <v>211</v>
      </c>
      <c r="N7" s="1">
        <f t="shared" si="0"/>
        <v>207</v>
      </c>
      <c r="O7" s="1">
        <f t="shared" si="0"/>
        <v>146</v>
      </c>
      <c r="P7" s="1">
        <f t="shared" si="0"/>
        <v>253</v>
      </c>
      <c r="Q7" s="1">
        <f t="shared" si="0"/>
        <v>229</v>
      </c>
      <c r="R7" s="1">
        <f t="shared" si="0"/>
        <v>165</v>
      </c>
      <c r="S7" s="1">
        <f t="shared" si="0"/>
        <v>215</v>
      </c>
      <c r="T7" s="1">
        <f t="shared" si="0"/>
        <v>491</v>
      </c>
      <c r="U7" s="1">
        <f t="shared" si="0"/>
        <v>152</v>
      </c>
      <c r="V7" s="1">
        <f t="shared" si="0"/>
        <v>149</v>
      </c>
      <c r="W7" s="1">
        <f t="shared" si="0"/>
        <v>237</v>
      </c>
      <c r="X7" s="1">
        <f t="shared" si="0"/>
        <v>183</v>
      </c>
      <c r="Y7" s="1">
        <f t="shared" si="0"/>
        <v>192</v>
      </c>
      <c r="Z7" s="1">
        <f t="shared" si="0"/>
        <v>184</v>
      </c>
      <c r="AA7" s="1">
        <f t="shared" si="0"/>
        <v>150</v>
      </c>
      <c r="AB7" s="1">
        <f t="shared" si="0"/>
        <v>181</v>
      </c>
      <c r="AC7" s="1">
        <f t="shared" si="0"/>
        <v>237</v>
      </c>
      <c r="AD7" s="1">
        <f t="shared" si="0"/>
        <v>153</v>
      </c>
      <c r="AE7" s="1">
        <f t="shared" si="0"/>
        <v>133</v>
      </c>
      <c r="AF7" s="1">
        <f t="shared" si="0"/>
        <v>120</v>
      </c>
      <c r="AG7" s="1">
        <f t="shared" si="0"/>
        <v>246</v>
      </c>
      <c r="AH7" s="1">
        <f t="shared" si="0"/>
        <v>116</v>
      </c>
      <c r="AI7" s="1">
        <f t="shared" ref="AI7:BG7" si="1">+AI4</f>
        <v>125</v>
      </c>
      <c r="AJ7" s="1">
        <f t="shared" si="1"/>
        <v>156</v>
      </c>
      <c r="AK7" s="1">
        <f t="shared" si="1"/>
        <v>208</v>
      </c>
      <c r="AL7" s="1">
        <f t="shared" si="1"/>
        <v>152</v>
      </c>
      <c r="AM7" s="1">
        <f t="shared" si="1"/>
        <v>164</v>
      </c>
      <c r="AN7" s="1">
        <f t="shared" si="1"/>
        <v>167</v>
      </c>
      <c r="AO7" s="1">
        <f t="shared" si="1"/>
        <v>177</v>
      </c>
      <c r="AP7" s="1">
        <f t="shared" si="1"/>
        <v>116</v>
      </c>
      <c r="AQ7" s="1">
        <f t="shared" si="1"/>
        <v>146</v>
      </c>
      <c r="AR7" s="1">
        <f t="shared" si="1"/>
        <v>157</v>
      </c>
      <c r="AS7" s="1">
        <f t="shared" si="1"/>
        <v>177</v>
      </c>
      <c r="AT7" s="1">
        <f t="shared" si="1"/>
        <v>126</v>
      </c>
      <c r="AU7" s="1">
        <f t="shared" si="1"/>
        <v>154</v>
      </c>
      <c r="AV7" s="1">
        <f t="shared" si="1"/>
        <v>173</v>
      </c>
      <c r="AW7" s="1">
        <f t="shared" si="1"/>
        <v>162</v>
      </c>
      <c r="AX7" s="1">
        <f t="shared" si="1"/>
        <v>104</v>
      </c>
      <c r="AY7" s="1">
        <f t="shared" si="1"/>
        <v>167</v>
      </c>
      <c r="AZ7" s="1">
        <f t="shared" si="1"/>
        <v>181</v>
      </c>
      <c r="BA7" s="1">
        <f t="shared" si="1"/>
        <v>151</v>
      </c>
      <c r="BB7" s="1">
        <f t="shared" si="1"/>
        <v>163</v>
      </c>
      <c r="BC7" s="1">
        <f t="shared" si="1"/>
        <v>163</v>
      </c>
      <c r="BD7" s="1">
        <f t="shared" si="1"/>
        <v>116</v>
      </c>
      <c r="BE7" s="1">
        <f t="shared" si="1"/>
        <v>177</v>
      </c>
      <c r="BF7" s="1">
        <f t="shared" si="1"/>
        <v>168</v>
      </c>
      <c r="BG7" s="1">
        <f t="shared" si="1"/>
        <v>164</v>
      </c>
      <c r="BH7" s="1">
        <f t="shared" ref="BH7" si="2">+BH4</f>
        <v>166</v>
      </c>
    </row>
    <row r="8" spans="1:60" x14ac:dyDescent="0.2">
      <c r="B8" s="2" t="s">
        <v>30</v>
      </c>
      <c r="C8" s="3">
        <f t="shared" ref="C8:AH8" si="3">+C6</f>
        <v>2.411</v>
      </c>
      <c r="D8" s="3">
        <f t="shared" si="3"/>
        <v>2.448</v>
      </c>
      <c r="E8" s="3">
        <f t="shared" si="3"/>
        <v>1.883</v>
      </c>
      <c r="F8" s="3">
        <f t="shared" si="3"/>
        <v>2.008</v>
      </c>
      <c r="G8" s="3">
        <f t="shared" si="3"/>
        <v>1.698</v>
      </c>
      <c r="H8" s="3">
        <f t="shared" si="3"/>
        <v>7.016</v>
      </c>
      <c r="I8" s="3">
        <f t="shared" si="3"/>
        <v>2.8719999999999999</v>
      </c>
      <c r="J8" s="3">
        <f t="shared" si="3"/>
        <v>2.1469999999999998</v>
      </c>
      <c r="K8" s="3">
        <f t="shared" si="3"/>
        <v>3.657</v>
      </c>
      <c r="L8" s="3">
        <f t="shared" si="3"/>
        <v>2.8740000000000001</v>
      </c>
      <c r="M8" s="3">
        <f t="shared" si="3"/>
        <v>3.1179999999999999</v>
      </c>
      <c r="N8" s="3">
        <f t="shared" si="3"/>
        <v>3.1</v>
      </c>
      <c r="O8" s="3">
        <f t="shared" si="3"/>
        <v>2.073</v>
      </c>
      <c r="P8" s="3">
        <f t="shared" si="3"/>
        <v>4.0069999999999997</v>
      </c>
      <c r="Q8" s="3">
        <f t="shared" si="3"/>
        <v>3.1819999999999999</v>
      </c>
      <c r="R8" s="3">
        <f t="shared" si="3"/>
        <v>2.3730000000000002</v>
      </c>
      <c r="S8" s="3">
        <f t="shared" si="3"/>
        <v>3.536</v>
      </c>
      <c r="T8" s="3">
        <f t="shared" si="3"/>
        <v>7.665</v>
      </c>
      <c r="U8" s="3">
        <f t="shared" si="3"/>
        <v>2.5249999999999999</v>
      </c>
      <c r="V8" s="3">
        <f t="shared" si="3"/>
        <v>2.4910000000000001</v>
      </c>
      <c r="W8" s="3">
        <f t="shared" si="3"/>
        <v>3.67</v>
      </c>
      <c r="X8" s="3">
        <f t="shared" si="3"/>
        <v>3.0150000000000001</v>
      </c>
      <c r="Y8" s="3">
        <f t="shared" si="3"/>
        <v>2.802</v>
      </c>
      <c r="Z8" s="3">
        <f t="shared" si="3"/>
        <v>2.6989999999999998</v>
      </c>
      <c r="AA8" s="3">
        <f t="shared" si="3"/>
        <v>2.7909999999999999</v>
      </c>
      <c r="AB8" s="3">
        <f t="shared" si="3"/>
        <v>2.601</v>
      </c>
      <c r="AC8" s="3">
        <f t="shared" si="3"/>
        <v>4.3159999999999998</v>
      </c>
      <c r="AD8" s="3">
        <f t="shared" si="3"/>
        <v>2.5649999999999999</v>
      </c>
      <c r="AE8" s="3">
        <f t="shared" si="3"/>
        <v>2.423</v>
      </c>
      <c r="AF8" s="3">
        <f t="shared" si="3"/>
        <v>2.2669999999999999</v>
      </c>
      <c r="AG8" s="3">
        <f t="shared" si="3"/>
        <v>5.0460000000000003</v>
      </c>
      <c r="AH8" s="3">
        <f t="shared" si="3"/>
        <v>2.3849999999999998</v>
      </c>
      <c r="AI8" s="3">
        <f t="shared" ref="AI8:BG8" si="4">+AI6</f>
        <v>2.4540000000000002</v>
      </c>
      <c r="AJ8" s="3">
        <f t="shared" si="4"/>
        <v>3.077</v>
      </c>
      <c r="AK8" s="3">
        <f t="shared" si="4"/>
        <v>3.677</v>
      </c>
      <c r="AL8" s="3">
        <f t="shared" si="4"/>
        <v>2.7629999999999999</v>
      </c>
      <c r="AM8" s="3">
        <f t="shared" si="4"/>
        <v>2.6240000000000001</v>
      </c>
      <c r="AN8" s="3">
        <f t="shared" si="4"/>
        <v>2.9809999999999999</v>
      </c>
      <c r="AO8" s="3">
        <f t="shared" si="4"/>
        <v>3.4750000000000001</v>
      </c>
      <c r="AP8" s="3">
        <f t="shared" si="4"/>
        <v>2.4860000000000002</v>
      </c>
      <c r="AQ8" s="3">
        <f t="shared" si="4"/>
        <v>2.2029999999999998</v>
      </c>
      <c r="AR8" s="3">
        <f t="shared" si="4"/>
        <v>3.0409999999999999</v>
      </c>
      <c r="AS8" s="3">
        <f t="shared" si="4"/>
        <v>3.97</v>
      </c>
      <c r="AT8" s="3">
        <f t="shared" si="4"/>
        <v>2.923</v>
      </c>
      <c r="AU8" s="3">
        <f t="shared" si="4"/>
        <v>3.778</v>
      </c>
      <c r="AV8" s="3">
        <f t="shared" si="4"/>
        <v>4.2050000000000001</v>
      </c>
      <c r="AW8" s="3">
        <f t="shared" si="4"/>
        <v>3.6989999999999998</v>
      </c>
      <c r="AX8" s="3">
        <f t="shared" si="4"/>
        <v>2.57</v>
      </c>
      <c r="AY8" s="3">
        <f t="shared" si="4"/>
        <v>4.2359999999999998</v>
      </c>
      <c r="AZ8" s="3">
        <f t="shared" si="4"/>
        <v>3.7959999999999998</v>
      </c>
      <c r="BA8" s="3">
        <f t="shared" si="4"/>
        <v>3.4750000000000001</v>
      </c>
      <c r="BB8" s="3">
        <f t="shared" si="4"/>
        <v>4.3099999999999996</v>
      </c>
      <c r="BC8" s="3">
        <f t="shared" si="4"/>
        <v>4.2750000000000004</v>
      </c>
      <c r="BD8" s="3">
        <f t="shared" si="4"/>
        <v>2.5659999999999998</v>
      </c>
      <c r="BE8" s="3">
        <f t="shared" si="4"/>
        <v>4.6500000000000004</v>
      </c>
      <c r="BF8" s="3">
        <f t="shared" si="4"/>
        <v>4.8680000000000003</v>
      </c>
      <c r="BG8" s="3">
        <f t="shared" si="4"/>
        <v>5.4569999999999999</v>
      </c>
      <c r="BH8" s="3">
        <f t="shared" ref="BH8" si="5">+BH6</f>
        <v>5.048</v>
      </c>
    </row>
    <row r="9" spans="1:60" x14ac:dyDescent="0.2">
      <c r="C9" s="3"/>
      <c r="D9" s="3"/>
      <c r="E9" s="3"/>
      <c r="F9" s="3"/>
      <c r="G9" s="3"/>
      <c r="H9" s="3"/>
      <c r="I9" s="3"/>
      <c r="J9" s="3"/>
      <c r="K9" s="13" t="s">
        <v>45</v>
      </c>
      <c r="L9" s="3"/>
      <c r="M9" s="3"/>
      <c r="N9" s="7" t="s">
        <v>27</v>
      </c>
      <c r="O9" s="4">
        <f>SUM(D7:O7)</f>
        <v>2214</v>
      </c>
      <c r="P9" s="4">
        <f t="shared" ref="P9:BH10" si="6">SUM(E7:P7)</f>
        <v>2264</v>
      </c>
      <c r="Q9" s="4">
        <f t="shared" si="6"/>
        <v>2358</v>
      </c>
      <c r="R9" s="4">
        <f t="shared" si="6"/>
        <v>2431</v>
      </c>
      <c r="S9" s="4">
        <f t="shared" si="6"/>
        <v>2553</v>
      </c>
      <c r="T9" s="4">
        <f t="shared" si="6"/>
        <v>2616</v>
      </c>
      <c r="U9" s="4">
        <f t="shared" si="6"/>
        <v>2584</v>
      </c>
      <c r="V9" s="4">
        <f t="shared" si="6"/>
        <v>2605</v>
      </c>
      <c r="W9" s="4">
        <f t="shared" si="6"/>
        <v>2638</v>
      </c>
      <c r="X9" s="4">
        <f t="shared" si="6"/>
        <v>2638</v>
      </c>
      <c r="Y9" s="4">
        <f t="shared" si="6"/>
        <v>2619</v>
      </c>
      <c r="Z9" s="4">
        <f t="shared" si="6"/>
        <v>2596</v>
      </c>
      <c r="AA9" s="4">
        <f t="shared" si="6"/>
        <v>2600</v>
      </c>
      <c r="AB9" s="4">
        <f t="shared" si="6"/>
        <v>2528</v>
      </c>
      <c r="AC9" s="4">
        <f t="shared" si="6"/>
        <v>2536</v>
      </c>
      <c r="AD9" s="4">
        <f t="shared" si="6"/>
        <v>2524</v>
      </c>
      <c r="AE9" s="4">
        <f t="shared" si="6"/>
        <v>2442</v>
      </c>
      <c r="AF9" s="4">
        <f t="shared" si="6"/>
        <v>2071</v>
      </c>
      <c r="AG9" s="4">
        <f t="shared" si="6"/>
        <v>2165</v>
      </c>
      <c r="AH9" s="4">
        <f t="shared" si="6"/>
        <v>2132</v>
      </c>
      <c r="AI9" s="4">
        <f t="shared" si="6"/>
        <v>2020</v>
      </c>
      <c r="AJ9" s="4">
        <f t="shared" si="6"/>
        <v>1993</v>
      </c>
      <c r="AK9" s="4">
        <f t="shared" si="6"/>
        <v>2009</v>
      </c>
      <c r="AL9" s="4">
        <f t="shared" si="6"/>
        <v>1977</v>
      </c>
      <c r="AM9" s="4">
        <f t="shared" si="6"/>
        <v>1991</v>
      </c>
      <c r="AN9" s="4">
        <f t="shared" si="6"/>
        <v>1977</v>
      </c>
      <c r="AO9" s="4">
        <f t="shared" si="6"/>
        <v>1917</v>
      </c>
      <c r="AP9" s="4">
        <f t="shared" si="6"/>
        <v>1880</v>
      </c>
      <c r="AQ9" s="4">
        <f t="shared" si="6"/>
        <v>1893</v>
      </c>
      <c r="AR9" s="4">
        <f t="shared" si="6"/>
        <v>1930</v>
      </c>
      <c r="AS9" s="4">
        <f t="shared" si="6"/>
        <v>1861</v>
      </c>
      <c r="AT9" s="4">
        <f t="shared" si="6"/>
        <v>1871</v>
      </c>
      <c r="AU9" s="4">
        <f t="shared" si="6"/>
        <v>1900</v>
      </c>
      <c r="AV9" s="4">
        <f t="shared" si="6"/>
        <v>1917</v>
      </c>
      <c r="AW9" s="4">
        <f t="shared" si="6"/>
        <v>1871</v>
      </c>
      <c r="AX9" s="4">
        <f t="shared" si="6"/>
        <v>1823</v>
      </c>
      <c r="AY9" s="4">
        <f t="shared" si="6"/>
        <v>1826</v>
      </c>
      <c r="AZ9" s="4">
        <f t="shared" si="6"/>
        <v>1840</v>
      </c>
      <c r="BA9" s="4">
        <f t="shared" si="6"/>
        <v>1814</v>
      </c>
      <c r="BB9" s="4">
        <f t="shared" si="6"/>
        <v>1861</v>
      </c>
      <c r="BC9" s="4">
        <f t="shared" si="6"/>
        <v>1878</v>
      </c>
      <c r="BD9" s="4">
        <f t="shared" si="6"/>
        <v>1837</v>
      </c>
      <c r="BE9" s="4">
        <f t="shared" si="6"/>
        <v>1837</v>
      </c>
      <c r="BF9" s="4">
        <f t="shared" si="6"/>
        <v>1879</v>
      </c>
      <c r="BG9" s="4">
        <f t="shared" si="6"/>
        <v>1889</v>
      </c>
      <c r="BH9" s="4">
        <f t="shared" si="6"/>
        <v>1882</v>
      </c>
    </row>
    <row r="10" spans="1:60" x14ac:dyDescent="0.2">
      <c r="K10" s="13"/>
      <c r="N10" s="7" t="s">
        <v>28</v>
      </c>
      <c r="O10" s="3">
        <f>SUM(D8:O8)</f>
        <v>34.893999999999991</v>
      </c>
      <c r="P10" s="3">
        <f t="shared" si="6"/>
        <v>36.452999999999996</v>
      </c>
      <c r="Q10" s="3">
        <f t="shared" si="6"/>
        <v>37.752000000000002</v>
      </c>
      <c r="R10" s="3">
        <f t="shared" si="6"/>
        <v>38.116999999999997</v>
      </c>
      <c r="S10" s="3">
        <f t="shared" si="6"/>
        <v>39.954999999999998</v>
      </c>
      <c r="T10" s="3">
        <f t="shared" si="6"/>
        <v>40.603999999999999</v>
      </c>
      <c r="U10" s="3">
        <f t="shared" si="6"/>
        <v>40.256999999999998</v>
      </c>
      <c r="V10" s="3">
        <f t="shared" si="6"/>
        <v>40.600999999999999</v>
      </c>
      <c r="W10" s="3">
        <f t="shared" si="6"/>
        <v>40.614000000000004</v>
      </c>
      <c r="X10" s="3">
        <f t="shared" si="6"/>
        <v>40.755000000000003</v>
      </c>
      <c r="Y10" s="3">
        <f t="shared" si="6"/>
        <v>40.439</v>
      </c>
      <c r="Z10" s="3">
        <f t="shared" si="6"/>
        <v>40.037999999999997</v>
      </c>
      <c r="AA10" s="3">
        <f t="shared" si="6"/>
        <v>40.755999999999993</v>
      </c>
      <c r="AB10" s="3">
        <f t="shared" si="6"/>
        <v>39.349999999999994</v>
      </c>
      <c r="AC10" s="3">
        <f t="shared" si="6"/>
        <v>40.483999999999995</v>
      </c>
      <c r="AD10" s="3">
        <f t="shared" si="6"/>
        <v>40.676000000000002</v>
      </c>
      <c r="AE10" s="3">
        <f t="shared" si="6"/>
        <v>39.562999999999995</v>
      </c>
      <c r="AF10" s="3">
        <f t="shared" si="6"/>
        <v>34.164999999999999</v>
      </c>
      <c r="AG10" s="3">
        <f t="shared" si="6"/>
        <v>36.686</v>
      </c>
      <c r="AH10" s="3">
        <f t="shared" si="6"/>
        <v>36.58</v>
      </c>
      <c r="AI10" s="3">
        <f t="shared" si="6"/>
        <v>35.364000000000004</v>
      </c>
      <c r="AJ10" s="3">
        <f t="shared" si="6"/>
        <v>35.426000000000002</v>
      </c>
      <c r="AK10" s="3">
        <f t="shared" si="6"/>
        <v>36.300999999999995</v>
      </c>
      <c r="AL10" s="3">
        <f t="shared" si="6"/>
        <v>36.364999999999995</v>
      </c>
      <c r="AM10" s="3">
        <f t="shared" si="6"/>
        <v>36.198</v>
      </c>
      <c r="AN10" s="3">
        <f t="shared" si="6"/>
        <v>36.578000000000003</v>
      </c>
      <c r="AO10" s="3">
        <f t="shared" si="6"/>
        <v>35.736999999999995</v>
      </c>
      <c r="AP10" s="3">
        <f t="shared" si="6"/>
        <v>35.657999999999994</v>
      </c>
      <c r="AQ10" s="3">
        <f t="shared" si="6"/>
        <v>35.438000000000002</v>
      </c>
      <c r="AR10" s="3">
        <f t="shared" si="6"/>
        <v>36.211999999999996</v>
      </c>
      <c r="AS10" s="3">
        <f t="shared" si="6"/>
        <v>35.136000000000003</v>
      </c>
      <c r="AT10" s="3">
        <f t="shared" si="6"/>
        <v>35.674000000000007</v>
      </c>
      <c r="AU10" s="3">
        <f t="shared" si="6"/>
        <v>36.997999999999998</v>
      </c>
      <c r="AV10" s="3">
        <f t="shared" si="6"/>
        <v>38.125999999999998</v>
      </c>
      <c r="AW10" s="3">
        <f t="shared" si="6"/>
        <v>38.147999999999996</v>
      </c>
      <c r="AX10" s="3">
        <f t="shared" si="6"/>
        <v>37.954999999999991</v>
      </c>
      <c r="AY10" s="3">
        <f t="shared" si="6"/>
        <v>39.566999999999993</v>
      </c>
      <c r="AZ10" s="3">
        <f t="shared" si="6"/>
        <v>40.381999999999991</v>
      </c>
      <c r="BA10" s="3">
        <f t="shared" si="6"/>
        <v>40.381999999999998</v>
      </c>
      <c r="BB10" s="3">
        <f t="shared" si="6"/>
        <v>42.20600000000001</v>
      </c>
      <c r="BC10" s="3">
        <f t="shared" si="6"/>
        <v>44.278000000000006</v>
      </c>
      <c r="BD10" s="3">
        <f t="shared" si="6"/>
        <v>43.803000000000004</v>
      </c>
      <c r="BE10" s="3">
        <f t="shared" si="6"/>
        <v>44.483000000000004</v>
      </c>
      <c r="BF10" s="3">
        <f t="shared" si="6"/>
        <v>46.428000000000004</v>
      </c>
      <c r="BG10" s="3">
        <f t="shared" si="6"/>
        <v>48.107000000000006</v>
      </c>
      <c r="BH10" s="3">
        <f t="shared" si="6"/>
        <v>48.95</v>
      </c>
    </row>
    <row r="11" spans="1:60" x14ac:dyDescent="0.2">
      <c r="K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 t="s">
        <v>33</v>
      </c>
      <c r="AA11" s="3">
        <f>+AA10-AA10*AA17</f>
        <v>40.08895009494826</v>
      </c>
      <c r="AB11" s="3">
        <f t="shared" ref="AB11:BE11" si="7">+AB10-AB10*AB17</f>
        <v>38.985900763736474</v>
      </c>
      <c r="AC11" s="3">
        <f t="shared" si="7"/>
        <v>39.06453888175318</v>
      </c>
      <c r="AD11" s="3">
        <f t="shared" si="7"/>
        <v>38.849014230142217</v>
      </c>
      <c r="AE11" s="3">
        <f t="shared" si="7"/>
        <v>37.567000342017415</v>
      </c>
      <c r="AF11" s="3">
        <f t="shared" si="7"/>
        <v>31.786085669603736</v>
      </c>
      <c r="AG11" s="3">
        <f t="shared" si="7"/>
        <v>33.065495576246448</v>
      </c>
      <c r="AH11" s="3">
        <f t="shared" si="7"/>
        <v>32.4658000340577</v>
      </c>
      <c r="AI11" s="3">
        <f t="shared" si="7"/>
        <v>30.585565515532512</v>
      </c>
      <c r="AJ11" s="3">
        <f t="shared" si="7"/>
        <v>30.022952275518882</v>
      </c>
      <c r="AK11" s="3">
        <f t="shared" si="7"/>
        <v>30.072570799999831</v>
      </c>
      <c r="AL11" s="3">
        <f t="shared" si="7"/>
        <v>29.35965994015346</v>
      </c>
      <c r="AM11" s="3">
        <f t="shared" si="7"/>
        <v>29.725257075391632</v>
      </c>
      <c r="AN11" s="3">
        <f t="shared" si="7"/>
        <v>29.276107520718234</v>
      </c>
      <c r="AO11" s="3">
        <f t="shared" si="7"/>
        <v>28.277716350479039</v>
      </c>
      <c r="AP11" s="3">
        <f t="shared" si="7"/>
        <v>27.464099006156921</v>
      </c>
      <c r="AQ11" s="3">
        <f t="shared" si="7"/>
        <v>27.860982240669564</v>
      </c>
      <c r="AR11" s="3">
        <f t="shared" si="7"/>
        <v>28.370539665245477</v>
      </c>
      <c r="AS11" s="3">
        <f t="shared" si="7"/>
        <v>27.259906952983588</v>
      </c>
      <c r="AT11" s="3">
        <f t="shared" si="7"/>
        <v>27.24560838245889</v>
      </c>
      <c r="AU11" s="3">
        <f t="shared" si="7"/>
        <v>27.283274426347599</v>
      </c>
      <c r="AV11" s="3">
        <f t="shared" si="7"/>
        <v>27.087379966288154</v>
      </c>
      <c r="AW11" s="3">
        <f t="shared" si="7"/>
        <v>25.864478214216003</v>
      </c>
      <c r="AX11" s="3">
        <f t="shared" si="7"/>
        <v>24.673006782339009</v>
      </c>
      <c r="AY11" s="3">
        <f t="shared" si="7"/>
        <v>23.543857712883604</v>
      </c>
      <c r="AZ11" s="3">
        <f t="shared" si="7"/>
        <v>23.300756131892097</v>
      </c>
      <c r="BA11" s="3">
        <f t="shared" si="7"/>
        <v>22.477137421544349</v>
      </c>
      <c r="BB11" s="3">
        <f t="shared" si="7"/>
        <v>22.348776453341905</v>
      </c>
      <c r="BC11" s="3">
        <f t="shared" si="7"/>
        <v>20.867838720414746</v>
      </c>
      <c r="BD11" s="3">
        <f t="shared" si="7"/>
        <v>19.883829636097197</v>
      </c>
      <c r="BE11" s="3">
        <f t="shared" si="7"/>
        <v>19.124864018703182</v>
      </c>
      <c r="BF11" s="3">
        <f t="shared" ref="BF11:BG11" si="8">+BF10-BF10*BF17</f>
        <v>18.474405441068331</v>
      </c>
      <c r="BG11" s="3">
        <f t="shared" si="8"/>
        <v>16.778084638333642</v>
      </c>
      <c r="BH11" s="3">
        <f t="shared" ref="BH11" si="9">+BH10-BH10*BH17</f>
        <v>15.349808309098897</v>
      </c>
    </row>
    <row r="12" spans="1:60" x14ac:dyDescent="0.2">
      <c r="J12" s="3"/>
      <c r="K12" s="13"/>
    </row>
    <row r="13" spans="1:60" x14ac:dyDescent="0.2">
      <c r="J13" s="3"/>
      <c r="K13" s="13"/>
      <c r="W13" s="14" t="s">
        <v>34</v>
      </c>
      <c r="X13" s="14"/>
      <c r="Y13" s="14"/>
      <c r="Z13" s="5" t="s">
        <v>35</v>
      </c>
      <c r="AA13" s="5">
        <f t="shared" ref="AA13:BH13" si="10">+(AA10-O10)/O10</f>
        <v>0.16799449762136767</v>
      </c>
      <c r="AB13" s="5">
        <f t="shared" si="10"/>
        <v>7.9472197075686465E-2</v>
      </c>
      <c r="AC13" s="5">
        <f t="shared" si="10"/>
        <v>7.2367026912481244E-2</v>
      </c>
      <c r="AD13" s="5">
        <f t="shared" si="10"/>
        <v>6.7135398903376567E-2</v>
      </c>
      <c r="AE13" s="5">
        <f t="shared" si="10"/>
        <v>-9.8110374170943069E-3</v>
      </c>
      <c r="AF13" s="5">
        <f t="shared" si="10"/>
        <v>-0.15858043542508127</v>
      </c>
      <c r="AG13" s="5">
        <f t="shared" si="10"/>
        <v>-8.8705069925727159E-2</v>
      </c>
      <c r="AH13" s="5">
        <f t="shared" si="10"/>
        <v>-9.903696953277015E-2</v>
      </c>
      <c r="AI13" s="5">
        <f t="shared" si="10"/>
        <v>-0.1292657704239917</v>
      </c>
      <c r="AJ13" s="5">
        <f t="shared" si="10"/>
        <v>-0.13075696233590972</v>
      </c>
      <c r="AK13" s="5">
        <f t="shared" si="10"/>
        <v>-0.10232696159647878</v>
      </c>
      <c r="AL13" s="5">
        <f t="shared" si="10"/>
        <v>-9.1737849043408815E-2</v>
      </c>
      <c r="AM13" s="5">
        <f t="shared" si="10"/>
        <v>-0.11183629404259479</v>
      </c>
      <c r="AN13" s="5">
        <f t="shared" si="10"/>
        <v>-7.0444726810673236E-2</v>
      </c>
      <c r="AO13" s="5">
        <f t="shared" si="10"/>
        <v>-0.11725619998023912</v>
      </c>
      <c r="AP13" s="5">
        <f t="shared" si="10"/>
        <v>-0.12336512931458372</v>
      </c>
      <c r="AQ13" s="5">
        <f t="shared" si="10"/>
        <v>-0.10426408513004558</v>
      </c>
      <c r="AR13" s="5">
        <f t="shared" si="10"/>
        <v>5.9915117810624821E-2</v>
      </c>
      <c r="AS13" s="5">
        <f t="shared" si="10"/>
        <v>-4.2250449762852235E-2</v>
      </c>
      <c r="AT13" s="5">
        <f t="shared" si="10"/>
        <v>-2.4767632586112403E-2</v>
      </c>
      <c r="AU13" s="5">
        <f t="shared" si="10"/>
        <v>4.6205180409455746E-2</v>
      </c>
      <c r="AV13" s="5">
        <f t="shared" si="10"/>
        <v>7.6215209168407266E-2</v>
      </c>
      <c r="AW13" s="5">
        <f t="shared" si="10"/>
        <v>5.0880141042946518E-2</v>
      </c>
      <c r="AX13" s="5">
        <f t="shared" si="10"/>
        <v>4.372336037398588E-2</v>
      </c>
      <c r="AY13" s="5">
        <f t="shared" si="10"/>
        <v>9.3071440411072237E-2</v>
      </c>
      <c r="AZ13" s="5">
        <f t="shared" si="10"/>
        <v>0.10399693805019376</v>
      </c>
      <c r="BA13" s="5">
        <f t="shared" si="10"/>
        <v>0.12997733441531198</v>
      </c>
      <c r="BB13" s="5">
        <f t="shared" si="10"/>
        <v>0.18363340624824773</v>
      </c>
      <c r="BC13" s="5">
        <f t="shared" si="10"/>
        <v>0.24944974321349972</v>
      </c>
      <c r="BD13" s="5">
        <f t="shared" si="10"/>
        <v>0.20962664310173448</v>
      </c>
      <c r="BE13" s="5">
        <f t="shared" si="10"/>
        <v>0.26602345173041897</v>
      </c>
      <c r="BF13" s="5">
        <f t="shared" si="10"/>
        <v>0.30145203789874969</v>
      </c>
      <c r="BG13" s="5">
        <f t="shared" si="10"/>
        <v>0.3002594734850535</v>
      </c>
      <c r="BH13" s="5">
        <f t="shared" si="10"/>
        <v>0.28390075014425864</v>
      </c>
    </row>
    <row r="14" spans="1:60" x14ac:dyDescent="0.2">
      <c r="J14" s="3"/>
      <c r="K14" s="13"/>
      <c r="M14" s="5"/>
      <c r="Z14" s="1" t="s">
        <v>36</v>
      </c>
      <c r="AA14" s="5">
        <f t="shared" ref="AA14:BH14" si="11">+(AA8-O8)/O8</f>
        <v>0.34635793535938253</v>
      </c>
      <c r="AB14" s="5">
        <f t="shared" si="11"/>
        <v>-0.35088594958822056</v>
      </c>
      <c r="AC14" s="5">
        <f t="shared" si="11"/>
        <v>0.35637963544940288</v>
      </c>
      <c r="AD14" s="5">
        <f t="shared" si="11"/>
        <v>8.0910240202275482E-2</v>
      </c>
      <c r="AE14" s="5">
        <f t="shared" si="11"/>
        <v>-0.31476244343891402</v>
      </c>
      <c r="AF14" s="5">
        <f t="shared" si="11"/>
        <v>-0.70424005218525765</v>
      </c>
      <c r="AG14" s="5">
        <f t="shared" si="11"/>
        <v>0.99841584158415864</v>
      </c>
      <c r="AH14" s="5">
        <f t="shared" si="11"/>
        <v>-4.2553191489361826E-2</v>
      </c>
      <c r="AI14" s="5">
        <f t="shared" si="11"/>
        <v>-0.33133514986376017</v>
      </c>
      <c r="AJ14" s="5">
        <f t="shared" si="11"/>
        <v>2.0563847429519014E-2</v>
      </c>
      <c r="AK14" s="5">
        <f t="shared" si="11"/>
        <v>0.31227694503925768</v>
      </c>
      <c r="AL14" s="5">
        <f t="shared" si="11"/>
        <v>2.3712486105965196E-2</v>
      </c>
      <c r="AM14" s="5">
        <f t="shared" si="11"/>
        <v>-5.9835184521676757E-2</v>
      </c>
      <c r="AN14" s="5">
        <f t="shared" si="11"/>
        <v>0.14609765474817374</v>
      </c>
      <c r="AO14" s="5">
        <f t="shared" si="11"/>
        <v>-0.19485634847080624</v>
      </c>
      <c r="AP14" s="5">
        <f t="shared" si="11"/>
        <v>-3.0799220272904382E-2</v>
      </c>
      <c r="AQ14" s="5">
        <f t="shared" si="11"/>
        <v>-9.0796533223277007E-2</v>
      </c>
      <c r="AR14" s="5">
        <f t="shared" si="11"/>
        <v>0.34142037935597708</v>
      </c>
      <c r="AS14" s="5">
        <f t="shared" si="11"/>
        <v>-0.21323820848196592</v>
      </c>
      <c r="AT14" s="5">
        <f t="shared" si="11"/>
        <v>0.22557651991614269</v>
      </c>
      <c r="AU14" s="5">
        <f t="shared" si="11"/>
        <v>0.53952730236348811</v>
      </c>
      <c r="AV14" s="5">
        <f t="shared" si="11"/>
        <v>0.36659083522911934</v>
      </c>
      <c r="AW14" s="5">
        <f t="shared" si="11"/>
        <v>5.9831384280663036E-3</v>
      </c>
      <c r="AX14" s="5">
        <f t="shared" si="11"/>
        <v>-6.9851610568222977E-2</v>
      </c>
      <c r="AY14" s="5">
        <f t="shared" si="11"/>
        <v>0.61432926829268275</v>
      </c>
      <c r="AZ14" s="5">
        <f t="shared" si="11"/>
        <v>0.27339818852733982</v>
      </c>
      <c r="BA14" s="5">
        <f t="shared" si="11"/>
        <v>0</v>
      </c>
      <c r="BB14" s="5">
        <f t="shared" si="11"/>
        <v>0.73370876910699889</v>
      </c>
      <c r="BC14" s="5">
        <f t="shared" si="11"/>
        <v>0.9405356332274174</v>
      </c>
      <c r="BD14" s="5">
        <f t="shared" si="11"/>
        <v>-0.15619861887536998</v>
      </c>
      <c r="BE14" s="5">
        <f t="shared" si="11"/>
        <v>0.17128463476070532</v>
      </c>
      <c r="BF14" s="5">
        <f t="shared" si="11"/>
        <v>0.66541224769072882</v>
      </c>
      <c r="BG14" s="5">
        <f t="shared" si="11"/>
        <v>0.44441503440974056</v>
      </c>
      <c r="BH14" s="5">
        <f t="shared" si="11"/>
        <v>0.2004756242568371</v>
      </c>
    </row>
    <row r="15" spans="1:60" x14ac:dyDescent="0.2">
      <c r="K15" s="13"/>
    </row>
    <row r="16" spans="1:60" x14ac:dyDescent="0.2">
      <c r="K16" s="13"/>
      <c r="L16" s="14" t="s">
        <v>37</v>
      </c>
      <c r="M16" s="14"/>
      <c r="N16" s="14"/>
      <c r="O16" s="1">
        <f>+O10/O9</f>
        <v>1.5760614272809392E-2</v>
      </c>
      <c r="P16" s="1">
        <f t="shared" ref="P16:BE16" si="12">+P10/P9</f>
        <v>1.6101148409893989E-2</v>
      </c>
      <c r="Q16" s="1">
        <f t="shared" si="12"/>
        <v>1.6010178117048347E-2</v>
      </c>
      <c r="R16" s="1">
        <f t="shared" si="12"/>
        <v>1.5679555738379265E-2</v>
      </c>
      <c r="S16" s="1">
        <f t="shared" si="12"/>
        <v>1.5650215432824129E-2</v>
      </c>
      <c r="T16" s="1">
        <f t="shared" si="12"/>
        <v>1.5521406727828747E-2</v>
      </c>
      <c r="U16" s="1">
        <f t="shared" si="12"/>
        <v>1.5579334365325076E-2</v>
      </c>
      <c r="V16" s="1">
        <f t="shared" si="12"/>
        <v>1.5585796545105566E-2</v>
      </c>
      <c r="W16" s="1">
        <f t="shared" si="12"/>
        <v>1.5395754359363155E-2</v>
      </c>
      <c r="X16" s="1">
        <f t="shared" si="12"/>
        <v>1.5449203942380592E-2</v>
      </c>
      <c r="Y16" s="1">
        <f t="shared" si="12"/>
        <v>1.5440626193203513E-2</v>
      </c>
      <c r="Z16" s="1">
        <f t="shared" si="12"/>
        <v>1.5422958397534667E-2</v>
      </c>
      <c r="AA16" s="1">
        <f t="shared" si="12"/>
        <v>1.5675384615384612E-2</v>
      </c>
      <c r="AB16" s="1">
        <f t="shared" si="12"/>
        <v>1.5565664556962023E-2</v>
      </c>
      <c r="AC16" s="1">
        <f t="shared" si="12"/>
        <v>1.596372239747634E-2</v>
      </c>
      <c r="AD16" s="1">
        <f t="shared" si="12"/>
        <v>1.6115689381933439E-2</v>
      </c>
      <c r="AE16" s="1">
        <f t="shared" si="12"/>
        <v>1.62010647010647E-2</v>
      </c>
      <c r="AF16" s="1">
        <f t="shared" si="12"/>
        <v>1.6496861419604054E-2</v>
      </c>
      <c r="AG16" s="1">
        <f t="shared" si="12"/>
        <v>1.6945034642032331E-2</v>
      </c>
      <c r="AH16" s="1">
        <f t="shared" si="12"/>
        <v>1.7157598499061913E-2</v>
      </c>
      <c r="AI16" s="1">
        <f t="shared" si="12"/>
        <v>1.7506930693069311E-2</v>
      </c>
      <c r="AJ16" s="1">
        <f t="shared" si="12"/>
        <v>1.7775213246362269E-2</v>
      </c>
      <c r="AK16" s="1">
        <f t="shared" si="12"/>
        <v>1.806918865107018E-2</v>
      </c>
      <c r="AL16" s="1">
        <f t="shared" si="12"/>
        <v>1.8394031360647444E-2</v>
      </c>
      <c r="AM16" s="1">
        <f t="shared" si="12"/>
        <v>1.8180813661476645E-2</v>
      </c>
      <c r="AN16" s="1">
        <f t="shared" si="12"/>
        <v>1.8501770359129997E-2</v>
      </c>
      <c r="AO16" s="1">
        <f t="shared" si="12"/>
        <v>1.8642149191444964E-2</v>
      </c>
      <c r="AP16" s="1">
        <f t="shared" si="12"/>
        <v>1.896702127659574E-2</v>
      </c>
      <c r="AQ16" s="1">
        <f t="shared" si="12"/>
        <v>1.8720549392498679E-2</v>
      </c>
      <c r="AR16" s="1">
        <f t="shared" si="12"/>
        <v>1.8762694300518131E-2</v>
      </c>
      <c r="AS16" s="1">
        <f t="shared" si="12"/>
        <v>1.8880171950564215E-2</v>
      </c>
      <c r="AT16" s="1">
        <f t="shared" si="12"/>
        <v>1.9066809192944952E-2</v>
      </c>
      <c r="AU16" s="1">
        <f t="shared" si="12"/>
        <v>1.9472631578947366E-2</v>
      </c>
      <c r="AV16" s="1">
        <f t="shared" si="12"/>
        <v>1.9888367240479914E-2</v>
      </c>
      <c r="AW16" s="1">
        <f t="shared" si="12"/>
        <v>2.0389096739711381E-2</v>
      </c>
      <c r="AX16" s="1">
        <f t="shared" si="12"/>
        <v>2.0820076796489298E-2</v>
      </c>
      <c r="AY16" s="1">
        <f t="shared" si="12"/>
        <v>2.1668674698795177E-2</v>
      </c>
      <c r="AZ16" s="1">
        <f t="shared" si="12"/>
        <v>2.1946739130434777E-2</v>
      </c>
      <c r="BA16" s="1">
        <f t="shared" si="12"/>
        <v>2.2261300992282247E-2</v>
      </c>
      <c r="BB16" s="1">
        <f t="shared" si="12"/>
        <v>2.2679204728640521E-2</v>
      </c>
      <c r="BC16" s="1">
        <f t="shared" si="12"/>
        <v>2.3577209797657084E-2</v>
      </c>
      <c r="BD16" s="1">
        <f t="shared" si="12"/>
        <v>2.3844855743059338E-2</v>
      </c>
      <c r="BE16" s="1">
        <f t="shared" si="12"/>
        <v>2.4215024496461623E-2</v>
      </c>
      <c r="BF16" s="1">
        <f t="shared" ref="BF16:BG16" si="13">+BF10/BF9</f>
        <v>2.4708887706226718E-2</v>
      </c>
      <c r="BG16" s="1">
        <f t="shared" si="13"/>
        <v>2.5466913710958182E-2</v>
      </c>
      <c r="BH16" s="1">
        <f t="shared" ref="BH16" si="14">+BH10/BH9</f>
        <v>2.6009564293304997E-2</v>
      </c>
    </row>
    <row r="17" spans="11:60" x14ac:dyDescent="0.2">
      <c r="K17" s="13"/>
      <c r="W17" s="14" t="s">
        <v>38</v>
      </c>
      <c r="X17" s="14"/>
      <c r="Y17" s="14"/>
      <c r="AA17" s="5">
        <f>+(AA16-$Z$16)/$Z$16</f>
        <v>1.6366912971138833E-2</v>
      </c>
      <c r="AB17" s="5">
        <f t="shared" ref="AB17:BF17" si="15">+(AB16-$Z$16)/$Z$16</f>
        <v>9.2528395492636126E-3</v>
      </c>
      <c r="AC17" s="5">
        <f t="shared" si="15"/>
        <v>3.5062274435500827E-2</v>
      </c>
      <c r="AD17" s="5">
        <f t="shared" si="15"/>
        <v>4.4915571094940092E-2</v>
      </c>
      <c r="AE17" s="5">
        <f t="shared" si="15"/>
        <v>5.045117048713639E-2</v>
      </c>
      <c r="AF17" s="5">
        <f t="shared" si="15"/>
        <v>6.9630157482694688E-2</v>
      </c>
      <c r="AG17" s="5">
        <f t="shared" si="15"/>
        <v>9.8688993723860738E-2</v>
      </c>
      <c r="AH17" s="5">
        <f t="shared" si="15"/>
        <v>0.11247129485900222</v>
      </c>
      <c r="AI17" s="5">
        <f t="shared" si="15"/>
        <v>0.13512143661541373</v>
      </c>
      <c r="AJ17" s="5">
        <f t="shared" si="15"/>
        <v>0.15251644906230219</v>
      </c>
      <c r="AK17" s="5">
        <f t="shared" si="15"/>
        <v>0.17157734497672694</v>
      </c>
      <c r="AL17" s="5">
        <f t="shared" si="15"/>
        <v>0.19263962765974249</v>
      </c>
      <c r="AM17" s="5">
        <f t="shared" si="15"/>
        <v>0.17881493244401256</v>
      </c>
      <c r="AN17" s="5">
        <f t="shared" si="15"/>
        <v>0.19962525231783501</v>
      </c>
      <c r="AO17" s="5">
        <f t="shared" si="15"/>
        <v>0.20872719169267026</v>
      </c>
      <c r="AP17" s="5">
        <f t="shared" si="15"/>
        <v>0.22979137904097471</v>
      </c>
      <c r="AQ17" s="5">
        <f t="shared" si="15"/>
        <v>0.21381053556437823</v>
      </c>
      <c r="AR17" s="5">
        <f t="shared" si="15"/>
        <v>0.21654314411671596</v>
      </c>
      <c r="AS17" s="5">
        <f t="shared" si="15"/>
        <v>0.22416020739459283</v>
      </c>
      <c r="AT17" s="5">
        <f t="shared" si="15"/>
        <v>0.23626146822731159</v>
      </c>
      <c r="AU17" s="5">
        <f t="shared" si="15"/>
        <v>0.26257434384702955</v>
      </c>
      <c r="AV17" s="5">
        <f t="shared" si="15"/>
        <v>0.28952998042574213</v>
      </c>
      <c r="AW17" s="5">
        <f t="shared" si="15"/>
        <v>0.32199648174960666</v>
      </c>
      <c r="AX17" s="5">
        <f t="shared" si="15"/>
        <v>0.34994054057860591</v>
      </c>
      <c r="AY17" s="5">
        <f t="shared" si="15"/>
        <v>0.40496227379170502</v>
      </c>
      <c r="AZ17" s="5">
        <f t="shared" si="15"/>
        <v>0.4229915276139839</v>
      </c>
      <c r="BA17" s="5">
        <f t="shared" si="15"/>
        <v>0.44338721654340174</v>
      </c>
      <c r="BB17" s="5">
        <f t="shared" si="15"/>
        <v>0.47048342763251905</v>
      </c>
      <c r="BC17" s="5">
        <f t="shared" si="15"/>
        <v>0.52870864265742035</v>
      </c>
      <c r="BD17" s="5">
        <f t="shared" si="15"/>
        <v>0.54606237846500938</v>
      </c>
      <c r="BE17" s="5">
        <f t="shared" si="15"/>
        <v>0.57006352946736549</v>
      </c>
      <c r="BF17" s="5">
        <f t="shared" si="15"/>
        <v>0.60208483154414727</v>
      </c>
      <c r="BG17" s="5">
        <f t="shared" ref="BG17:BH17" si="16">+(BG16-$Z$16)/$Z$16</f>
        <v>0.65123402751504689</v>
      </c>
      <c r="BH17" s="5">
        <f t="shared" si="16"/>
        <v>0.68641862494179984</v>
      </c>
    </row>
    <row r="18" spans="11:60" x14ac:dyDescent="0.2"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</sheetData>
  <mergeCells count="4">
    <mergeCell ref="K9:K17"/>
    <mergeCell ref="W13:Y13"/>
    <mergeCell ref="L16:N16"/>
    <mergeCell ref="W17:Y17"/>
  </mergeCells>
  <phoneticPr fontId="3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3085-2387-344B-9F41-C59F462DF6B3}">
  <dimension ref="A2:BH18"/>
  <sheetViews>
    <sheetView topLeftCell="A7" workbookViewId="0">
      <pane xSplit="2" topLeftCell="BD1" activePane="topRight" state="frozen"/>
      <selection activeCell="AY61" sqref="AY61"/>
      <selection pane="topRight" activeCell="BI13" sqref="BI13"/>
    </sheetView>
  </sheetViews>
  <sheetFormatPr baseColWidth="10" defaultRowHeight="16" x14ac:dyDescent="0.2"/>
  <cols>
    <col min="1" max="1" width="20.1640625" style="1" customWidth="1"/>
    <col min="2" max="2" width="22" style="1" customWidth="1"/>
    <col min="3" max="14" width="10.83203125" style="1" customWidth="1"/>
    <col min="15" max="53" width="10.83203125" style="1"/>
    <col min="54" max="54" width="12.1640625" style="1" bestFit="1" customWidth="1"/>
    <col min="55" max="16384" width="10.83203125" style="1"/>
  </cols>
  <sheetData>
    <row r="2" spans="1:60" x14ac:dyDescent="0.2">
      <c r="C2" s="1">
        <v>2020</v>
      </c>
      <c r="O2" s="1">
        <v>2021</v>
      </c>
      <c r="AA2" s="1">
        <v>2022</v>
      </c>
      <c r="AM2" s="1">
        <v>2023</v>
      </c>
      <c r="AY2" s="1">
        <v>2024</v>
      </c>
    </row>
    <row r="3" spans="1:60" x14ac:dyDescent="0.2">
      <c r="C3" s="1" t="s">
        <v>16</v>
      </c>
      <c r="D3" s="1" t="s">
        <v>15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1" t="s">
        <v>16</v>
      </c>
      <c r="P3" s="1" t="s">
        <v>15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16</v>
      </c>
      <c r="AB3" s="1" t="s">
        <v>15</v>
      </c>
      <c r="AC3" s="1" t="s">
        <v>17</v>
      </c>
      <c r="AD3" s="1" t="s">
        <v>18</v>
      </c>
      <c r="AE3" s="1" t="s">
        <v>19</v>
      </c>
      <c r="AF3" s="1" t="s">
        <v>20</v>
      </c>
      <c r="AG3" s="1" t="s">
        <v>21</v>
      </c>
      <c r="AH3" s="1" t="s">
        <v>22</v>
      </c>
      <c r="AI3" s="1" t="s">
        <v>23</v>
      </c>
      <c r="AJ3" s="1" t="s">
        <v>24</v>
      </c>
      <c r="AK3" s="1" t="s">
        <v>25</v>
      </c>
      <c r="AL3" s="1" t="s">
        <v>26</v>
      </c>
      <c r="AM3" s="1" t="s">
        <v>16</v>
      </c>
      <c r="AN3" s="1" t="s">
        <v>15</v>
      </c>
      <c r="AO3" s="1" t="s">
        <v>17</v>
      </c>
      <c r="AP3" s="1" t="s">
        <v>18</v>
      </c>
      <c r="AQ3" s="1" t="s">
        <v>19</v>
      </c>
      <c r="AR3" s="1" t="s">
        <v>20</v>
      </c>
      <c r="AS3" s="1" t="s">
        <v>21</v>
      </c>
      <c r="AT3" s="1" t="s">
        <v>22</v>
      </c>
      <c r="AU3" s="1" t="s">
        <v>23</v>
      </c>
      <c r="AV3" s="1" t="s">
        <v>24</v>
      </c>
      <c r="AW3" s="1" t="s">
        <v>25</v>
      </c>
      <c r="AX3" s="1" t="s">
        <v>26</v>
      </c>
      <c r="AY3" s="1" t="s">
        <v>16</v>
      </c>
      <c r="AZ3" s="1" t="s">
        <v>15</v>
      </c>
      <c r="BA3" s="1" t="s">
        <v>17</v>
      </c>
      <c r="BB3" s="1" t="s">
        <v>18</v>
      </c>
      <c r="BC3" s="1" t="s">
        <v>19</v>
      </c>
      <c r="BD3" s="1" t="s">
        <v>20</v>
      </c>
      <c r="BE3" s="1" t="s">
        <v>21</v>
      </c>
      <c r="BF3" s="1" t="s">
        <v>22</v>
      </c>
      <c r="BG3" s="1" t="s">
        <v>23</v>
      </c>
      <c r="BH3" s="1" t="s">
        <v>24</v>
      </c>
    </row>
    <row r="4" spans="1:60" s="2" customFormat="1" x14ac:dyDescent="0.2">
      <c r="A4" s="2" t="s">
        <v>48</v>
      </c>
      <c r="B4" s="2" t="s">
        <v>13</v>
      </c>
      <c r="C4" s="2">
        <v>189</v>
      </c>
      <c r="D4" s="2">
        <v>209</v>
      </c>
      <c r="E4" s="2">
        <v>116</v>
      </c>
      <c r="F4" s="2">
        <v>119</v>
      </c>
      <c r="G4" s="2">
        <v>309</v>
      </c>
      <c r="H4" s="2">
        <v>578</v>
      </c>
      <c r="I4" s="2">
        <v>472</v>
      </c>
      <c r="J4" s="2">
        <v>355</v>
      </c>
      <c r="K4" s="2">
        <v>430</v>
      </c>
      <c r="L4" s="2">
        <v>330</v>
      </c>
      <c r="M4" s="2">
        <v>374</v>
      </c>
      <c r="N4" s="2">
        <v>274</v>
      </c>
      <c r="O4" s="2">
        <v>184</v>
      </c>
      <c r="P4" s="2">
        <v>220</v>
      </c>
      <c r="Q4" s="2">
        <v>290</v>
      </c>
      <c r="R4" s="2">
        <v>283</v>
      </c>
      <c r="S4" s="2">
        <v>435</v>
      </c>
      <c r="T4" s="2">
        <v>523</v>
      </c>
      <c r="U4" s="2">
        <v>466</v>
      </c>
      <c r="V4" s="2">
        <v>332</v>
      </c>
      <c r="W4" s="2">
        <v>308</v>
      </c>
      <c r="X4" s="2">
        <v>292</v>
      </c>
      <c r="Y4" s="2">
        <v>279</v>
      </c>
      <c r="Z4" s="2">
        <v>206</v>
      </c>
      <c r="AA4" s="2">
        <v>172</v>
      </c>
      <c r="AB4" s="2">
        <v>177</v>
      </c>
      <c r="AC4" s="2">
        <v>205</v>
      </c>
      <c r="AD4" s="2">
        <v>216</v>
      </c>
      <c r="AE4" s="2">
        <v>314</v>
      </c>
      <c r="AF4" s="2">
        <v>397</v>
      </c>
      <c r="AG4" s="2">
        <v>281</v>
      </c>
      <c r="AH4" s="2">
        <v>262</v>
      </c>
      <c r="AI4" s="2">
        <v>244</v>
      </c>
      <c r="AJ4" s="2">
        <v>243</v>
      </c>
      <c r="AK4" s="2">
        <v>254</v>
      </c>
      <c r="AL4" s="2">
        <v>188</v>
      </c>
      <c r="AM4" s="2">
        <v>191</v>
      </c>
      <c r="AN4" s="2">
        <v>154</v>
      </c>
      <c r="AO4" s="2">
        <v>238</v>
      </c>
      <c r="AP4" s="2">
        <v>208</v>
      </c>
      <c r="AQ4" s="2">
        <v>339</v>
      </c>
      <c r="AR4" s="2">
        <v>283</v>
      </c>
      <c r="AS4" s="2">
        <v>304</v>
      </c>
      <c r="AT4" s="2">
        <v>255</v>
      </c>
      <c r="AU4" s="2">
        <v>262</v>
      </c>
      <c r="AV4" s="2">
        <v>240</v>
      </c>
      <c r="AW4" s="9">
        <v>230</v>
      </c>
      <c r="AX4" s="2">
        <v>181</v>
      </c>
      <c r="AY4" s="2">
        <v>198</v>
      </c>
      <c r="AZ4" s="2">
        <v>194</v>
      </c>
      <c r="BA4" s="2">
        <v>154</v>
      </c>
      <c r="BB4" s="9">
        <v>237</v>
      </c>
      <c r="BC4" s="2">
        <v>371</v>
      </c>
      <c r="BD4" s="2">
        <v>396</v>
      </c>
      <c r="BE4" s="2">
        <v>334</v>
      </c>
      <c r="BF4" s="2">
        <v>226</v>
      </c>
      <c r="BG4" s="2">
        <v>253</v>
      </c>
      <c r="BH4" s="2">
        <f>+TODO!$BH$20</f>
        <v>300</v>
      </c>
    </row>
    <row r="5" spans="1:60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2"/>
      <c r="AY5" s="10"/>
      <c r="AZ5" s="10"/>
      <c r="BA5" s="10"/>
      <c r="BB5" s="11"/>
      <c r="BC5" s="10"/>
      <c r="BD5" s="10"/>
      <c r="BE5" s="10"/>
      <c r="BF5" s="10"/>
      <c r="BG5" s="10"/>
      <c r="BH5" s="10"/>
    </row>
    <row r="6" spans="1:60" s="2" customFormat="1" x14ac:dyDescent="0.2">
      <c r="A6" s="2" t="s">
        <v>49</v>
      </c>
      <c r="B6" s="2" t="s">
        <v>13</v>
      </c>
      <c r="C6" s="7">
        <v>1.748</v>
      </c>
      <c r="D6" s="7">
        <v>1.6830000000000001</v>
      </c>
      <c r="E6" s="7">
        <v>1.2070000000000001</v>
      </c>
      <c r="F6" s="7">
        <v>1.478</v>
      </c>
      <c r="G6" s="7">
        <v>3.246</v>
      </c>
      <c r="H6" s="7">
        <v>6.2439999999999998</v>
      </c>
      <c r="I6" s="7">
        <v>5.0529999999999999</v>
      </c>
      <c r="J6" s="7">
        <v>4.0110000000000001</v>
      </c>
      <c r="K6" s="7">
        <v>4.5970000000000004</v>
      </c>
      <c r="L6" s="7">
        <v>3.7890000000000001</v>
      </c>
      <c r="M6" s="7">
        <v>3.6920000000000002</v>
      </c>
      <c r="N6" s="7">
        <v>2.7480000000000002</v>
      </c>
      <c r="O6" s="7">
        <v>1.456</v>
      </c>
      <c r="P6" s="7">
        <v>2.2879999999999998</v>
      </c>
      <c r="Q6" s="7">
        <v>2.9089999999999998</v>
      </c>
      <c r="R6" s="7">
        <v>3.403</v>
      </c>
      <c r="S6" s="7">
        <v>4.8179999999999996</v>
      </c>
      <c r="T6" s="7">
        <v>6.2649999999999997</v>
      </c>
      <c r="U6" s="7">
        <v>5.7910000000000004</v>
      </c>
      <c r="V6" s="7">
        <v>4.0019999999999998</v>
      </c>
      <c r="W6" s="7">
        <v>4.0880000000000001</v>
      </c>
      <c r="X6" s="7">
        <v>3.44</v>
      </c>
      <c r="Y6" s="7">
        <v>3.2130000000000001</v>
      </c>
      <c r="Z6" s="7">
        <v>2.4900000000000002</v>
      </c>
      <c r="AA6" s="7">
        <v>2.1739999999999999</v>
      </c>
      <c r="AB6" s="7">
        <v>1.9850000000000001</v>
      </c>
      <c r="AC6" s="7">
        <v>2.4769999999999999</v>
      </c>
      <c r="AD6" s="7">
        <v>2.73</v>
      </c>
      <c r="AE6" s="7">
        <v>3.782</v>
      </c>
      <c r="AF6" s="7">
        <v>6.0369999999999999</v>
      </c>
      <c r="AG6" s="7">
        <v>3.8119999999999998</v>
      </c>
      <c r="AH6" s="7">
        <v>3.1659999999999999</v>
      </c>
      <c r="AI6" s="7">
        <v>3.3159999999999998</v>
      </c>
      <c r="AJ6" s="7">
        <v>3.1509999999999998</v>
      </c>
      <c r="AK6" s="7">
        <v>2.73</v>
      </c>
      <c r="AL6" s="7">
        <v>2.0720000000000001</v>
      </c>
      <c r="AM6" s="7">
        <v>3.2719999999999998</v>
      </c>
      <c r="AN6" s="7">
        <v>2.1589999999999998</v>
      </c>
      <c r="AO6" s="7">
        <v>2.8740000000000001</v>
      </c>
      <c r="AP6" s="7">
        <v>2.7109999999999999</v>
      </c>
      <c r="AQ6" s="7">
        <v>4.4370000000000003</v>
      </c>
      <c r="AR6" s="7">
        <v>3.8380000000000001</v>
      </c>
      <c r="AS6" s="7">
        <v>4.0380000000000003</v>
      </c>
      <c r="AT6" s="7">
        <v>3.2440000000000002</v>
      </c>
      <c r="AU6" s="7">
        <v>4.26</v>
      </c>
      <c r="AV6" s="7">
        <v>3.319</v>
      </c>
      <c r="AW6" s="7">
        <v>2.8860000000000001</v>
      </c>
      <c r="AX6" s="7">
        <v>2.6549999999999998</v>
      </c>
      <c r="AY6" s="7">
        <v>2.7959999999999998</v>
      </c>
      <c r="AZ6" s="7">
        <v>2.1619999999999999</v>
      </c>
      <c r="BA6" s="7">
        <v>2.3319999999999999</v>
      </c>
      <c r="BB6" s="7">
        <v>3.58</v>
      </c>
      <c r="BC6" s="7">
        <v>5.0359999999999996</v>
      </c>
      <c r="BD6" s="7">
        <v>5.6280000000000001</v>
      </c>
      <c r="BE6" s="7">
        <v>4.6989999999999998</v>
      </c>
      <c r="BF6" s="7">
        <v>3.1640000000000001</v>
      </c>
      <c r="BG6" s="7">
        <v>4.2880000000000003</v>
      </c>
      <c r="BH6" s="7">
        <f>+TODO!$BH$38</f>
        <v>3.992</v>
      </c>
    </row>
    <row r="7" spans="1:60" x14ac:dyDescent="0.2">
      <c r="B7" s="2" t="s">
        <v>29</v>
      </c>
      <c r="C7" s="1">
        <f t="shared" ref="C7:AH7" si="0">+C4</f>
        <v>189</v>
      </c>
      <c r="D7" s="1">
        <f t="shared" si="0"/>
        <v>209</v>
      </c>
      <c r="E7" s="1">
        <f t="shared" si="0"/>
        <v>116</v>
      </c>
      <c r="F7" s="1">
        <f t="shared" si="0"/>
        <v>119</v>
      </c>
      <c r="G7" s="1">
        <f t="shared" si="0"/>
        <v>309</v>
      </c>
      <c r="H7" s="1">
        <f t="shared" si="0"/>
        <v>578</v>
      </c>
      <c r="I7" s="1">
        <f t="shared" si="0"/>
        <v>472</v>
      </c>
      <c r="J7" s="1">
        <f t="shared" si="0"/>
        <v>355</v>
      </c>
      <c r="K7" s="1">
        <f t="shared" si="0"/>
        <v>430</v>
      </c>
      <c r="L7" s="1">
        <f t="shared" si="0"/>
        <v>330</v>
      </c>
      <c r="M7" s="1">
        <f t="shared" si="0"/>
        <v>374</v>
      </c>
      <c r="N7" s="1">
        <f t="shared" si="0"/>
        <v>274</v>
      </c>
      <c r="O7" s="1">
        <f t="shared" si="0"/>
        <v>184</v>
      </c>
      <c r="P7" s="1">
        <f t="shared" si="0"/>
        <v>220</v>
      </c>
      <c r="Q7" s="1">
        <f t="shared" si="0"/>
        <v>290</v>
      </c>
      <c r="R7" s="1">
        <f t="shared" si="0"/>
        <v>283</v>
      </c>
      <c r="S7" s="1">
        <f t="shared" si="0"/>
        <v>435</v>
      </c>
      <c r="T7" s="1">
        <f t="shared" si="0"/>
        <v>523</v>
      </c>
      <c r="U7" s="1">
        <f t="shared" si="0"/>
        <v>466</v>
      </c>
      <c r="V7" s="1">
        <f t="shared" si="0"/>
        <v>332</v>
      </c>
      <c r="W7" s="1">
        <f t="shared" si="0"/>
        <v>308</v>
      </c>
      <c r="X7" s="1">
        <f t="shared" si="0"/>
        <v>292</v>
      </c>
      <c r="Y7" s="1">
        <f t="shared" si="0"/>
        <v>279</v>
      </c>
      <c r="Z7" s="1">
        <f t="shared" si="0"/>
        <v>206</v>
      </c>
      <c r="AA7" s="1">
        <f t="shared" si="0"/>
        <v>172</v>
      </c>
      <c r="AB7" s="1">
        <f t="shared" si="0"/>
        <v>177</v>
      </c>
      <c r="AC7" s="1">
        <f t="shared" si="0"/>
        <v>205</v>
      </c>
      <c r="AD7" s="1">
        <f t="shared" si="0"/>
        <v>216</v>
      </c>
      <c r="AE7" s="1">
        <f t="shared" si="0"/>
        <v>314</v>
      </c>
      <c r="AF7" s="1">
        <f t="shared" si="0"/>
        <v>397</v>
      </c>
      <c r="AG7" s="1">
        <f t="shared" si="0"/>
        <v>281</v>
      </c>
      <c r="AH7" s="1">
        <f t="shared" si="0"/>
        <v>262</v>
      </c>
      <c r="AI7" s="1">
        <f t="shared" ref="AI7:BG7" si="1">+AI4</f>
        <v>244</v>
      </c>
      <c r="AJ7" s="1">
        <f t="shared" si="1"/>
        <v>243</v>
      </c>
      <c r="AK7" s="1">
        <f t="shared" si="1"/>
        <v>254</v>
      </c>
      <c r="AL7" s="1">
        <f t="shared" si="1"/>
        <v>188</v>
      </c>
      <c r="AM7" s="1">
        <f t="shared" si="1"/>
        <v>191</v>
      </c>
      <c r="AN7" s="1">
        <f t="shared" si="1"/>
        <v>154</v>
      </c>
      <c r="AO7" s="1">
        <f t="shared" si="1"/>
        <v>238</v>
      </c>
      <c r="AP7" s="1">
        <f t="shared" si="1"/>
        <v>208</v>
      </c>
      <c r="AQ7" s="1">
        <f t="shared" si="1"/>
        <v>339</v>
      </c>
      <c r="AR7" s="1">
        <f t="shared" si="1"/>
        <v>283</v>
      </c>
      <c r="AS7" s="1">
        <f t="shared" si="1"/>
        <v>304</v>
      </c>
      <c r="AT7" s="1">
        <f t="shared" si="1"/>
        <v>255</v>
      </c>
      <c r="AU7" s="1">
        <f t="shared" si="1"/>
        <v>262</v>
      </c>
      <c r="AV7" s="1">
        <f t="shared" si="1"/>
        <v>240</v>
      </c>
      <c r="AW7" s="1">
        <f t="shared" si="1"/>
        <v>230</v>
      </c>
      <c r="AX7" s="1">
        <f t="shared" si="1"/>
        <v>181</v>
      </c>
      <c r="AY7" s="1">
        <f t="shared" si="1"/>
        <v>198</v>
      </c>
      <c r="AZ7" s="1">
        <f t="shared" si="1"/>
        <v>194</v>
      </c>
      <c r="BA7" s="1">
        <f t="shared" si="1"/>
        <v>154</v>
      </c>
      <c r="BB7" s="1">
        <f t="shared" si="1"/>
        <v>237</v>
      </c>
      <c r="BC7" s="1">
        <f t="shared" si="1"/>
        <v>371</v>
      </c>
      <c r="BD7" s="1">
        <f t="shared" si="1"/>
        <v>396</v>
      </c>
      <c r="BE7" s="1">
        <f t="shared" si="1"/>
        <v>334</v>
      </c>
      <c r="BF7" s="1">
        <f t="shared" si="1"/>
        <v>226</v>
      </c>
      <c r="BG7" s="1">
        <f t="shared" si="1"/>
        <v>253</v>
      </c>
      <c r="BH7" s="1">
        <f t="shared" ref="BH7" si="2">+BH4</f>
        <v>300</v>
      </c>
    </row>
    <row r="8" spans="1:60" x14ac:dyDescent="0.2">
      <c r="B8" s="2" t="s">
        <v>30</v>
      </c>
      <c r="C8" s="3">
        <f t="shared" ref="C8:AH8" si="3">+C6</f>
        <v>1.748</v>
      </c>
      <c r="D8" s="3">
        <f t="shared" si="3"/>
        <v>1.6830000000000001</v>
      </c>
      <c r="E8" s="3">
        <f t="shared" si="3"/>
        <v>1.2070000000000001</v>
      </c>
      <c r="F8" s="3">
        <f t="shared" si="3"/>
        <v>1.478</v>
      </c>
      <c r="G8" s="3">
        <f t="shared" si="3"/>
        <v>3.246</v>
      </c>
      <c r="H8" s="3">
        <f t="shared" si="3"/>
        <v>6.2439999999999998</v>
      </c>
      <c r="I8" s="3">
        <f t="shared" si="3"/>
        <v>5.0529999999999999</v>
      </c>
      <c r="J8" s="3">
        <f t="shared" si="3"/>
        <v>4.0110000000000001</v>
      </c>
      <c r="K8" s="3">
        <f t="shared" si="3"/>
        <v>4.5970000000000004</v>
      </c>
      <c r="L8" s="3">
        <f t="shared" si="3"/>
        <v>3.7890000000000001</v>
      </c>
      <c r="M8" s="3">
        <f t="shared" si="3"/>
        <v>3.6920000000000002</v>
      </c>
      <c r="N8" s="3">
        <f t="shared" si="3"/>
        <v>2.7480000000000002</v>
      </c>
      <c r="O8" s="3">
        <f t="shared" si="3"/>
        <v>1.456</v>
      </c>
      <c r="P8" s="3">
        <f t="shared" si="3"/>
        <v>2.2879999999999998</v>
      </c>
      <c r="Q8" s="3">
        <f t="shared" si="3"/>
        <v>2.9089999999999998</v>
      </c>
      <c r="R8" s="3">
        <f t="shared" si="3"/>
        <v>3.403</v>
      </c>
      <c r="S8" s="3">
        <f t="shared" si="3"/>
        <v>4.8179999999999996</v>
      </c>
      <c r="T8" s="3">
        <f t="shared" si="3"/>
        <v>6.2649999999999997</v>
      </c>
      <c r="U8" s="3">
        <f t="shared" si="3"/>
        <v>5.7910000000000004</v>
      </c>
      <c r="V8" s="3">
        <f t="shared" si="3"/>
        <v>4.0019999999999998</v>
      </c>
      <c r="W8" s="3">
        <f t="shared" si="3"/>
        <v>4.0880000000000001</v>
      </c>
      <c r="X8" s="3">
        <f t="shared" si="3"/>
        <v>3.44</v>
      </c>
      <c r="Y8" s="3">
        <f t="shared" si="3"/>
        <v>3.2130000000000001</v>
      </c>
      <c r="Z8" s="3">
        <f t="shared" si="3"/>
        <v>2.4900000000000002</v>
      </c>
      <c r="AA8" s="3">
        <f t="shared" si="3"/>
        <v>2.1739999999999999</v>
      </c>
      <c r="AB8" s="3">
        <f t="shared" si="3"/>
        <v>1.9850000000000001</v>
      </c>
      <c r="AC8" s="3">
        <f t="shared" si="3"/>
        <v>2.4769999999999999</v>
      </c>
      <c r="AD8" s="3">
        <f t="shared" si="3"/>
        <v>2.73</v>
      </c>
      <c r="AE8" s="3">
        <f t="shared" si="3"/>
        <v>3.782</v>
      </c>
      <c r="AF8" s="3">
        <f t="shared" si="3"/>
        <v>6.0369999999999999</v>
      </c>
      <c r="AG8" s="3">
        <f t="shared" si="3"/>
        <v>3.8119999999999998</v>
      </c>
      <c r="AH8" s="3">
        <f t="shared" si="3"/>
        <v>3.1659999999999999</v>
      </c>
      <c r="AI8" s="3">
        <f t="shared" ref="AI8:BG8" si="4">+AI6</f>
        <v>3.3159999999999998</v>
      </c>
      <c r="AJ8" s="3">
        <f t="shared" si="4"/>
        <v>3.1509999999999998</v>
      </c>
      <c r="AK8" s="3">
        <f t="shared" si="4"/>
        <v>2.73</v>
      </c>
      <c r="AL8" s="3">
        <f t="shared" si="4"/>
        <v>2.0720000000000001</v>
      </c>
      <c r="AM8" s="3">
        <f t="shared" si="4"/>
        <v>3.2719999999999998</v>
      </c>
      <c r="AN8" s="3">
        <f t="shared" si="4"/>
        <v>2.1589999999999998</v>
      </c>
      <c r="AO8" s="3">
        <f t="shared" si="4"/>
        <v>2.8740000000000001</v>
      </c>
      <c r="AP8" s="3">
        <f t="shared" si="4"/>
        <v>2.7109999999999999</v>
      </c>
      <c r="AQ8" s="3">
        <f t="shared" si="4"/>
        <v>4.4370000000000003</v>
      </c>
      <c r="AR8" s="3">
        <f t="shared" si="4"/>
        <v>3.8380000000000001</v>
      </c>
      <c r="AS8" s="3">
        <f t="shared" si="4"/>
        <v>4.0380000000000003</v>
      </c>
      <c r="AT8" s="3">
        <f t="shared" si="4"/>
        <v>3.2440000000000002</v>
      </c>
      <c r="AU8" s="3">
        <f t="shared" si="4"/>
        <v>4.26</v>
      </c>
      <c r="AV8" s="3">
        <f t="shared" si="4"/>
        <v>3.319</v>
      </c>
      <c r="AW8" s="3">
        <f t="shared" si="4"/>
        <v>2.8860000000000001</v>
      </c>
      <c r="AX8" s="3">
        <f t="shared" si="4"/>
        <v>2.6549999999999998</v>
      </c>
      <c r="AY8" s="3">
        <f t="shared" si="4"/>
        <v>2.7959999999999998</v>
      </c>
      <c r="AZ8" s="3">
        <f t="shared" si="4"/>
        <v>2.1619999999999999</v>
      </c>
      <c r="BA8" s="3">
        <f t="shared" si="4"/>
        <v>2.3319999999999999</v>
      </c>
      <c r="BB8" s="3">
        <f t="shared" si="4"/>
        <v>3.58</v>
      </c>
      <c r="BC8" s="3">
        <f t="shared" si="4"/>
        <v>5.0359999999999996</v>
      </c>
      <c r="BD8" s="3">
        <f t="shared" si="4"/>
        <v>5.6280000000000001</v>
      </c>
      <c r="BE8" s="3">
        <f t="shared" si="4"/>
        <v>4.6989999999999998</v>
      </c>
      <c r="BF8" s="3">
        <f t="shared" si="4"/>
        <v>3.1640000000000001</v>
      </c>
      <c r="BG8" s="3">
        <f t="shared" si="4"/>
        <v>4.2880000000000003</v>
      </c>
      <c r="BH8" s="3">
        <f t="shared" ref="BH8" si="5">+BH6</f>
        <v>3.992</v>
      </c>
    </row>
    <row r="9" spans="1:60" x14ac:dyDescent="0.2">
      <c r="C9" s="3"/>
      <c r="D9" s="3"/>
      <c r="E9" s="3"/>
      <c r="F9" s="3"/>
      <c r="G9" s="3"/>
      <c r="H9" s="3"/>
      <c r="I9" s="3"/>
      <c r="J9" s="3"/>
      <c r="K9" s="13" t="s">
        <v>46</v>
      </c>
      <c r="L9" s="3"/>
      <c r="M9" s="3"/>
      <c r="N9" s="7" t="s">
        <v>27</v>
      </c>
      <c r="O9" s="4">
        <f>SUM(D7:O7)</f>
        <v>3750</v>
      </c>
      <c r="P9" s="4">
        <f t="shared" ref="P9:BH10" si="6">SUM(E7:P7)</f>
        <v>3761</v>
      </c>
      <c r="Q9" s="4">
        <f t="shared" si="6"/>
        <v>3935</v>
      </c>
      <c r="R9" s="4">
        <f t="shared" si="6"/>
        <v>4099</v>
      </c>
      <c r="S9" s="4">
        <f t="shared" si="6"/>
        <v>4225</v>
      </c>
      <c r="T9" s="4">
        <f t="shared" si="6"/>
        <v>4170</v>
      </c>
      <c r="U9" s="4">
        <f t="shared" si="6"/>
        <v>4164</v>
      </c>
      <c r="V9" s="4">
        <f t="shared" si="6"/>
        <v>4141</v>
      </c>
      <c r="W9" s="4">
        <f t="shared" si="6"/>
        <v>4019</v>
      </c>
      <c r="X9" s="4">
        <f t="shared" si="6"/>
        <v>3981</v>
      </c>
      <c r="Y9" s="4">
        <f t="shared" si="6"/>
        <v>3886</v>
      </c>
      <c r="Z9" s="4">
        <f t="shared" si="6"/>
        <v>3818</v>
      </c>
      <c r="AA9" s="4">
        <f t="shared" si="6"/>
        <v>3806</v>
      </c>
      <c r="AB9" s="4">
        <f t="shared" si="6"/>
        <v>3763</v>
      </c>
      <c r="AC9" s="4">
        <f t="shared" si="6"/>
        <v>3678</v>
      </c>
      <c r="AD9" s="4">
        <f t="shared" si="6"/>
        <v>3611</v>
      </c>
      <c r="AE9" s="4">
        <f t="shared" si="6"/>
        <v>3490</v>
      </c>
      <c r="AF9" s="4">
        <f t="shared" si="6"/>
        <v>3364</v>
      </c>
      <c r="AG9" s="4">
        <f t="shared" si="6"/>
        <v>3179</v>
      </c>
      <c r="AH9" s="4">
        <f t="shared" si="6"/>
        <v>3109</v>
      </c>
      <c r="AI9" s="4">
        <f t="shared" si="6"/>
        <v>3045</v>
      </c>
      <c r="AJ9" s="4">
        <f t="shared" si="6"/>
        <v>2996</v>
      </c>
      <c r="AK9" s="4">
        <f t="shared" si="6"/>
        <v>2971</v>
      </c>
      <c r="AL9" s="4">
        <f t="shared" si="6"/>
        <v>2953</v>
      </c>
      <c r="AM9" s="4">
        <f t="shared" si="6"/>
        <v>2972</v>
      </c>
      <c r="AN9" s="4">
        <f t="shared" si="6"/>
        <v>2949</v>
      </c>
      <c r="AO9" s="4">
        <f t="shared" si="6"/>
        <v>2982</v>
      </c>
      <c r="AP9" s="4">
        <f t="shared" si="6"/>
        <v>2974</v>
      </c>
      <c r="AQ9" s="4">
        <f t="shared" si="6"/>
        <v>2999</v>
      </c>
      <c r="AR9" s="4">
        <f t="shared" si="6"/>
        <v>2885</v>
      </c>
      <c r="AS9" s="4">
        <f t="shared" si="6"/>
        <v>2908</v>
      </c>
      <c r="AT9" s="4">
        <f t="shared" si="6"/>
        <v>2901</v>
      </c>
      <c r="AU9" s="4">
        <f t="shared" si="6"/>
        <v>2919</v>
      </c>
      <c r="AV9" s="4">
        <f t="shared" si="6"/>
        <v>2916</v>
      </c>
      <c r="AW9" s="4">
        <f t="shared" si="6"/>
        <v>2892</v>
      </c>
      <c r="AX9" s="4">
        <f t="shared" si="6"/>
        <v>2885</v>
      </c>
      <c r="AY9" s="4">
        <f t="shared" si="6"/>
        <v>2892</v>
      </c>
      <c r="AZ9" s="4">
        <f t="shared" si="6"/>
        <v>2932</v>
      </c>
      <c r="BA9" s="4">
        <f t="shared" si="6"/>
        <v>2848</v>
      </c>
      <c r="BB9" s="4">
        <f t="shared" si="6"/>
        <v>2877</v>
      </c>
      <c r="BC9" s="4">
        <f t="shared" si="6"/>
        <v>2909</v>
      </c>
      <c r="BD9" s="4">
        <f t="shared" si="6"/>
        <v>3022</v>
      </c>
      <c r="BE9" s="4">
        <f t="shared" si="6"/>
        <v>3052</v>
      </c>
      <c r="BF9" s="4">
        <f t="shared" si="6"/>
        <v>3023</v>
      </c>
      <c r="BG9" s="4">
        <f t="shared" si="6"/>
        <v>3014</v>
      </c>
      <c r="BH9" s="4">
        <f t="shared" si="6"/>
        <v>3074</v>
      </c>
    </row>
    <row r="10" spans="1:60" x14ac:dyDescent="0.2">
      <c r="K10" s="13"/>
      <c r="N10" s="7" t="s">
        <v>28</v>
      </c>
      <c r="O10" s="3">
        <f>SUM(D8:O8)</f>
        <v>39.204000000000001</v>
      </c>
      <c r="P10" s="3">
        <f t="shared" si="6"/>
        <v>39.809000000000005</v>
      </c>
      <c r="Q10" s="3">
        <f t="shared" si="6"/>
        <v>41.510999999999996</v>
      </c>
      <c r="R10" s="3">
        <f t="shared" si="6"/>
        <v>43.436</v>
      </c>
      <c r="S10" s="3">
        <f t="shared" si="6"/>
        <v>45.007999999999996</v>
      </c>
      <c r="T10" s="3">
        <f t="shared" si="6"/>
        <v>45.029000000000003</v>
      </c>
      <c r="U10" s="3">
        <f t="shared" si="6"/>
        <v>45.766999999999996</v>
      </c>
      <c r="V10" s="3">
        <f t="shared" si="6"/>
        <v>45.758000000000003</v>
      </c>
      <c r="W10" s="3">
        <f t="shared" si="6"/>
        <v>45.248999999999995</v>
      </c>
      <c r="X10" s="3">
        <f t="shared" si="6"/>
        <v>44.900000000000006</v>
      </c>
      <c r="Y10" s="3">
        <f t="shared" si="6"/>
        <v>44.420999999999999</v>
      </c>
      <c r="Z10" s="3">
        <f t="shared" si="6"/>
        <v>44.162999999999997</v>
      </c>
      <c r="AA10" s="3">
        <f t="shared" si="6"/>
        <v>44.881</v>
      </c>
      <c r="AB10" s="3">
        <f t="shared" si="6"/>
        <v>44.578000000000003</v>
      </c>
      <c r="AC10" s="3">
        <f t="shared" si="6"/>
        <v>44.146000000000001</v>
      </c>
      <c r="AD10" s="3">
        <f t="shared" si="6"/>
        <v>43.472999999999992</v>
      </c>
      <c r="AE10" s="3">
        <f t="shared" si="6"/>
        <v>42.436999999999998</v>
      </c>
      <c r="AF10" s="3">
        <f t="shared" si="6"/>
        <v>42.208999999999996</v>
      </c>
      <c r="AG10" s="3">
        <f t="shared" si="6"/>
        <v>40.229999999999997</v>
      </c>
      <c r="AH10" s="3">
        <f t="shared" si="6"/>
        <v>39.393999999999998</v>
      </c>
      <c r="AI10" s="3">
        <f t="shared" si="6"/>
        <v>38.622</v>
      </c>
      <c r="AJ10" s="3">
        <f t="shared" si="6"/>
        <v>38.332999999999998</v>
      </c>
      <c r="AK10" s="3">
        <f t="shared" si="6"/>
        <v>37.85</v>
      </c>
      <c r="AL10" s="3">
        <f t="shared" si="6"/>
        <v>37.431999999999995</v>
      </c>
      <c r="AM10" s="3">
        <f t="shared" si="6"/>
        <v>38.53</v>
      </c>
      <c r="AN10" s="3">
        <f t="shared" si="6"/>
        <v>38.704000000000001</v>
      </c>
      <c r="AO10" s="3">
        <f t="shared" si="6"/>
        <v>39.100999999999999</v>
      </c>
      <c r="AP10" s="3">
        <f t="shared" si="6"/>
        <v>39.081999999999994</v>
      </c>
      <c r="AQ10" s="3">
        <f t="shared" si="6"/>
        <v>39.736999999999995</v>
      </c>
      <c r="AR10" s="3">
        <f t="shared" si="6"/>
        <v>37.537999999999997</v>
      </c>
      <c r="AS10" s="3">
        <f t="shared" si="6"/>
        <v>37.763999999999996</v>
      </c>
      <c r="AT10" s="3">
        <f t="shared" si="6"/>
        <v>37.841999999999999</v>
      </c>
      <c r="AU10" s="3">
        <f t="shared" si="6"/>
        <v>38.786000000000001</v>
      </c>
      <c r="AV10" s="3">
        <f t="shared" si="6"/>
        <v>38.954000000000008</v>
      </c>
      <c r="AW10" s="3">
        <f t="shared" si="6"/>
        <v>39.110000000000007</v>
      </c>
      <c r="AX10" s="3">
        <f t="shared" si="6"/>
        <v>39.693000000000005</v>
      </c>
      <c r="AY10" s="3">
        <f t="shared" si="6"/>
        <v>39.216999999999999</v>
      </c>
      <c r="AZ10" s="3">
        <f t="shared" si="6"/>
        <v>39.22</v>
      </c>
      <c r="BA10" s="3">
        <f t="shared" si="6"/>
        <v>38.677999999999997</v>
      </c>
      <c r="BB10" s="3">
        <f t="shared" si="6"/>
        <v>39.546999999999997</v>
      </c>
      <c r="BC10" s="3">
        <f t="shared" si="6"/>
        <v>40.146000000000001</v>
      </c>
      <c r="BD10" s="3">
        <f t="shared" si="6"/>
        <v>41.936</v>
      </c>
      <c r="BE10" s="3">
        <f t="shared" si="6"/>
        <v>42.597000000000001</v>
      </c>
      <c r="BF10" s="3">
        <f t="shared" si="6"/>
        <v>42.517000000000003</v>
      </c>
      <c r="BG10" s="3">
        <f t="shared" si="6"/>
        <v>42.545000000000002</v>
      </c>
      <c r="BH10" s="3">
        <f t="shared" si="6"/>
        <v>43.217999999999996</v>
      </c>
    </row>
    <row r="11" spans="1:60" x14ac:dyDescent="0.2">
      <c r="K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 t="s">
        <v>33</v>
      </c>
      <c r="AA11" s="3">
        <f>+AA10-AA10*AA17</f>
        <v>44.007520147636797</v>
      </c>
      <c r="AB11" s="3">
        <f t="shared" ref="AB11:BE11" si="7">+AB10-AB10*AB17</f>
        <v>43.501425651087246</v>
      </c>
      <c r="AC11" s="3">
        <f t="shared" si="7"/>
        <v>42.483259656128055</v>
      </c>
      <c r="AD11" s="3">
        <f t="shared" si="7"/>
        <v>41.69907282849536</v>
      </c>
      <c r="AE11" s="3">
        <f t="shared" si="7"/>
        <v>40.26306978529071</v>
      </c>
      <c r="AF11" s="3">
        <f t="shared" si="7"/>
        <v>38.632127371716649</v>
      </c>
      <c r="AG11" s="3">
        <f t="shared" si="7"/>
        <v>36.446399833377697</v>
      </c>
      <c r="AH11" s="3">
        <f t="shared" si="7"/>
        <v>35.634423444270425</v>
      </c>
      <c r="AI11" s="3">
        <f t="shared" si="7"/>
        <v>34.893398913853503</v>
      </c>
      <c r="AJ11" s="3">
        <f t="shared" si="7"/>
        <v>34.264505332230968</v>
      </c>
      <c r="AK11" s="3">
        <f t="shared" si="7"/>
        <v>34.012440367232024</v>
      </c>
      <c r="AL11" s="3">
        <f t="shared" si="7"/>
        <v>33.843592153284256</v>
      </c>
      <c r="AM11" s="3">
        <f t="shared" si="7"/>
        <v>33.875631854634676</v>
      </c>
      <c r="AN11" s="3">
        <f t="shared" si="7"/>
        <v>33.492858532312013</v>
      </c>
      <c r="AO11" s="3">
        <f t="shared" si="7"/>
        <v>33.87733656817916</v>
      </c>
      <c r="AP11" s="3">
        <f t="shared" si="7"/>
        <v>33.763286075163776</v>
      </c>
      <c r="AQ11" s="3">
        <f t="shared" si="7"/>
        <v>33.955174926871621</v>
      </c>
      <c r="AR11" s="3">
        <f t="shared" si="7"/>
        <v>32.850597396481149</v>
      </c>
      <c r="AS11" s="3">
        <f t="shared" si="7"/>
        <v>33.130628519625979</v>
      </c>
      <c r="AT11" s="3">
        <f t="shared" si="7"/>
        <v>33.008581319541051</v>
      </c>
      <c r="AU11" s="3">
        <f t="shared" si="7"/>
        <v>33.017328303599704</v>
      </c>
      <c r="AV11" s="3">
        <f t="shared" si="7"/>
        <v>32.920282758282866</v>
      </c>
      <c r="AW11" s="3">
        <f t="shared" si="7"/>
        <v>32.494896212318444</v>
      </c>
      <c r="AX11" s="3">
        <f t="shared" si="7"/>
        <v>32.173240221110923</v>
      </c>
      <c r="AY11" s="3">
        <f t="shared" si="7"/>
        <v>32.45835778977532</v>
      </c>
      <c r="AZ11" s="3">
        <f t="shared" si="7"/>
        <v>33.084645127273909</v>
      </c>
      <c r="BA11" s="3">
        <f t="shared" si="7"/>
        <v>31.944547852160039</v>
      </c>
      <c r="BB11" s="3">
        <f t="shared" si="7"/>
        <v>32.097600976053634</v>
      </c>
      <c r="BC11" s="3">
        <f t="shared" si="7"/>
        <v>32.393909975037232</v>
      </c>
      <c r="BD11" s="3">
        <f t="shared" si="7"/>
        <v>33.561700369455892</v>
      </c>
      <c r="BE11" s="3">
        <f t="shared" si="7"/>
        <v>33.795451438565976</v>
      </c>
      <c r="BF11" s="3">
        <f t="shared" ref="BF11:BG11" si="8">+BF10-BF10*BF17</f>
        <v>33.337107828755954</v>
      </c>
      <c r="BG11" s="3">
        <f t="shared" si="8"/>
        <v>33.170420713195838</v>
      </c>
      <c r="BH11" s="3">
        <f t="shared" ref="BH11" si="9">+BH10-BH10*BH17</f>
        <v>33.906553608238809</v>
      </c>
    </row>
    <row r="12" spans="1:60" x14ac:dyDescent="0.2">
      <c r="J12" s="3"/>
      <c r="K12" s="13"/>
    </row>
    <row r="13" spans="1:60" x14ac:dyDescent="0.2">
      <c r="J13" s="3"/>
      <c r="K13" s="13"/>
      <c r="W13" s="14" t="s">
        <v>34</v>
      </c>
      <c r="X13" s="14"/>
      <c r="Y13" s="14"/>
      <c r="Z13" s="5" t="s">
        <v>35</v>
      </c>
      <c r="AA13" s="5">
        <f t="shared" ref="AA13:BH13" si="10">+(AA10-O10)/O10</f>
        <v>0.14480665238240994</v>
      </c>
      <c r="AB13" s="5">
        <f t="shared" si="10"/>
        <v>0.11979703082217584</v>
      </c>
      <c r="AC13" s="5">
        <f t="shared" si="10"/>
        <v>6.3477150634771634E-2</v>
      </c>
      <c r="AD13" s="5">
        <f t="shared" si="10"/>
        <v>8.5182797679325738E-4</v>
      </c>
      <c r="AE13" s="5">
        <f t="shared" si="10"/>
        <v>-5.7123178101670773E-2</v>
      </c>
      <c r="AF13" s="5">
        <f t="shared" si="10"/>
        <v>-6.2626307490728353E-2</v>
      </c>
      <c r="AG13" s="5">
        <f t="shared" si="10"/>
        <v>-0.12098236720781348</v>
      </c>
      <c r="AH13" s="5">
        <f t="shared" si="10"/>
        <v>-0.13907950522313048</v>
      </c>
      <c r="AI13" s="5">
        <f t="shared" si="10"/>
        <v>-0.14645627527680161</v>
      </c>
      <c r="AJ13" s="5">
        <f t="shared" si="10"/>
        <v>-0.14625835189309591</v>
      </c>
      <c r="AK13" s="5">
        <f t="shared" si="10"/>
        <v>-0.1479255307174534</v>
      </c>
      <c r="AL13" s="5">
        <f t="shared" si="10"/>
        <v>-0.15241265312591995</v>
      </c>
      <c r="AM13" s="5">
        <f t="shared" si="10"/>
        <v>-0.14150754216706399</v>
      </c>
      <c r="AN13" s="5">
        <f t="shared" si="10"/>
        <v>-0.13176903405267176</v>
      </c>
      <c r="AO13" s="5">
        <f t="shared" si="10"/>
        <v>-0.11427988945770855</v>
      </c>
      <c r="AP13" s="5">
        <f t="shared" si="10"/>
        <v>-0.10100522163181742</v>
      </c>
      <c r="AQ13" s="5">
        <f t="shared" si="10"/>
        <v>-6.3623724579965665E-2</v>
      </c>
      <c r="AR13" s="5">
        <f t="shared" si="10"/>
        <v>-0.11066360254921935</v>
      </c>
      <c r="AS13" s="5">
        <f t="shared" si="10"/>
        <v>-6.1297539149888176E-2</v>
      </c>
      <c r="AT13" s="5">
        <f t="shared" si="10"/>
        <v>-3.939686246636543E-2</v>
      </c>
      <c r="AU13" s="5">
        <f t="shared" si="10"/>
        <v>4.2462845010616092E-3</v>
      </c>
      <c r="AV13" s="5">
        <f t="shared" si="10"/>
        <v>1.6200140870790424E-2</v>
      </c>
      <c r="AW13" s="5">
        <f t="shared" si="10"/>
        <v>3.328929986789974E-2</v>
      </c>
      <c r="AX13" s="5">
        <f t="shared" si="10"/>
        <v>6.0402863859799372E-2</v>
      </c>
      <c r="AY13" s="5">
        <f t="shared" si="10"/>
        <v>1.783026213340248E-2</v>
      </c>
      <c r="AZ13" s="5">
        <f t="shared" si="10"/>
        <v>1.3331955353451793E-2</v>
      </c>
      <c r="BA13" s="5">
        <f t="shared" si="10"/>
        <v>-1.0818137643538575E-2</v>
      </c>
      <c r="BB13" s="5">
        <f t="shared" si="10"/>
        <v>1.1898060488204378E-2</v>
      </c>
      <c r="BC13" s="5">
        <f t="shared" si="10"/>
        <v>1.0292674333744522E-2</v>
      </c>
      <c r="BD13" s="5">
        <f t="shared" si="10"/>
        <v>0.11716127657307272</v>
      </c>
      <c r="BE13" s="5">
        <f t="shared" si="10"/>
        <v>0.12797902764537672</v>
      </c>
      <c r="BF13" s="5">
        <f t="shared" si="10"/>
        <v>0.12353998203054818</v>
      </c>
      <c r="BG13" s="5">
        <f t="shared" si="10"/>
        <v>9.6916413138761412E-2</v>
      </c>
      <c r="BH13" s="5">
        <f t="shared" si="10"/>
        <v>0.10946244288134692</v>
      </c>
    </row>
    <row r="14" spans="1:60" x14ac:dyDescent="0.2">
      <c r="J14" s="3"/>
      <c r="K14" s="13"/>
      <c r="M14" s="5"/>
      <c r="Z14" s="1" t="s">
        <v>36</v>
      </c>
      <c r="AA14" s="5">
        <f t="shared" ref="AA14:BH14" si="11">+(AA8-O8)/O8</f>
        <v>0.4931318681318681</v>
      </c>
      <c r="AB14" s="5">
        <f t="shared" si="11"/>
        <v>-0.13243006993006981</v>
      </c>
      <c r="AC14" s="5">
        <f t="shared" si="11"/>
        <v>-0.14850464077002407</v>
      </c>
      <c r="AD14" s="5">
        <f t="shared" si="11"/>
        <v>-0.19776667646194535</v>
      </c>
      <c r="AE14" s="5">
        <f t="shared" si="11"/>
        <v>-0.21502698215026975</v>
      </c>
      <c r="AF14" s="5">
        <f t="shared" si="11"/>
        <v>-3.6392657621707868E-2</v>
      </c>
      <c r="AG14" s="5">
        <f t="shared" si="11"/>
        <v>-0.34173717838024525</v>
      </c>
      <c r="AH14" s="5">
        <f t="shared" si="11"/>
        <v>-0.20889555222388803</v>
      </c>
      <c r="AI14" s="5">
        <f t="shared" si="11"/>
        <v>-0.18884540117416834</v>
      </c>
      <c r="AJ14" s="5">
        <f t="shared" si="11"/>
        <v>-8.4011627906976791E-2</v>
      </c>
      <c r="AK14" s="5">
        <f t="shared" si="11"/>
        <v>-0.15032679738562094</v>
      </c>
      <c r="AL14" s="5">
        <f t="shared" si="11"/>
        <v>-0.16787148594377516</v>
      </c>
      <c r="AM14" s="5">
        <f t="shared" si="11"/>
        <v>0.50505979760809561</v>
      </c>
      <c r="AN14" s="5">
        <f t="shared" si="11"/>
        <v>8.7657430730478436E-2</v>
      </c>
      <c r="AO14" s="5">
        <f t="shared" si="11"/>
        <v>0.16027452563584993</v>
      </c>
      <c r="AP14" s="5">
        <f t="shared" si="11"/>
        <v>-6.959706959707007E-3</v>
      </c>
      <c r="AQ14" s="5">
        <f t="shared" si="11"/>
        <v>0.17318878900052889</v>
      </c>
      <c r="AR14" s="5">
        <f t="shared" si="11"/>
        <v>-0.36425376842802715</v>
      </c>
      <c r="AS14" s="5">
        <f t="shared" si="11"/>
        <v>5.9286463798531065E-2</v>
      </c>
      <c r="AT14" s="5">
        <f t="shared" si="11"/>
        <v>2.4636765634870592E-2</v>
      </c>
      <c r="AU14" s="5">
        <f t="shared" si="11"/>
        <v>0.28468033775633295</v>
      </c>
      <c r="AV14" s="5">
        <f t="shared" si="11"/>
        <v>5.3316407489685864E-2</v>
      </c>
      <c r="AW14" s="5">
        <f t="shared" si="11"/>
        <v>5.7142857142857197E-2</v>
      </c>
      <c r="AX14" s="5">
        <f t="shared" si="11"/>
        <v>0.28137065637065622</v>
      </c>
      <c r="AY14" s="5">
        <f t="shared" si="11"/>
        <v>-0.14547677261613692</v>
      </c>
      <c r="AZ14" s="5">
        <f t="shared" si="11"/>
        <v>1.3895321908291402E-3</v>
      </c>
      <c r="BA14" s="5">
        <f t="shared" si="11"/>
        <v>-0.18858733472512187</v>
      </c>
      <c r="BB14" s="5">
        <f t="shared" si="11"/>
        <v>0.3205459240132793</v>
      </c>
      <c r="BC14" s="5">
        <f t="shared" si="11"/>
        <v>0.13500112688753646</v>
      </c>
      <c r="BD14" s="5">
        <f t="shared" si="11"/>
        <v>0.46638874413757164</v>
      </c>
      <c r="BE14" s="5">
        <f t="shared" si="11"/>
        <v>0.16369489846458632</v>
      </c>
      <c r="BF14" s="5">
        <f t="shared" si="11"/>
        <v>-2.466091245376081E-2</v>
      </c>
      <c r="BG14" s="5">
        <f t="shared" si="11"/>
        <v>6.5727699530517538E-3</v>
      </c>
      <c r="BH14" s="5">
        <f t="shared" si="11"/>
        <v>0.20277191925278701</v>
      </c>
    </row>
    <row r="15" spans="1:60" x14ac:dyDescent="0.2">
      <c r="K15" s="13"/>
    </row>
    <row r="16" spans="1:60" x14ac:dyDescent="0.2">
      <c r="K16" s="13"/>
      <c r="L16" s="14" t="s">
        <v>37</v>
      </c>
      <c r="M16" s="14"/>
      <c r="N16" s="14"/>
      <c r="O16" s="1">
        <f>+O10/O9</f>
        <v>1.0454400000000001E-2</v>
      </c>
      <c r="P16" s="1">
        <f t="shared" ref="P16:BE16" si="12">+P10/P9</f>
        <v>1.0584684924222282E-2</v>
      </c>
      <c r="Q16" s="1">
        <f t="shared" si="12"/>
        <v>1.0549174078780177E-2</v>
      </c>
      <c r="R16" s="1">
        <f t="shared" si="12"/>
        <v>1.0596730909978043E-2</v>
      </c>
      <c r="S16" s="1">
        <f t="shared" si="12"/>
        <v>1.0652781065088756E-2</v>
      </c>
      <c r="T16" s="1">
        <f t="shared" si="12"/>
        <v>1.079832134292566E-2</v>
      </c>
      <c r="U16" s="1">
        <f t="shared" si="12"/>
        <v>1.0991114313160421E-2</v>
      </c>
      <c r="V16" s="1">
        <f t="shared" si="12"/>
        <v>1.1049987925621832E-2</v>
      </c>
      <c r="W16" s="1">
        <f t="shared" si="12"/>
        <v>1.1258770838517044E-2</v>
      </c>
      <c r="X16" s="1">
        <f t="shared" si="12"/>
        <v>1.1278573222808341E-2</v>
      </c>
      <c r="Y16" s="1">
        <f t="shared" si="12"/>
        <v>1.1431034482758621E-2</v>
      </c>
      <c r="Z16" s="1">
        <f t="shared" si="12"/>
        <v>1.1567050811943425E-2</v>
      </c>
      <c r="AA16" s="1">
        <f t="shared" si="12"/>
        <v>1.1792170257488176E-2</v>
      </c>
      <c r="AB16" s="1">
        <f t="shared" si="12"/>
        <v>1.184639914961467E-2</v>
      </c>
      <c r="AC16" s="1">
        <f t="shared" si="12"/>
        <v>1.2002718868950516E-2</v>
      </c>
      <c r="AD16" s="1">
        <f t="shared" si="12"/>
        <v>1.2039047355303237E-2</v>
      </c>
      <c r="AE16" s="1">
        <f t="shared" si="12"/>
        <v>1.2159598853868194E-2</v>
      </c>
      <c r="AF16" s="1">
        <f t="shared" si="12"/>
        <v>1.2547265160523185E-2</v>
      </c>
      <c r="AG16" s="1">
        <f t="shared" si="12"/>
        <v>1.265492293173954E-2</v>
      </c>
      <c r="AH16" s="1">
        <f t="shared" si="12"/>
        <v>1.2670955291090382E-2</v>
      </c>
      <c r="AI16" s="1">
        <f t="shared" si="12"/>
        <v>1.2683743842364531E-2</v>
      </c>
      <c r="AJ16" s="1">
        <f t="shared" si="12"/>
        <v>1.2794726301735646E-2</v>
      </c>
      <c r="AK16" s="1">
        <f t="shared" si="12"/>
        <v>1.2739818243015819E-2</v>
      </c>
      <c r="AL16" s="1">
        <f t="shared" si="12"/>
        <v>1.267592279038266E-2</v>
      </c>
      <c r="AM16" s="1">
        <f t="shared" si="12"/>
        <v>1.2964333781965006E-2</v>
      </c>
      <c r="AN16" s="1">
        <f t="shared" si="12"/>
        <v>1.3124448965751103E-2</v>
      </c>
      <c r="AO16" s="1">
        <f t="shared" si="12"/>
        <v>1.3112340710932259E-2</v>
      </c>
      <c r="AP16" s="1">
        <f t="shared" si="12"/>
        <v>1.3141223940820441E-2</v>
      </c>
      <c r="AQ16" s="1">
        <f t="shared" si="12"/>
        <v>1.3250083361120372E-2</v>
      </c>
      <c r="AR16" s="1">
        <f t="shared" si="12"/>
        <v>1.3011438474870017E-2</v>
      </c>
      <c r="AS16" s="1">
        <f t="shared" si="12"/>
        <v>1.2986244841815679E-2</v>
      </c>
      <c r="AT16" s="1">
        <f t="shared" si="12"/>
        <v>1.3044467425025852E-2</v>
      </c>
      <c r="AU16" s="1">
        <f t="shared" si="12"/>
        <v>1.3287427201096266E-2</v>
      </c>
      <c r="AV16" s="1">
        <f t="shared" si="12"/>
        <v>1.3358710562414269E-2</v>
      </c>
      <c r="AW16" s="1">
        <f t="shared" si="12"/>
        <v>1.3523513139695714E-2</v>
      </c>
      <c r="AX16" s="1">
        <f t="shared" si="12"/>
        <v>1.3758405545927211E-2</v>
      </c>
      <c r="AY16" s="1">
        <f t="shared" si="12"/>
        <v>1.3560511756569847E-2</v>
      </c>
      <c r="AZ16" s="1">
        <f t="shared" si="12"/>
        <v>1.3376534788540246E-2</v>
      </c>
      <c r="BA16" s="1">
        <f t="shared" si="12"/>
        <v>1.3580758426966291E-2</v>
      </c>
      <c r="BB16" s="1">
        <f t="shared" si="12"/>
        <v>1.3745915884602016E-2</v>
      </c>
      <c r="BC16" s="1">
        <f t="shared" si="12"/>
        <v>1.3800618769336541E-2</v>
      </c>
      <c r="BD16" s="1">
        <f t="shared" si="12"/>
        <v>1.3876902713434811E-2</v>
      </c>
      <c r="BE16" s="1">
        <f t="shared" si="12"/>
        <v>1.3957077326343381E-2</v>
      </c>
      <c r="BF16" s="1">
        <f t="shared" ref="BF16:BG16" si="13">+BF10/BF9</f>
        <v>1.4064505458154153E-2</v>
      </c>
      <c r="BG16" s="1">
        <f t="shared" si="13"/>
        <v>1.411579296615793E-2</v>
      </c>
      <c r="BH16" s="1">
        <f t="shared" ref="BH16" si="14">+BH10/BH9</f>
        <v>1.4059206245933636E-2</v>
      </c>
    </row>
    <row r="17" spans="11:60" x14ac:dyDescent="0.2">
      <c r="K17" s="13"/>
      <c r="W17" s="14" t="s">
        <v>38</v>
      </c>
      <c r="X17" s="14"/>
      <c r="Y17" s="14"/>
      <c r="AA17" s="5">
        <f>+(AA16-$Z$16)/$Z$16</f>
        <v>1.9462129907158961E-2</v>
      </c>
      <c r="AB17" s="5">
        <f t="shared" ref="AB17:BF17" si="15">+(AB16-$Z$16)/$Z$16</f>
        <v>2.4150351045644902E-2</v>
      </c>
      <c r="AC17" s="5">
        <f t="shared" si="15"/>
        <v>3.7664575360665649E-2</v>
      </c>
      <c r="AD17" s="5">
        <f t="shared" si="15"/>
        <v>4.080526238135463E-2</v>
      </c>
      <c r="AE17" s="5">
        <f t="shared" si="15"/>
        <v>5.1227236013603454E-2</v>
      </c>
      <c r="AF17" s="5">
        <f t="shared" si="15"/>
        <v>8.474194196222011E-2</v>
      </c>
      <c r="AG17" s="5">
        <f t="shared" si="15"/>
        <v>9.4049221143979594E-2</v>
      </c>
      <c r="AH17" s="5">
        <f t="shared" si="15"/>
        <v>9.5435258052738364E-2</v>
      </c>
      <c r="AI17" s="5">
        <f t="shared" si="15"/>
        <v>9.6540859772836676E-2</v>
      </c>
      <c r="AJ17" s="5">
        <f t="shared" si="15"/>
        <v>0.10613556642498705</v>
      </c>
      <c r="AK17" s="5">
        <f t="shared" si="15"/>
        <v>0.10138862966361895</v>
      </c>
      <c r="AL17" s="5">
        <f t="shared" si="15"/>
        <v>9.5864710587618585E-2</v>
      </c>
      <c r="AM17" s="5">
        <f t="shared" si="15"/>
        <v>0.1207985503598578</v>
      </c>
      <c r="AN17" s="5">
        <f t="shared" si="15"/>
        <v>0.1346409019142204</v>
      </c>
      <c r="AO17" s="5">
        <f t="shared" si="15"/>
        <v>0.1335941134963515</v>
      </c>
      <c r="AP17" s="5">
        <f t="shared" si="15"/>
        <v>0.13609113977882956</v>
      </c>
      <c r="AQ17" s="5">
        <f t="shared" si="15"/>
        <v>0.14550230448016638</v>
      </c>
      <c r="AR17" s="5">
        <f t="shared" si="15"/>
        <v>0.12487086694866131</v>
      </c>
      <c r="AS17" s="5">
        <f t="shared" si="15"/>
        <v>0.12269281538963087</v>
      </c>
      <c r="AT17" s="5">
        <f t="shared" si="15"/>
        <v>0.1277263009475966</v>
      </c>
      <c r="AU17" s="5">
        <f t="shared" si="15"/>
        <v>0.14873077131955592</v>
      </c>
      <c r="AV17" s="5">
        <f t="shared" si="15"/>
        <v>0.15489339327712531</v>
      </c>
      <c r="AW17" s="5">
        <f t="shared" si="15"/>
        <v>0.16914098153110618</v>
      </c>
      <c r="AX17" s="5">
        <f t="shared" si="15"/>
        <v>0.18944800793311364</v>
      </c>
      <c r="AY17" s="5">
        <f t="shared" si="15"/>
        <v>0.17233960298402926</v>
      </c>
      <c r="AZ17" s="5">
        <f t="shared" si="15"/>
        <v>0.15643434147695276</v>
      </c>
      <c r="BA17" s="5">
        <f t="shared" si="15"/>
        <v>0.17408997745074617</v>
      </c>
      <c r="BB17" s="5">
        <f t="shared" si="15"/>
        <v>0.18836824598443272</v>
      </c>
      <c r="BC17" s="5">
        <f t="shared" si="15"/>
        <v>0.19309744495000161</v>
      </c>
      <c r="BD17" s="5">
        <f t="shared" si="15"/>
        <v>0.19969237959138</v>
      </c>
      <c r="BE17" s="5">
        <f t="shared" si="15"/>
        <v>0.20662367212324878</v>
      </c>
      <c r="BF17" s="5">
        <f t="shared" si="15"/>
        <v>0.21591109841343575</v>
      </c>
      <c r="BG17" s="5">
        <f t="shared" ref="BG17:BH17" si="16">+(BG16-$Z$16)/$Z$16</f>
        <v>0.22034502965810707</v>
      </c>
      <c r="BH17" s="5">
        <f t="shared" si="16"/>
        <v>0.21545296847982762</v>
      </c>
    </row>
    <row r="18" spans="11:60" x14ac:dyDescent="0.2"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</sheetData>
  <mergeCells count="4">
    <mergeCell ref="K9:K17"/>
    <mergeCell ref="W13:Y13"/>
    <mergeCell ref="L16:N16"/>
    <mergeCell ref="W17:Y17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43AB1-6FE8-4841-ACF8-7931297DCA08}">
  <dimension ref="A2:BH17"/>
  <sheetViews>
    <sheetView topLeftCell="A15" workbookViewId="0">
      <pane xSplit="2" topLeftCell="BC1" activePane="topRight" state="frozen"/>
      <selection activeCell="B30" sqref="B30"/>
      <selection pane="topRight" activeCell="AO24" sqref="AO24"/>
    </sheetView>
  </sheetViews>
  <sheetFormatPr baseColWidth="10" defaultRowHeight="16" x14ac:dyDescent="0.2"/>
  <cols>
    <col min="1" max="1" width="20.1640625" style="1" customWidth="1"/>
    <col min="2" max="2" width="22" style="1" customWidth="1"/>
    <col min="3" max="14" width="10.83203125" style="1" customWidth="1"/>
    <col min="15" max="53" width="10.83203125" style="1"/>
    <col min="54" max="54" width="12.1640625" style="1" bestFit="1" customWidth="1"/>
    <col min="55" max="16384" width="10.83203125" style="1"/>
  </cols>
  <sheetData>
    <row r="2" spans="1:60" x14ac:dyDescent="0.2">
      <c r="C2" s="1">
        <v>2020</v>
      </c>
      <c r="O2" s="1">
        <v>2021</v>
      </c>
      <c r="AA2" s="1">
        <v>2022</v>
      </c>
      <c r="AM2" s="1">
        <v>2023</v>
      </c>
      <c r="AY2" s="1">
        <v>2024</v>
      </c>
    </row>
    <row r="3" spans="1:60" x14ac:dyDescent="0.2">
      <c r="C3" s="1" t="s">
        <v>16</v>
      </c>
      <c r="D3" s="1" t="s">
        <v>15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1" t="s">
        <v>16</v>
      </c>
      <c r="P3" s="1" t="s">
        <v>15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16</v>
      </c>
      <c r="AB3" s="1" t="s">
        <v>15</v>
      </c>
      <c r="AC3" s="1" t="s">
        <v>17</v>
      </c>
      <c r="AD3" s="1" t="s">
        <v>18</v>
      </c>
      <c r="AE3" s="1" t="s">
        <v>19</v>
      </c>
      <c r="AF3" s="1" t="s">
        <v>20</v>
      </c>
      <c r="AG3" s="1" t="s">
        <v>21</v>
      </c>
      <c r="AH3" s="1" t="s">
        <v>22</v>
      </c>
      <c r="AI3" s="1" t="s">
        <v>23</v>
      </c>
      <c r="AJ3" s="1" t="s">
        <v>24</v>
      </c>
      <c r="AK3" s="1" t="s">
        <v>25</v>
      </c>
      <c r="AL3" s="1" t="s">
        <v>26</v>
      </c>
      <c r="AM3" s="1" t="s">
        <v>16</v>
      </c>
      <c r="AN3" s="1" t="s">
        <v>15</v>
      </c>
      <c r="AO3" s="1" t="s">
        <v>17</v>
      </c>
      <c r="AP3" s="1" t="s">
        <v>18</v>
      </c>
      <c r="AQ3" s="1" t="s">
        <v>19</v>
      </c>
      <c r="AR3" s="1" t="s">
        <v>20</v>
      </c>
      <c r="AS3" s="1" t="s">
        <v>21</v>
      </c>
      <c r="AT3" s="1" t="s">
        <v>22</v>
      </c>
      <c r="AU3" s="1" t="s">
        <v>23</v>
      </c>
      <c r="AV3" s="1" t="s">
        <v>24</v>
      </c>
      <c r="AW3" s="1" t="s">
        <v>25</v>
      </c>
      <c r="AX3" s="1" t="s">
        <v>26</v>
      </c>
      <c r="AY3" s="1" t="s">
        <v>16</v>
      </c>
      <c r="AZ3" s="1" t="s">
        <v>15</v>
      </c>
      <c r="BA3" s="1" t="s">
        <v>17</v>
      </c>
      <c r="BB3" s="1" t="s">
        <v>18</v>
      </c>
      <c r="BC3" s="1" t="s">
        <v>19</v>
      </c>
      <c r="BD3" s="1" t="s">
        <v>20</v>
      </c>
      <c r="BE3" s="1" t="s">
        <v>21</v>
      </c>
      <c r="BF3" s="1" t="s">
        <v>22</v>
      </c>
      <c r="BG3" s="1" t="s">
        <v>23</v>
      </c>
      <c r="BH3" s="1" t="s">
        <v>24</v>
      </c>
    </row>
    <row r="4" spans="1:60" x14ac:dyDescent="0.2">
      <c r="A4" s="1" t="s">
        <v>48</v>
      </c>
      <c r="B4" s="1" t="s">
        <v>0</v>
      </c>
      <c r="C4" s="1">
        <v>635</v>
      </c>
      <c r="D4" s="1">
        <v>634</v>
      </c>
      <c r="E4" s="1">
        <v>492</v>
      </c>
      <c r="F4" s="1">
        <v>609</v>
      </c>
      <c r="G4" s="1">
        <v>693</v>
      </c>
      <c r="H4" s="1">
        <v>1025</v>
      </c>
      <c r="I4" s="1">
        <v>910</v>
      </c>
      <c r="J4" s="1">
        <v>692</v>
      </c>
      <c r="K4" s="1">
        <v>924</v>
      </c>
      <c r="L4" s="1">
        <v>1262</v>
      </c>
      <c r="M4" s="1">
        <v>788</v>
      </c>
      <c r="N4" s="1">
        <v>1037</v>
      </c>
      <c r="O4" s="1">
        <v>657</v>
      </c>
      <c r="P4" s="1">
        <v>812</v>
      </c>
      <c r="Q4" s="1">
        <v>932</v>
      </c>
      <c r="R4" s="1">
        <v>915</v>
      </c>
      <c r="S4" s="1">
        <v>1008</v>
      </c>
      <c r="T4" s="1">
        <v>985</v>
      </c>
      <c r="U4" s="1">
        <v>790</v>
      </c>
      <c r="V4" s="1">
        <v>701</v>
      </c>
      <c r="W4" s="1">
        <v>803</v>
      </c>
      <c r="X4" s="1">
        <v>1177</v>
      </c>
      <c r="Y4" s="1">
        <v>827</v>
      </c>
      <c r="Z4" s="1">
        <v>1193</v>
      </c>
      <c r="AA4" s="1">
        <v>589</v>
      </c>
      <c r="AB4" s="1">
        <v>703</v>
      </c>
      <c r="AC4" s="1">
        <v>917</v>
      </c>
      <c r="AD4" s="1">
        <v>683</v>
      </c>
      <c r="AE4" s="1">
        <v>737</v>
      </c>
      <c r="AF4" s="1">
        <v>798</v>
      </c>
      <c r="AG4" s="1">
        <v>621</v>
      </c>
      <c r="AH4" s="1">
        <v>653</v>
      </c>
      <c r="AI4" s="1">
        <v>826</v>
      </c>
      <c r="AJ4" s="1">
        <v>986</v>
      </c>
      <c r="AK4" s="1">
        <v>721</v>
      </c>
      <c r="AL4" s="1">
        <v>1085</v>
      </c>
      <c r="AM4" s="1">
        <v>522</v>
      </c>
      <c r="AN4" s="1">
        <v>471</v>
      </c>
      <c r="AO4" s="1">
        <v>667</v>
      </c>
      <c r="AP4" s="1">
        <v>547</v>
      </c>
      <c r="AQ4" s="1">
        <v>660</v>
      </c>
      <c r="AR4" s="1">
        <v>698</v>
      </c>
      <c r="AS4" s="1">
        <v>552</v>
      </c>
      <c r="AT4" s="1">
        <v>500</v>
      </c>
      <c r="AU4" s="4">
        <v>531</v>
      </c>
      <c r="AV4" s="1">
        <v>901</v>
      </c>
      <c r="AW4" s="4">
        <v>597</v>
      </c>
      <c r="AX4" s="1">
        <v>885</v>
      </c>
      <c r="AY4" s="1">
        <v>537</v>
      </c>
      <c r="AZ4" s="1">
        <v>529</v>
      </c>
      <c r="BA4" s="1">
        <v>619</v>
      </c>
      <c r="BB4" s="4">
        <v>716</v>
      </c>
      <c r="BC4" s="1">
        <v>684</v>
      </c>
      <c r="BD4" s="1">
        <v>754</v>
      </c>
      <c r="BE4" s="1">
        <v>643</v>
      </c>
      <c r="BF4" s="1">
        <v>541</v>
      </c>
      <c r="BG4" s="1">
        <v>637</v>
      </c>
      <c r="BH4" s="1">
        <v>1143</v>
      </c>
    </row>
    <row r="5" spans="1:60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2"/>
      <c r="AY5" s="10"/>
      <c r="AZ5" s="10"/>
      <c r="BA5" s="10"/>
      <c r="BB5" s="11"/>
      <c r="BC5" s="10"/>
      <c r="BD5" s="10"/>
      <c r="BE5" s="10"/>
      <c r="BF5" s="10"/>
      <c r="BG5" s="10"/>
      <c r="BH5" s="10"/>
    </row>
    <row r="6" spans="1:60" x14ac:dyDescent="0.2">
      <c r="A6" s="1" t="s">
        <v>49</v>
      </c>
      <c r="B6" s="1" t="s">
        <v>0</v>
      </c>
      <c r="C6" s="3">
        <v>38.642129999999995</v>
      </c>
      <c r="D6" s="3">
        <v>37.965259999999994</v>
      </c>
      <c r="E6" s="3">
        <v>30.79372</v>
      </c>
      <c r="F6" s="3">
        <v>38.493360000000003</v>
      </c>
      <c r="G6" s="3">
        <v>43.008220000000001</v>
      </c>
      <c r="H6" s="3">
        <v>58.531970000000001</v>
      </c>
      <c r="I6" s="3">
        <v>52.971060000000008</v>
      </c>
      <c r="J6" s="3">
        <v>42.962199999999996</v>
      </c>
      <c r="K6" s="3">
        <v>57.749660000000006</v>
      </c>
      <c r="L6" s="3">
        <v>82.488740000000007</v>
      </c>
      <c r="M6" s="3">
        <v>51.02393</v>
      </c>
      <c r="N6" s="3">
        <v>64.231249999999989</v>
      </c>
      <c r="O6" s="3">
        <v>42.592109999999998</v>
      </c>
      <c r="P6" s="3">
        <v>51.5946</v>
      </c>
      <c r="Q6" s="3">
        <v>59.43468</v>
      </c>
      <c r="R6" s="3">
        <v>57.032530000000001</v>
      </c>
      <c r="S6" s="3">
        <v>65.213710000000006</v>
      </c>
      <c r="T6" s="3">
        <v>59.431542999999998</v>
      </c>
      <c r="U6" s="3">
        <v>50.042000000000002</v>
      </c>
      <c r="V6" s="3">
        <v>46.75074</v>
      </c>
      <c r="W6" s="3">
        <v>59.003869999999999</v>
      </c>
      <c r="X6" s="3">
        <v>91.04097999999999</v>
      </c>
      <c r="Y6" s="3">
        <v>53.172650000000004</v>
      </c>
      <c r="Z6" s="3">
        <v>69.226259999999996</v>
      </c>
      <c r="AA6" s="3">
        <v>41.501289999999997</v>
      </c>
      <c r="AB6" s="3">
        <v>46.485419999999998</v>
      </c>
      <c r="AC6" s="3">
        <v>59.169719999999998</v>
      </c>
      <c r="AD6" s="3">
        <v>44.426460000000006</v>
      </c>
      <c r="AE6" s="3">
        <v>51.065359999999998</v>
      </c>
      <c r="AF6" s="3">
        <v>54.374559999999995</v>
      </c>
      <c r="AG6" s="3">
        <v>46.821109999999997</v>
      </c>
      <c r="AH6" s="3">
        <v>48.596659999999993</v>
      </c>
      <c r="AI6" s="3">
        <v>60.965360000000004</v>
      </c>
      <c r="AJ6" s="3">
        <v>83.205579999999998</v>
      </c>
      <c r="AK6" s="3">
        <v>58.548019999999994</v>
      </c>
      <c r="AL6" s="3">
        <v>75.304869999999994</v>
      </c>
      <c r="AM6" s="3">
        <v>44.355249999999998</v>
      </c>
      <c r="AN6" s="3">
        <v>37.755050000000004</v>
      </c>
      <c r="AO6" s="3">
        <v>50.712669999999996</v>
      </c>
      <c r="AP6" s="3">
        <v>45.733899999999991</v>
      </c>
      <c r="AQ6" s="3">
        <v>48.254839999999994</v>
      </c>
      <c r="AR6" s="3">
        <v>56.34055</v>
      </c>
      <c r="AS6" s="3">
        <v>47.027999999999999</v>
      </c>
      <c r="AT6" s="3">
        <v>44.567599999999999</v>
      </c>
      <c r="AU6" s="3">
        <v>46.190510000000003</v>
      </c>
      <c r="AV6" s="3">
        <v>91.070959999999999</v>
      </c>
      <c r="AW6" s="3">
        <v>53.178530000000002</v>
      </c>
      <c r="AX6" s="3">
        <v>82.029300000000006</v>
      </c>
      <c r="AY6" s="3">
        <v>52.672499999999999</v>
      </c>
      <c r="AZ6" s="3">
        <v>44.285470000000004</v>
      </c>
      <c r="BA6" s="3">
        <v>56.983959999999996</v>
      </c>
      <c r="BB6" s="3">
        <v>67.27167</v>
      </c>
      <c r="BC6" s="3">
        <v>56.467300000000002</v>
      </c>
      <c r="BD6" s="3">
        <v>62.161019999999986</v>
      </c>
      <c r="BE6" s="3">
        <v>61.703000000000003</v>
      </c>
      <c r="BF6" s="3">
        <v>49.310279999999999</v>
      </c>
      <c r="BG6" s="3">
        <v>62.323909999999998</v>
      </c>
      <c r="BH6" s="1">
        <v>122.2</v>
      </c>
    </row>
    <row r="7" spans="1:60" x14ac:dyDescent="0.2">
      <c r="B7" s="2" t="s">
        <v>29</v>
      </c>
      <c r="C7" s="1">
        <f t="shared" ref="C7:AH7" si="0">+C4</f>
        <v>635</v>
      </c>
      <c r="D7" s="1">
        <f t="shared" si="0"/>
        <v>634</v>
      </c>
      <c r="E7" s="1">
        <f t="shared" si="0"/>
        <v>492</v>
      </c>
      <c r="F7" s="1">
        <f t="shared" si="0"/>
        <v>609</v>
      </c>
      <c r="G7" s="1">
        <f t="shared" si="0"/>
        <v>693</v>
      </c>
      <c r="H7" s="1">
        <f t="shared" si="0"/>
        <v>1025</v>
      </c>
      <c r="I7" s="1">
        <f t="shared" si="0"/>
        <v>910</v>
      </c>
      <c r="J7" s="1">
        <f t="shared" si="0"/>
        <v>692</v>
      </c>
      <c r="K7" s="1">
        <f t="shared" si="0"/>
        <v>924</v>
      </c>
      <c r="L7" s="1">
        <f t="shared" si="0"/>
        <v>1262</v>
      </c>
      <c r="M7" s="1">
        <f t="shared" si="0"/>
        <v>788</v>
      </c>
      <c r="N7" s="1">
        <f t="shared" si="0"/>
        <v>1037</v>
      </c>
      <c r="O7" s="1">
        <f t="shared" si="0"/>
        <v>657</v>
      </c>
      <c r="P7" s="1">
        <f t="shared" si="0"/>
        <v>812</v>
      </c>
      <c r="Q7" s="1">
        <f t="shared" si="0"/>
        <v>932</v>
      </c>
      <c r="R7" s="1">
        <f t="shared" si="0"/>
        <v>915</v>
      </c>
      <c r="S7" s="1">
        <f t="shared" si="0"/>
        <v>1008</v>
      </c>
      <c r="T7" s="1">
        <f t="shared" si="0"/>
        <v>985</v>
      </c>
      <c r="U7" s="1">
        <f t="shared" si="0"/>
        <v>790</v>
      </c>
      <c r="V7" s="1">
        <f t="shared" si="0"/>
        <v>701</v>
      </c>
      <c r="W7" s="1">
        <f t="shared" si="0"/>
        <v>803</v>
      </c>
      <c r="X7" s="1">
        <f t="shared" si="0"/>
        <v>1177</v>
      </c>
      <c r="Y7" s="1">
        <f t="shared" si="0"/>
        <v>827</v>
      </c>
      <c r="Z7" s="1">
        <f t="shared" si="0"/>
        <v>1193</v>
      </c>
      <c r="AA7" s="1">
        <f t="shared" si="0"/>
        <v>589</v>
      </c>
      <c r="AB7" s="1">
        <f t="shared" si="0"/>
        <v>703</v>
      </c>
      <c r="AC7" s="1">
        <f t="shared" si="0"/>
        <v>917</v>
      </c>
      <c r="AD7" s="1">
        <f t="shared" si="0"/>
        <v>683</v>
      </c>
      <c r="AE7" s="1">
        <f t="shared" si="0"/>
        <v>737</v>
      </c>
      <c r="AF7" s="1">
        <f t="shared" si="0"/>
        <v>798</v>
      </c>
      <c r="AG7" s="1">
        <f t="shared" si="0"/>
        <v>621</v>
      </c>
      <c r="AH7" s="1">
        <f t="shared" si="0"/>
        <v>653</v>
      </c>
      <c r="AI7" s="1">
        <f t="shared" ref="AI7:BG7" si="1">+AI4</f>
        <v>826</v>
      </c>
      <c r="AJ7" s="1">
        <f t="shared" si="1"/>
        <v>986</v>
      </c>
      <c r="AK7" s="1">
        <f t="shared" si="1"/>
        <v>721</v>
      </c>
      <c r="AL7" s="1">
        <f t="shared" si="1"/>
        <v>1085</v>
      </c>
      <c r="AM7" s="1">
        <f t="shared" si="1"/>
        <v>522</v>
      </c>
      <c r="AN7" s="1">
        <f t="shared" si="1"/>
        <v>471</v>
      </c>
      <c r="AO7" s="1">
        <f t="shared" si="1"/>
        <v>667</v>
      </c>
      <c r="AP7" s="1">
        <f t="shared" si="1"/>
        <v>547</v>
      </c>
      <c r="AQ7" s="1">
        <f t="shared" si="1"/>
        <v>660</v>
      </c>
      <c r="AR7" s="1">
        <f t="shared" si="1"/>
        <v>698</v>
      </c>
      <c r="AS7" s="1">
        <f t="shared" si="1"/>
        <v>552</v>
      </c>
      <c r="AT7" s="1">
        <f t="shared" si="1"/>
        <v>500</v>
      </c>
      <c r="AU7" s="1">
        <f t="shared" si="1"/>
        <v>531</v>
      </c>
      <c r="AV7" s="1">
        <f t="shared" si="1"/>
        <v>901</v>
      </c>
      <c r="AW7" s="1">
        <f t="shared" si="1"/>
        <v>597</v>
      </c>
      <c r="AX7" s="1">
        <f t="shared" si="1"/>
        <v>885</v>
      </c>
      <c r="AY7" s="1">
        <f t="shared" si="1"/>
        <v>537</v>
      </c>
      <c r="AZ7" s="1">
        <f t="shared" si="1"/>
        <v>529</v>
      </c>
      <c r="BA7" s="1">
        <f t="shared" si="1"/>
        <v>619</v>
      </c>
      <c r="BB7" s="1">
        <f t="shared" si="1"/>
        <v>716</v>
      </c>
      <c r="BC7" s="1">
        <f t="shared" si="1"/>
        <v>684</v>
      </c>
      <c r="BD7" s="1">
        <f t="shared" si="1"/>
        <v>754</v>
      </c>
      <c r="BE7" s="1">
        <f t="shared" si="1"/>
        <v>643</v>
      </c>
      <c r="BF7" s="1">
        <f t="shared" si="1"/>
        <v>541</v>
      </c>
      <c r="BG7" s="1">
        <f t="shared" si="1"/>
        <v>637</v>
      </c>
      <c r="BH7" s="1">
        <f t="shared" ref="BH7" si="2">+BH4</f>
        <v>1143</v>
      </c>
    </row>
    <row r="8" spans="1:60" x14ac:dyDescent="0.2">
      <c r="B8" s="2" t="s">
        <v>30</v>
      </c>
      <c r="C8" s="3">
        <f t="shared" ref="C8:AH8" si="3">+C6</f>
        <v>38.642129999999995</v>
      </c>
      <c r="D8" s="3">
        <f t="shared" si="3"/>
        <v>37.965259999999994</v>
      </c>
      <c r="E8" s="3">
        <f t="shared" si="3"/>
        <v>30.79372</v>
      </c>
      <c r="F8" s="3">
        <f t="shared" si="3"/>
        <v>38.493360000000003</v>
      </c>
      <c r="G8" s="3">
        <f t="shared" si="3"/>
        <v>43.008220000000001</v>
      </c>
      <c r="H8" s="3">
        <f t="shared" si="3"/>
        <v>58.531970000000001</v>
      </c>
      <c r="I8" s="3">
        <f t="shared" si="3"/>
        <v>52.971060000000008</v>
      </c>
      <c r="J8" s="3">
        <f t="shared" si="3"/>
        <v>42.962199999999996</v>
      </c>
      <c r="K8" s="3">
        <f t="shared" si="3"/>
        <v>57.749660000000006</v>
      </c>
      <c r="L8" s="3">
        <f t="shared" si="3"/>
        <v>82.488740000000007</v>
      </c>
      <c r="M8" s="3">
        <f t="shared" si="3"/>
        <v>51.02393</v>
      </c>
      <c r="N8" s="3">
        <f t="shared" si="3"/>
        <v>64.231249999999989</v>
      </c>
      <c r="O8" s="3">
        <f t="shared" si="3"/>
        <v>42.592109999999998</v>
      </c>
      <c r="P8" s="3">
        <f t="shared" si="3"/>
        <v>51.5946</v>
      </c>
      <c r="Q8" s="3">
        <f t="shared" si="3"/>
        <v>59.43468</v>
      </c>
      <c r="R8" s="3">
        <f t="shared" si="3"/>
        <v>57.032530000000001</v>
      </c>
      <c r="S8" s="3">
        <f t="shared" si="3"/>
        <v>65.213710000000006</v>
      </c>
      <c r="T8" s="3">
        <f t="shared" si="3"/>
        <v>59.431542999999998</v>
      </c>
      <c r="U8" s="3">
        <f t="shared" si="3"/>
        <v>50.042000000000002</v>
      </c>
      <c r="V8" s="3">
        <f t="shared" si="3"/>
        <v>46.75074</v>
      </c>
      <c r="W8" s="3">
        <f t="shared" si="3"/>
        <v>59.003869999999999</v>
      </c>
      <c r="X8" s="3">
        <f t="shared" si="3"/>
        <v>91.04097999999999</v>
      </c>
      <c r="Y8" s="3">
        <f t="shared" si="3"/>
        <v>53.172650000000004</v>
      </c>
      <c r="Z8" s="3">
        <f t="shared" si="3"/>
        <v>69.226259999999996</v>
      </c>
      <c r="AA8" s="3">
        <f t="shared" si="3"/>
        <v>41.501289999999997</v>
      </c>
      <c r="AB8" s="3">
        <f t="shared" si="3"/>
        <v>46.485419999999998</v>
      </c>
      <c r="AC8" s="3">
        <f t="shared" si="3"/>
        <v>59.169719999999998</v>
      </c>
      <c r="AD8" s="3">
        <f t="shared" si="3"/>
        <v>44.426460000000006</v>
      </c>
      <c r="AE8" s="3">
        <f t="shared" si="3"/>
        <v>51.065359999999998</v>
      </c>
      <c r="AF8" s="3">
        <f t="shared" si="3"/>
        <v>54.374559999999995</v>
      </c>
      <c r="AG8" s="3">
        <f t="shared" si="3"/>
        <v>46.821109999999997</v>
      </c>
      <c r="AH8" s="3">
        <f t="shared" si="3"/>
        <v>48.596659999999993</v>
      </c>
      <c r="AI8" s="3">
        <f t="shared" ref="AI8:BG8" si="4">+AI6</f>
        <v>60.965360000000004</v>
      </c>
      <c r="AJ8" s="3">
        <f t="shared" si="4"/>
        <v>83.205579999999998</v>
      </c>
      <c r="AK8" s="3">
        <f t="shared" si="4"/>
        <v>58.548019999999994</v>
      </c>
      <c r="AL8" s="3">
        <f t="shared" si="4"/>
        <v>75.304869999999994</v>
      </c>
      <c r="AM8" s="3">
        <f t="shared" si="4"/>
        <v>44.355249999999998</v>
      </c>
      <c r="AN8" s="3">
        <f t="shared" si="4"/>
        <v>37.755050000000004</v>
      </c>
      <c r="AO8" s="3">
        <f t="shared" si="4"/>
        <v>50.712669999999996</v>
      </c>
      <c r="AP8" s="3">
        <f t="shared" si="4"/>
        <v>45.733899999999991</v>
      </c>
      <c r="AQ8" s="3">
        <f t="shared" si="4"/>
        <v>48.254839999999994</v>
      </c>
      <c r="AR8" s="3">
        <f t="shared" si="4"/>
        <v>56.34055</v>
      </c>
      <c r="AS8" s="3">
        <f t="shared" si="4"/>
        <v>47.027999999999999</v>
      </c>
      <c r="AT8" s="3">
        <f t="shared" si="4"/>
        <v>44.567599999999999</v>
      </c>
      <c r="AU8" s="3">
        <f t="shared" si="4"/>
        <v>46.190510000000003</v>
      </c>
      <c r="AV8" s="3">
        <f t="shared" si="4"/>
        <v>91.070959999999999</v>
      </c>
      <c r="AW8" s="3">
        <f t="shared" si="4"/>
        <v>53.178530000000002</v>
      </c>
      <c r="AX8" s="3">
        <f t="shared" si="4"/>
        <v>82.029300000000006</v>
      </c>
      <c r="AY8" s="3">
        <f t="shared" si="4"/>
        <v>52.672499999999999</v>
      </c>
      <c r="AZ8" s="3">
        <f t="shared" si="4"/>
        <v>44.285470000000004</v>
      </c>
      <c r="BA8" s="3">
        <f t="shared" si="4"/>
        <v>56.983959999999996</v>
      </c>
      <c r="BB8" s="3">
        <f t="shared" si="4"/>
        <v>67.27167</v>
      </c>
      <c r="BC8" s="3">
        <f t="shared" si="4"/>
        <v>56.467300000000002</v>
      </c>
      <c r="BD8" s="3">
        <f t="shared" si="4"/>
        <v>62.161019999999986</v>
      </c>
      <c r="BE8" s="3">
        <f t="shared" si="4"/>
        <v>61.703000000000003</v>
      </c>
      <c r="BF8" s="3">
        <f t="shared" si="4"/>
        <v>49.310279999999999</v>
      </c>
      <c r="BG8" s="3">
        <f t="shared" si="4"/>
        <v>62.323909999999998</v>
      </c>
      <c r="BH8" s="3">
        <f t="shared" ref="BH8" si="5">+BH6</f>
        <v>122.2</v>
      </c>
    </row>
    <row r="9" spans="1:60" x14ac:dyDescent="0.2">
      <c r="C9" s="3"/>
      <c r="D9" s="3"/>
      <c r="E9" s="3"/>
      <c r="F9" s="3"/>
      <c r="G9" s="3"/>
      <c r="H9" s="3"/>
      <c r="I9" s="3"/>
      <c r="J9" s="3"/>
      <c r="K9" s="13" t="s">
        <v>32</v>
      </c>
      <c r="L9" s="3"/>
      <c r="M9" s="3"/>
      <c r="N9" s="7" t="s">
        <v>27</v>
      </c>
      <c r="O9" s="4">
        <f>SUM(D7:O7)</f>
        <v>9723</v>
      </c>
      <c r="P9" s="4">
        <f t="shared" ref="P9:BH10" si="6">SUM(E7:P7)</f>
        <v>9901</v>
      </c>
      <c r="Q9" s="4">
        <f t="shared" si="6"/>
        <v>10341</v>
      </c>
      <c r="R9" s="4">
        <f t="shared" si="6"/>
        <v>10647</v>
      </c>
      <c r="S9" s="4">
        <f t="shared" si="6"/>
        <v>10962</v>
      </c>
      <c r="T9" s="4">
        <f t="shared" si="6"/>
        <v>10922</v>
      </c>
      <c r="U9" s="4">
        <f t="shared" si="6"/>
        <v>10802</v>
      </c>
      <c r="V9" s="4">
        <f t="shared" si="6"/>
        <v>10811</v>
      </c>
      <c r="W9" s="4">
        <f t="shared" si="6"/>
        <v>10690</v>
      </c>
      <c r="X9" s="4">
        <f t="shared" si="6"/>
        <v>10605</v>
      </c>
      <c r="Y9" s="4">
        <f t="shared" si="6"/>
        <v>10644</v>
      </c>
      <c r="Z9" s="4">
        <f t="shared" si="6"/>
        <v>10800</v>
      </c>
      <c r="AA9" s="4">
        <f t="shared" si="6"/>
        <v>10732</v>
      </c>
      <c r="AB9" s="4">
        <f t="shared" si="6"/>
        <v>10623</v>
      </c>
      <c r="AC9" s="4">
        <f t="shared" si="6"/>
        <v>10608</v>
      </c>
      <c r="AD9" s="4">
        <f t="shared" si="6"/>
        <v>10376</v>
      </c>
      <c r="AE9" s="4">
        <f t="shared" si="6"/>
        <v>10105</v>
      </c>
      <c r="AF9" s="4">
        <f t="shared" si="6"/>
        <v>9918</v>
      </c>
      <c r="AG9" s="4">
        <f t="shared" si="6"/>
        <v>9749</v>
      </c>
      <c r="AH9" s="4">
        <f t="shared" si="6"/>
        <v>9701</v>
      </c>
      <c r="AI9" s="4">
        <f t="shared" si="6"/>
        <v>9724</v>
      </c>
      <c r="AJ9" s="4">
        <f t="shared" si="6"/>
        <v>9533</v>
      </c>
      <c r="AK9" s="4">
        <f t="shared" si="6"/>
        <v>9427</v>
      </c>
      <c r="AL9" s="4">
        <f t="shared" si="6"/>
        <v>9319</v>
      </c>
      <c r="AM9" s="4">
        <f t="shared" si="6"/>
        <v>9252</v>
      </c>
      <c r="AN9" s="4">
        <f t="shared" si="6"/>
        <v>9020</v>
      </c>
      <c r="AO9" s="4">
        <f t="shared" si="6"/>
        <v>8770</v>
      </c>
      <c r="AP9" s="4">
        <f t="shared" si="6"/>
        <v>8634</v>
      </c>
      <c r="AQ9" s="4">
        <f t="shared" si="6"/>
        <v>8557</v>
      </c>
      <c r="AR9" s="4">
        <f t="shared" si="6"/>
        <v>8457</v>
      </c>
      <c r="AS9" s="4">
        <f t="shared" si="6"/>
        <v>8388</v>
      </c>
      <c r="AT9" s="4">
        <f t="shared" si="6"/>
        <v>8235</v>
      </c>
      <c r="AU9" s="4">
        <f t="shared" si="6"/>
        <v>7940</v>
      </c>
      <c r="AV9" s="4">
        <f t="shared" si="6"/>
        <v>7855</v>
      </c>
      <c r="AW9" s="4">
        <f t="shared" si="6"/>
        <v>7731</v>
      </c>
      <c r="AX9" s="4">
        <f t="shared" si="6"/>
        <v>7531</v>
      </c>
      <c r="AY9" s="4">
        <f t="shared" si="6"/>
        <v>7546</v>
      </c>
      <c r="AZ9" s="4">
        <f t="shared" si="6"/>
        <v>7604</v>
      </c>
      <c r="BA9" s="4">
        <f t="shared" si="6"/>
        <v>7556</v>
      </c>
      <c r="BB9" s="4">
        <f t="shared" si="6"/>
        <v>7725</v>
      </c>
      <c r="BC9" s="4">
        <f t="shared" si="6"/>
        <v>7749</v>
      </c>
      <c r="BD9" s="4">
        <f t="shared" si="6"/>
        <v>7805</v>
      </c>
      <c r="BE9" s="4">
        <f t="shared" si="6"/>
        <v>7896</v>
      </c>
      <c r="BF9" s="4">
        <f t="shared" si="6"/>
        <v>7937</v>
      </c>
      <c r="BG9" s="4">
        <f>SUM(AV7:BG7)</f>
        <v>8043</v>
      </c>
      <c r="BH9" s="4">
        <f>SUM(AW7:BH7)</f>
        <v>8285</v>
      </c>
    </row>
    <row r="10" spans="1:60" x14ac:dyDescent="0.2">
      <c r="K10" s="13"/>
      <c r="N10" s="7" t="s">
        <v>28</v>
      </c>
      <c r="O10" s="3">
        <f>SUM(D8:O8)</f>
        <v>602.81148000000007</v>
      </c>
      <c r="P10" s="3">
        <f t="shared" si="6"/>
        <v>616.44082000000014</v>
      </c>
      <c r="Q10" s="3">
        <f t="shared" si="6"/>
        <v>645.08177999999998</v>
      </c>
      <c r="R10" s="3">
        <f t="shared" si="6"/>
        <v>663.62094999999988</v>
      </c>
      <c r="S10" s="3">
        <f t="shared" si="6"/>
        <v>685.82643999999993</v>
      </c>
      <c r="T10" s="3">
        <f t="shared" si="6"/>
        <v>686.72601300000008</v>
      </c>
      <c r="U10" s="3">
        <f t="shared" si="6"/>
        <v>683.79695300000014</v>
      </c>
      <c r="V10" s="3">
        <f t="shared" si="6"/>
        <v>687.58549300000004</v>
      </c>
      <c r="W10" s="3">
        <f t="shared" si="6"/>
        <v>688.83970299999999</v>
      </c>
      <c r="X10" s="3">
        <f t="shared" si="6"/>
        <v>697.39194299999997</v>
      </c>
      <c r="Y10" s="3">
        <f t="shared" si="6"/>
        <v>699.54066299999988</v>
      </c>
      <c r="Z10" s="3">
        <f t="shared" si="6"/>
        <v>704.53567299999997</v>
      </c>
      <c r="AA10" s="3">
        <f t="shared" si="6"/>
        <v>703.44485299999997</v>
      </c>
      <c r="AB10" s="3">
        <f t="shared" si="6"/>
        <v>698.33567300000004</v>
      </c>
      <c r="AC10" s="3">
        <f t="shared" si="6"/>
        <v>698.07071300000007</v>
      </c>
      <c r="AD10" s="3">
        <f t="shared" si="6"/>
        <v>685.46464300000002</v>
      </c>
      <c r="AE10" s="3">
        <f t="shared" si="6"/>
        <v>671.31629300000009</v>
      </c>
      <c r="AF10" s="3">
        <f t="shared" si="6"/>
        <v>666.25930999999991</v>
      </c>
      <c r="AG10" s="3">
        <f t="shared" si="6"/>
        <v>663.03841999999997</v>
      </c>
      <c r="AH10" s="3">
        <f t="shared" si="6"/>
        <v>664.88433999999995</v>
      </c>
      <c r="AI10" s="3">
        <f t="shared" si="6"/>
        <v>666.84582999999998</v>
      </c>
      <c r="AJ10" s="3">
        <f t="shared" si="6"/>
        <v>659.01043000000004</v>
      </c>
      <c r="AK10" s="3">
        <f t="shared" si="6"/>
        <v>664.38579999999979</v>
      </c>
      <c r="AL10" s="3">
        <f t="shared" si="6"/>
        <v>670.46440999999982</v>
      </c>
      <c r="AM10" s="3">
        <f t="shared" si="6"/>
        <v>673.31836999999985</v>
      </c>
      <c r="AN10" s="3">
        <f t="shared" si="6"/>
        <v>664.58799999999985</v>
      </c>
      <c r="AO10" s="3">
        <f t="shared" si="6"/>
        <v>656.13094999999998</v>
      </c>
      <c r="AP10" s="3">
        <f t="shared" si="6"/>
        <v>657.43838999999991</v>
      </c>
      <c r="AQ10" s="3">
        <f t="shared" si="6"/>
        <v>654.6278699999998</v>
      </c>
      <c r="AR10" s="3">
        <f t="shared" si="6"/>
        <v>656.59385999999995</v>
      </c>
      <c r="AS10" s="3">
        <f t="shared" si="6"/>
        <v>656.80074999999999</v>
      </c>
      <c r="AT10" s="3">
        <f t="shared" si="6"/>
        <v>652.77168999999992</v>
      </c>
      <c r="AU10" s="3">
        <f t="shared" si="6"/>
        <v>637.99684000000002</v>
      </c>
      <c r="AV10" s="3">
        <f t="shared" si="6"/>
        <v>645.86222000000009</v>
      </c>
      <c r="AW10" s="3">
        <f t="shared" si="6"/>
        <v>640.49273000000005</v>
      </c>
      <c r="AX10" s="3">
        <f t="shared" si="6"/>
        <v>647.21716000000015</v>
      </c>
      <c r="AY10" s="3">
        <f t="shared" si="6"/>
        <v>655.53441000000009</v>
      </c>
      <c r="AZ10" s="3">
        <f t="shared" si="6"/>
        <v>662.06483000000014</v>
      </c>
      <c r="BA10" s="3">
        <f t="shared" si="6"/>
        <v>668.33612000000005</v>
      </c>
      <c r="BB10" s="3">
        <f t="shared" si="6"/>
        <v>689.87389000000007</v>
      </c>
      <c r="BC10" s="3">
        <f t="shared" si="6"/>
        <v>698.08635000000015</v>
      </c>
      <c r="BD10" s="3">
        <f t="shared" si="6"/>
        <v>703.90682000000015</v>
      </c>
      <c r="BE10" s="3">
        <f t="shared" si="6"/>
        <v>718.58181999999999</v>
      </c>
      <c r="BF10" s="3">
        <f t="shared" si="6"/>
        <v>723.32450000000006</v>
      </c>
      <c r="BG10" s="3">
        <f t="shared" si="6"/>
        <v>739.4579</v>
      </c>
      <c r="BH10" s="3">
        <f t="shared" si="6"/>
        <v>770.58694000000003</v>
      </c>
    </row>
    <row r="11" spans="1:60" x14ac:dyDescent="0.2">
      <c r="K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 t="s">
        <v>33</v>
      </c>
      <c r="AA11" s="3">
        <f>+AA10-AA10*AA17</f>
        <v>700.08372421757849</v>
      </c>
      <c r="AB11" s="3">
        <f t="shared" ref="AB11:BE11" si="7">+AB10-AB10*AB17</f>
        <v>692.94786632562079</v>
      </c>
      <c r="AC11" s="3">
        <f t="shared" si="7"/>
        <v>691.95752431747337</v>
      </c>
      <c r="AD11" s="3">
        <f t="shared" si="7"/>
        <v>676.76714924277246</v>
      </c>
      <c r="AE11" s="3">
        <f t="shared" si="7"/>
        <v>658.97470382097515</v>
      </c>
      <c r="AF11" s="3">
        <f t="shared" si="7"/>
        <v>646.42521432952458</v>
      </c>
      <c r="AG11" s="3">
        <f t="shared" si="7"/>
        <v>634.82215736856153</v>
      </c>
      <c r="AH11" s="3">
        <f t="shared" si="7"/>
        <v>631.22032960986655</v>
      </c>
      <c r="AI11" s="3">
        <f t="shared" si="7"/>
        <v>632.67765092885247</v>
      </c>
      <c r="AJ11" s="3">
        <f t="shared" si="7"/>
        <v>619.66665754475594</v>
      </c>
      <c r="AK11" s="3">
        <f t="shared" si="7"/>
        <v>610.9972345337552</v>
      </c>
      <c r="AL11" s="3">
        <f t="shared" si="7"/>
        <v>601.48886329801144</v>
      </c>
      <c r="AM11" s="3">
        <f t="shared" si="7"/>
        <v>595.48777981649414</v>
      </c>
      <c r="AN11" s="3">
        <f t="shared" si="7"/>
        <v>578.55757483028037</v>
      </c>
      <c r="AO11" s="3">
        <f t="shared" si="7"/>
        <v>559.76931885721956</v>
      </c>
      <c r="AP11" s="3">
        <f t="shared" si="7"/>
        <v>547.48199393262394</v>
      </c>
      <c r="AQ11" s="3">
        <f t="shared" si="7"/>
        <v>541.56161407203683</v>
      </c>
      <c r="AR11" s="3">
        <f t="shared" si="7"/>
        <v>531.74334117288117</v>
      </c>
      <c r="AS11" s="3">
        <f t="shared" si="7"/>
        <v>525.23234166895691</v>
      </c>
      <c r="AT11" s="3">
        <f t="shared" si="7"/>
        <v>512.34871089164051</v>
      </c>
      <c r="AU11" s="3">
        <f t="shared" si="7"/>
        <v>490.14790857757066</v>
      </c>
      <c r="AV11" s="3">
        <f t="shared" si="7"/>
        <v>477.66832981672815</v>
      </c>
      <c r="AW11" s="3">
        <f t="shared" si="7"/>
        <v>467.56797506340513</v>
      </c>
      <c r="AX11" s="3">
        <f t="shared" si="7"/>
        <v>441.78948235465424</v>
      </c>
      <c r="AY11" s="3">
        <f t="shared" si="7"/>
        <v>438.10759518859595</v>
      </c>
      <c r="AZ11" s="3">
        <f t="shared" si="7"/>
        <v>440.48085274037021</v>
      </c>
      <c r="BA11" s="3">
        <f t="shared" si="7"/>
        <v>430.48345182765627</v>
      </c>
      <c r="BB11" s="3">
        <f t="shared" si="7"/>
        <v>435.33534622285083</v>
      </c>
      <c r="BC11" s="3">
        <f t="shared" si="7"/>
        <v>432.1363736803936</v>
      </c>
      <c r="BD11" s="3">
        <f t="shared" si="7"/>
        <v>434.66718187784619</v>
      </c>
      <c r="BE11" s="3">
        <f t="shared" si="7"/>
        <v>434.70588728430619</v>
      </c>
      <c r="BF11" s="3">
        <f t="shared" ref="BF11:BG11" si="8">+BF10-BF10*BF17</f>
        <v>436.16198198239016</v>
      </c>
      <c r="BG11" s="3">
        <f t="shared" si="8"/>
        <v>436.76730622288414</v>
      </c>
      <c r="BH11" s="3">
        <f t="shared" ref="BH11" si="9">+BH10-BH10*BH17</f>
        <v>442.49305873189144</v>
      </c>
    </row>
    <row r="12" spans="1:60" x14ac:dyDescent="0.2">
      <c r="J12" s="3"/>
      <c r="K12" s="13"/>
    </row>
    <row r="13" spans="1:60" x14ac:dyDescent="0.2">
      <c r="J13" s="3"/>
      <c r="K13" s="13"/>
      <c r="W13" s="14" t="s">
        <v>34</v>
      </c>
      <c r="X13" s="14"/>
      <c r="Y13" s="14"/>
      <c r="Z13" s="5" t="s">
        <v>35</v>
      </c>
      <c r="AA13" s="5">
        <f t="shared" ref="AA13:BH13" si="10">+(AA10-O10)/O10</f>
        <v>0.16694004069066481</v>
      </c>
      <c r="AB13" s="5">
        <f t="shared" si="10"/>
        <v>0.1328511194310589</v>
      </c>
      <c r="AC13" s="5">
        <f t="shared" si="10"/>
        <v>8.2142969531708201E-2</v>
      </c>
      <c r="AD13" s="5">
        <f t="shared" si="10"/>
        <v>3.2915918341637873E-2</v>
      </c>
      <c r="AE13" s="5">
        <f t="shared" si="10"/>
        <v>-2.1157170610103408E-2</v>
      </c>
      <c r="AF13" s="5">
        <f t="shared" si="10"/>
        <v>-2.9803302354297394E-2</v>
      </c>
      <c r="AG13" s="5">
        <f t="shared" si="10"/>
        <v>-3.0357744223525614E-2</v>
      </c>
      <c r="AH13" s="5">
        <f t="shared" si="10"/>
        <v>-3.3015753286115487E-2</v>
      </c>
      <c r="AI13" s="5">
        <f t="shared" si="10"/>
        <v>-3.1928869523944976E-2</v>
      </c>
      <c r="AJ13" s="5">
        <f t="shared" si="10"/>
        <v>-5.5035784948837485E-2</v>
      </c>
      <c r="AK13" s="5">
        <f t="shared" si="10"/>
        <v>-5.0254209454011538E-2</v>
      </c>
      <c r="AL13" s="5">
        <f t="shared" si="10"/>
        <v>-4.8359883403661465E-2</v>
      </c>
      <c r="AM13" s="5">
        <f t="shared" si="10"/>
        <v>-4.2827071477627432E-2</v>
      </c>
      <c r="AN13" s="5">
        <f t="shared" si="10"/>
        <v>-4.8325861480085365E-2</v>
      </c>
      <c r="AO13" s="5">
        <f t="shared" si="10"/>
        <v>-6.0079533805051752E-2</v>
      </c>
      <c r="AP13" s="5">
        <f t="shared" si="10"/>
        <v>-4.0886504192748141E-2</v>
      </c>
      <c r="AQ13" s="5">
        <f t="shared" si="10"/>
        <v>-2.4859255129087536E-2</v>
      </c>
      <c r="AR13" s="5">
        <f t="shared" si="10"/>
        <v>-1.4507039308763979E-2</v>
      </c>
      <c r="AS13" s="5">
        <f t="shared" si="10"/>
        <v>-9.4077052126179655E-3</v>
      </c>
      <c r="AT13" s="5">
        <f t="shared" si="10"/>
        <v>-1.8217679784727717E-2</v>
      </c>
      <c r="AU13" s="5">
        <f t="shared" si="10"/>
        <v>-4.3261858591812682E-2</v>
      </c>
      <c r="AV13" s="5">
        <f t="shared" si="10"/>
        <v>-1.9951444471068461E-2</v>
      </c>
      <c r="AW13" s="5">
        <f t="shared" si="10"/>
        <v>-3.5962643993895933E-2</v>
      </c>
      <c r="AX13" s="5">
        <f t="shared" si="10"/>
        <v>-3.4673354250078198E-2</v>
      </c>
      <c r="AY13" s="5">
        <f t="shared" si="10"/>
        <v>-2.6412408739122557E-2</v>
      </c>
      <c r="AZ13" s="5">
        <f t="shared" si="10"/>
        <v>-3.7965927762759928E-3</v>
      </c>
      <c r="BA13" s="5">
        <f t="shared" si="10"/>
        <v>1.860172881648102E-2</v>
      </c>
      <c r="BB13" s="5">
        <f t="shared" si="10"/>
        <v>4.9336181904436956E-2</v>
      </c>
      <c r="BC13" s="5">
        <f t="shared" si="10"/>
        <v>6.6386541104643718E-2</v>
      </c>
      <c r="BD13" s="5">
        <f t="shared" si="10"/>
        <v>7.205818220718696E-2</v>
      </c>
      <c r="BE13" s="5">
        <f t="shared" si="10"/>
        <v>9.4063641066183312E-2</v>
      </c>
      <c r="BF13" s="5">
        <f t="shared" si="10"/>
        <v>0.10808190839281058</v>
      </c>
      <c r="BG13" s="5">
        <f t="shared" si="10"/>
        <v>0.15903066228353102</v>
      </c>
      <c r="BH13" s="5">
        <f t="shared" si="10"/>
        <v>0.19311350956555395</v>
      </c>
    </row>
    <row r="14" spans="1:60" x14ac:dyDescent="0.2">
      <c r="J14" s="3"/>
      <c r="K14" s="13"/>
      <c r="M14" s="5"/>
      <c r="Z14" s="1" t="s">
        <v>36</v>
      </c>
      <c r="AA14" s="5">
        <f t="shared" ref="AA14:BH14" si="11">+(AA8-O8)/O8</f>
        <v>-2.5610846703767454E-2</v>
      </c>
      <c r="AB14" s="5">
        <f t="shared" si="11"/>
        <v>-9.9025479410636039E-2</v>
      </c>
      <c r="AC14" s="5">
        <f t="shared" si="11"/>
        <v>-4.4580033071600971E-3</v>
      </c>
      <c r="AD14" s="5">
        <f t="shared" si="11"/>
        <v>-0.2210329788981831</v>
      </c>
      <c r="AE14" s="5">
        <f t="shared" si="11"/>
        <v>-0.21695361297494048</v>
      </c>
      <c r="AF14" s="5">
        <f t="shared" si="11"/>
        <v>-8.5089209277302499E-2</v>
      </c>
      <c r="AG14" s="5">
        <f t="shared" si="11"/>
        <v>-6.4363734463051117E-2</v>
      </c>
      <c r="AH14" s="5">
        <f t="shared" si="11"/>
        <v>3.9484294794050155E-2</v>
      </c>
      <c r="AI14" s="5">
        <f t="shared" si="11"/>
        <v>3.3243412677846466E-2</v>
      </c>
      <c r="AJ14" s="5">
        <f t="shared" si="11"/>
        <v>-8.6064539287692129E-2</v>
      </c>
      <c r="AK14" s="5">
        <f t="shared" si="11"/>
        <v>0.10109276103410285</v>
      </c>
      <c r="AL14" s="5">
        <f t="shared" si="11"/>
        <v>8.7807863663297681E-2</v>
      </c>
      <c r="AM14" s="5">
        <f t="shared" si="11"/>
        <v>6.8767982874749223E-2</v>
      </c>
      <c r="AN14" s="5">
        <f t="shared" si="11"/>
        <v>-0.18780877961304843</v>
      </c>
      <c r="AO14" s="5">
        <f t="shared" si="11"/>
        <v>-0.14292868041288689</v>
      </c>
      <c r="AP14" s="5">
        <f t="shared" si="11"/>
        <v>2.9429308569712403E-2</v>
      </c>
      <c r="AQ14" s="5">
        <f t="shared" si="11"/>
        <v>-5.5037700703568997E-2</v>
      </c>
      <c r="AR14" s="5">
        <f t="shared" si="11"/>
        <v>3.6156430507207876E-2</v>
      </c>
      <c r="AS14" s="5">
        <f t="shared" si="11"/>
        <v>4.418733344852383E-3</v>
      </c>
      <c r="AT14" s="5">
        <f t="shared" si="11"/>
        <v>-8.2908166939867772E-2</v>
      </c>
      <c r="AU14" s="5">
        <f t="shared" si="11"/>
        <v>-0.24234827777610105</v>
      </c>
      <c r="AV14" s="5">
        <f t="shared" si="11"/>
        <v>9.4529477470140844E-2</v>
      </c>
      <c r="AW14" s="5">
        <f t="shared" si="11"/>
        <v>-9.1710872545305411E-2</v>
      </c>
      <c r="AX14" s="5">
        <f t="shared" si="11"/>
        <v>8.9296084038124127E-2</v>
      </c>
      <c r="AY14" s="5">
        <f t="shared" si="11"/>
        <v>0.18751444304789178</v>
      </c>
      <c r="AZ14" s="5">
        <f t="shared" si="11"/>
        <v>0.1729681194965971</v>
      </c>
      <c r="BA14" s="5">
        <f t="shared" si="11"/>
        <v>0.12366317924100625</v>
      </c>
      <c r="BB14" s="5">
        <f t="shared" si="11"/>
        <v>0.47093665749039582</v>
      </c>
      <c r="BC14" s="5">
        <f t="shared" si="11"/>
        <v>0.17018935302655669</v>
      </c>
      <c r="BD14" s="5">
        <f t="shared" si="11"/>
        <v>0.10330871814350386</v>
      </c>
      <c r="BE14" s="5">
        <f t="shared" si="11"/>
        <v>0.31204814153270399</v>
      </c>
      <c r="BF14" s="5">
        <f t="shared" si="11"/>
        <v>0.10641542286324594</v>
      </c>
      <c r="BG14" s="5">
        <f t="shared" si="11"/>
        <v>0.34927953815621421</v>
      </c>
      <c r="BH14" s="5">
        <f t="shared" si="11"/>
        <v>0.34181082531687385</v>
      </c>
    </row>
    <row r="15" spans="1:60" x14ac:dyDescent="0.2">
      <c r="K15" s="13"/>
    </row>
    <row r="16" spans="1:60" x14ac:dyDescent="0.2">
      <c r="K16" s="13"/>
      <c r="L16" s="14" t="s">
        <v>37</v>
      </c>
      <c r="M16" s="14"/>
      <c r="N16" s="14"/>
      <c r="O16" s="1">
        <f>+O10/O9</f>
        <v>6.1998506633755023E-2</v>
      </c>
      <c r="P16" s="1">
        <f t="shared" ref="P16:BE16" si="12">+P10/P9</f>
        <v>6.2260460559539453E-2</v>
      </c>
      <c r="Q16" s="1">
        <f t="shared" si="12"/>
        <v>6.2380986364955031E-2</v>
      </c>
      <c r="R16" s="1">
        <f t="shared" si="12"/>
        <v>6.2329383863999235E-2</v>
      </c>
      <c r="S16" s="1">
        <f t="shared" si="12"/>
        <v>6.2563988323298667E-2</v>
      </c>
      <c r="T16" s="1">
        <f t="shared" si="12"/>
        <v>6.2875481871452116E-2</v>
      </c>
      <c r="U16" s="1">
        <f t="shared" si="12"/>
        <v>6.3302809942603233E-2</v>
      </c>
      <c r="V16" s="1">
        <f t="shared" si="12"/>
        <v>6.3600545092960883E-2</v>
      </c>
      <c r="W16" s="1">
        <f t="shared" si="12"/>
        <v>6.4437764546304954E-2</v>
      </c>
      <c r="X16" s="1">
        <f t="shared" si="12"/>
        <v>6.5760673550212159E-2</v>
      </c>
      <c r="Y16" s="1">
        <f t="shared" si="12"/>
        <v>6.5721595546786915E-2</v>
      </c>
      <c r="Z16" s="1">
        <f t="shared" si="12"/>
        <v>6.523478453703703E-2</v>
      </c>
      <c r="AA16" s="1">
        <f t="shared" si="12"/>
        <v>6.5546482761833766E-2</v>
      </c>
      <c r="AB16" s="1">
        <f t="shared" si="12"/>
        <v>6.5738084627694635E-2</v>
      </c>
      <c r="AC16" s="1">
        <f t="shared" si="12"/>
        <v>6.5806062688536962E-2</v>
      </c>
      <c r="AD16" s="1">
        <f t="shared" si="12"/>
        <v>6.6062513781804166E-2</v>
      </c>
      <c r="AE16" s="1">
        <f t="shared" si="12"/>
        <v>6.643407154873826E-2</v>
      </c>
      <c r="AF16" s="1">
        <f t="shared" si="12"/>
        <v>6.7176780600927591E-2</v>
      </c>
      <c r="AG16" s="1">
        <f t="shared" si="12"/>
        <v>6.801091599138373E-2</v>
      </c>
      <c r="AH16" s="1">
        <f t="shared" si="12"/>
        <v>6.8537711576126162E-2</v>
      </c>
      <c r="AI16" s="1">
        <f t="shared" si="12"/>
        <v>6.8577316947758121E-2</v>
      </c>
      <c r="AJ16" s="1">
        <f t="shared" si="12"/>
        <v>6.9129385293192069E-2</v>
      </c>
      <c r="AK16" s="1">
        <f t="shared" si="12"/>
        <v>7.0476906757186777E-2</v>
      </c>
      <c r="AL16" s="1">
        <f t="shared" si="12"/>
        <v>7.1945960940015E-2</v>
      </c>
      <c r="AM16" s="1">
        <f t="shared" si="12"/>
        <v>7.2775439904885414E-2</v>
      </c>
      <c r="AN16" s="1">
        <f t="shared" si="12"/>
        <v>7.3679379157427921E-2</v>
      </c>
      <c r="AO16" s="1">
        <f t="shared" si="12"/>
        <v>7.4815387685290766E-2</v>
      </c>
      <c r="AP16" s="1">
        <f t="shared" si="12"/>
        <v>7.6145284920083378E-2</v>
      </c>
      <c r="AQ16" s="1">
        <f t="shared" si="12"/>
        <v>7.6502029917026967E-2</v>
      </c>
      <c r="AR16" s="1">
        <f t="shared" si="12"/>
        <v>7.7639098971266404E-2</v>
      </c>
      <c r="AS16" s="1">
        <f t="shared" si="12"/>
        <v>7.8302426084883164E-2</v>
      </c>
      <c r="AT16" s="1">
        <f t="shared" si="12"/>
        <v>7.9267964784456579E-2</v>
      </c>
      <c r="AU16" s="1">
        <f>+AU10/AU9</f>
        <v>8.0352246851385395E-2</v>
      </c>
      <c r="AV16" s="1">
        <f t="shared" si="12"/>
        <v>8.2223070655633362E-2</v>
      </c>
      <c r="AW16" s="1">
        <f t="shared" si="12"/>
        <v>8.2847332815935842E-2</v>
      </c>
      <c r="AX16" s="1">
        <f t="shared" si="12"/>
        <v>8.5940401009162143E-2</v>
      </c>
      <c r="AY16" s="1">
        <f t="shared" si="12"/>
        <v>8.6871774450039768E-2</v>
      </c>
      <c r="AZ16" s="1">
        <f t="shared" si="12"/>
        <v>8.7067968174644947E-2</v>
      </c>
      <c r="BA16" s="1">
        <f t="shared" si="12"/>
        <v>8.8451048173636845E-2</v>
      </c>
      <c r="BB16" s="1">
        <f t="shared" si="12"/>
        <v>8.9304063430420716E-2</v>
      </c>
      <c r="BC16" s="1">
        <f t="shared" si="12"/>
        <v>9.0087282229965177E-2</v>
      </c>
      <c r="BD16" s="1">
        <f t="shared" si="12"/>
        <v>9.0186652146060239E-2</v>
      </c>
      <c r="BE16" s="1">
        <f t="shared" si="12"/>
        <v>9.1005802938196559E-2</v>
      </c>
      <c r="BF16" s="1">
        <f t="shared" ref="BF16:BG16" si="13">+BF10/BF9</f>
        <v>9.1133236739322165E-2</v>
      </c>
      <c r="BG16" s="1">
        <f t="shared" si="13"/>
        <v>9.1938070371751834E-2</v>
      </c>
      <c r="BH16" s="1">
        <f t="shared" ref="BH16" si="14">+BH10/BH9</f>
        <v>9.3009890162945086E-2</v>
      </c>
    </row>
    <row r="17" spans="11:60" x14ac:dyDescent="0.2">
      <c r="K17" s="13"/>
      <c r="W17" s="14" t="s">
        <v>38</v>
      </c>
      <c r="X17" s="14"/>
      <c r="Y17" s="14"/>
      <c r="AA17" s="5">
        <f>+(AA16-$Z$16)/$Z$16</f>
        <v>4.7780984793437823E-3</v>
      </c>
      <c r="AB17" s="5">
        <f t="shared" ref="AB17:BF17" si="15">+(AB16-$Z$16)/$Z$16</f>
        <v>7.7152104391769111E-3</v>
      </c>
      <c r="AC17" s="5">
        <f t="shared" si="15"/>
        <v>8.757262793986682E-3</v>
      </c>
      <c r="AD17" s="5">
        <f t="shared" si="15"/>
        <v>1.268846445407041E-2</v>
      </c>
      <c r="AE17" s="5">
        <f t="shared" si="15"/>
        <v>1.838416452529763E-2</v>
      </c>
      <c r="AF17" s="5">
        <f t="shared" si="15"/>
        <v>2.9769333610475762E-2</v>
      </c>
      <c r="AG17" s="5">
        <f t="shared" si="15"/>
        <v>4.2555999441839999E-2</v>
      </c>
      <c r="AH17" s="5">
        <f t="shared" si="15"/>
        <v>5.06313780681516E-2</v>
      </c>
      <c r="AI17" s="5">
        <f t="shared" si="15"/>
        <v>5.123849851643749E-2</v>
      </c>
      <c r="AJ17" s="5">
        <f t="shared" si="15"/>
        <v>5.9701289485272709E-2</v>
      </c>
      <c r="AK17" s="5">
        <f t="shared" si="15"/>
        <v>8.0357776259282865E-2</v>
      </c>
      <c r="AL17" s="5">
        <f t="shared" si="15"/>
        <v>0.1028772678656998</v>
      </c>
      <c r="AM17" s="5">
        <f t="shared" si="15"/>
        <v>0.1155925542080572</v>
      </c>
      <c r="AN17" s="5">
        <f t="shared" si="15"/>
        <v>0.12944926054897099</v>
      </c>
      <c r="AO17" s="5">
        <f t="shared" si="15"/>
        <v>0.14686341368713116</v>
      </c>
      <c r="AP17" s="5">
        <f t="shared" si="15"/>
        <v>0.16724973433233178</v>
      </c>
      <c r="AQ17" s="5">
        <f t="shared" si="15"/>
        <v>0.17271836582204025</v>
      </c>
      <c r="AR17" s="5">
        <f t="shared" si="15"/>
        <v>0.19014877602894248</v>
      </c>
      <c r="AS17" s="5">
        <f t="shared" si="15"/>
        <v>0.20031707992270573</v>
      </c>
      <c r="AT17" s="5">
        <f t="shared" si="15"/>
        <v>0.21511805928403452</v>
      </c>
      <c r="AU17" s="5">
        <f t="shared" si="15"/>
        <v>0.23173928482534392</v>
      </c>
      <c r="AV17" s="5">
        <f t="shared" si="15"/>
        <v>0.26041760142476195</v>
      </c>
      <c r="AW17" s="5">
        <f t="shared" si="15"/>
        <v>0.26998706907507747</v>
      </c>
      <c r="AX17" s="5">
        <f t="shared" si="15"/>
        <v>0.31740146946249981</v>
      </c>
      <c r="AY17" s="5">
        <f t="shared" si="15"/>
        <v>0.33167872120001168</v>
      </c>
      <c r="AZ17" s="5">
        <f t="shared" si="15"/>
        <v>0.33468622288791544</v>
      </c>
      <c r="BA17" s="5">
        <f t="shared" si="15"/>
        <v>0.35588779515963281</v>
      </c>
      <c r="BB17" s="5">
        <f t="shared" si="15"/>
        <v>0.36896387508903872</v>
      </c>
      <c r="BC17" s="5">
        <f t="shared" si="15"/>
        <v>0.38097002801960889</v>
      </c>
      <c r="BD17" s="5">
        <f t="shared" si="15"/>
        <v>0.38249329381714742</v>
      </c>
      <c r="BE17" s="5">
        <f t="shared" si="15"/>
        <v>0.39505025706842095</v>
      </c>
      <c r="BF17" s="5">
        <f t="shared" si="15"/>
        <v>0.39700372103752862</v>
      </c>
      <c r="BG17" s="5">
        <f t="shared" ref="BG17:BH17" si="16">+(BG16-$Z$16)/$Z$16</f>
        <v>0.40934121303878945</v>
      </c>
      <c r="BH17" s="5">
        <f t="shared" si="16"/>
        <v>0.42577140130107655</v>
      </c>
    </row>
  </sheetData>
  <mergeCells count="4">
    <mergeCell ref="K9:K17"/>
    <mergeCell ref="W13:Y13"/>
    <mergeCell ref="L16:N16"/>
    <mergeCell ref="W17:Y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4811-A9ED-2A4D-8562-77BE30E61A53}">
  <dimension ref="A2:BH17"/>
  <sheetViews>
    <sheetView topLeftCell="A10" workbookViewId="0">
      <pane xSplit="2" topLeftCell="BE1" activePane="topRight" state="frozen"/>
      <selection activeCell="B30" sqref="B30"/>
      <selection pane="topRight" activeCell="BN17" sqref="BN17"/>
    </sheetView>
  </sheetViews>
  <sheetFormatPr baseColWidth="10" defaultRowHeight="16" x14ac:dyDescent="0.2"/>
  <cols>
    <col min="1" max="1" width="20.1640625" style="1" customWidth="1"/>
    <col min="2" max="2" width="22" style="1" customWidth="1"/>
    <col min="3" max="14" width="10.83203125" style="1" customWidth="1"/>
    <col min="15" max="53" width="10.83203125" style="1"/>
    <col min="54" max="54" width="12.1640625" style="1" bestFit="1" customWidth="1"/>
    <col min="55" max="16384" width="10.83203125" style="1"/>
  </cols>
  <sheetData>
    <row r="2" spans="1:60" x14ac:dyDescent="0.2">
      <c r="C2" s="1">
        <v>2020</v>
      </c>
      <c r="O2" s="1">
        <v>2021</v>
      </c>
      <c r="AA2" s="1">
        <v>2022</v>
      </c>
      <c r="AM2" s="1">
        <v>2023</v>
      </c>
      <c r="AY2" s="1">
        <v>2024</v>
      </c>
    </row>
    <row r="3" spans="1:60" x14ac:dyDescent="0.2">
      <c r="C3" s="1" t="s">
        <v>16</v>
      </c>
      <c r="D3" s="1" t="s">
        <v>15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1" t="s">
        <v>16</v>
      </c>
      <c r="P3" s="1" t="s">
        <v>15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16</v>
      </c>
      <c r="AB3" s="1" t="s">
        <v>15</v>
      </c>
      <c r="AC3" s="1" t="s">
        <v>17</v>
      </c>
      <c r="AD3" s="1" t="s">
        <v>18</v>
      </c>
      <c r="AE3" s="1" t="s">
        <v>19</v>
      </c>
      <c r="AF3" s="1" t="s">
        <v>20</v>
      </c>
      <c r="AG3" s="1" t="s">
        <v>21</v>
      </c>
      <c r="AH3" s="1" t="s">
        <v>22</v>
      </c>
      <c r="AI3" s="1" t="s">
        <v>23</v>
      </c>
      <c r="AJ3" s="1" t="s">
        <v>24</v>
      </c>
      <c r="AK3" s="1" t="s">
        <v>25</v>
      </c>
      <c r="AL3" s="1" t="s">
        <v>26</v>
      </c>
      <c r="AM3" s="1" t="s">
        <v>16</v>
      </c>
      <c r="AN3" s="1" t="s">
        <v>15</v>
      </c>
      <c r="AO3" s="1" t="s">
        <v>17</v>
      </c>
      <c r="AP3" s="1" t="s">
        <v>18</v>
      </c>
      <c r="AQ3" s="1" t="s">
        <v>19</v>
      </c>
      <c r="AR3" s="1" t="s">
        <v>20</v>
      </c>
      <c r="AS3" s="1" t="s">
        <v>21</v>
      </c>
      <c r="AT3" s="1" t="s">
        <v>22</v>
      </c>
      <c r="AU3" s="1" t="s">
        <v>23</v>
      </c>
      <c r="AV3" s="1" t="s">
        <v>24</v>
      </c>
      <c r="AW3" s="1" t="s">
        <v>25</v>
      </c>
      <c r="AX3" s="1" t="s">
        <v>26</v>
      </c>
      <c r="AY3" s="1" t="s">
        <v>16</v>
      </c>
      <c r="AZ3" s="1" t="s">
        <v>15</v>
      </c>
      <c r="BA3" s="1" t="s">
        <v>17</v>
      </c>
      <c r="BB3" s="1" t="s">
        <v>18</v>
      </c>
      <c r="BC3" s="1" t="s">
        <v>19</v>
      </c>
      <c r="BD3" s="1" t="s">
        <v>20</v>
      </c>
      <c r="BE3" s="1" t="s">
        <v>21</v>
      </c>
      <c r="BF3" s="1" t="s">
        <v>22</v>
      </c>
      <c r="BG3" s="1" t="s">
        <v>23</v>
      </c>
      <c r="BH3" s="1" t="s">
        <v>24</v>
      </c>
    </row>
    <row r="4" spans="1:60" x14ac:dyDescent="0.2">
      <c r="A4" s="1" t="s">
        <v>48</v>
      </c>
      <c r="B4" s="1" t="s">
        <v>1</v>
      </c>
      <c r="C4" s="1">
        <v>71</v>
      </c>
      <c r="D4" s="1">
        <v>57</v>
      </c>
      <c r="E4" s="1">
        <v>41</v>
      </c>
      <c r="F4" s="1">
        <v>41</v>
      </c>
      <c r="G4" s="1">
        <v>41</v>
      </c>
      <c r="H4" s="1">
        <v>109</v>
      </c>
      <c r="I4" s="1">
        <v>96</v>
      </c>
      <c r="J4" s="1">
        <v>108</v>
      </c>
      <c r="K4" s="1">
        <v>93</v>
      </c>
      <c r="L4" s="1">
        <v>118</v>
      </c>
      <c r="M4" s="1">
        <v>96</v>
      </c>
      <c r="N4" s="1">
        <v>99</v>
      </c>
      <c r="O4" s="1">
        <v>74</v>
      </c>
      <c r="P4" s="1">
        <v>85</v>
      </c>
      <c r="Q4" s="1">
        <v>88</v>
      </c>
      <c r="R4" s="1">
        <v>61</v>
      </c>
      <c r="S4" s="1">
        <v>62</v>
      </c>
      <c r="T4" s="1">
        <v>65</v>
      </c>
      <c r="U4" s="1">
        <v>63</v>
      </c>
      <c r="V4" s="1">
        <v>34</v>
      </c>
      <c r="W4" s="1">
        <v>77</v>
      </c>
      <c r="X4" s="1">
        <v>70</v>
      </c>
      <c r="Y4" s="1">
        <v>110</v>
      </c>
      <c r="Z4" s="1">
        <v>82</v>
      </c>
      <c r="AA4" s="1">
        <v>78</v>
      </c>
      <c r="AB4" s="1">
        <v>82</v>
      </c>
      <c r="AC4" s="1">
        <v>94</v>
      </c>
      <c r="AD4" s="1">
        <v>75</v>
      </c>
      <c r="AE4" s="1">
        <v>73</v>
      </c>
      <c r="AF4" s="1">
        <v>102</v>
      </c>
      <c r="AG4" s="1">
        <v>99</v>
      </c>
      <c r="AH4" s="1">
        <v>73</v>
      </c>
      <c r="AI4" s="1">
        <v>80</v>
      </c>
      <c r="AJ4" s="1">
        <v>69</v>
      </c>
      <c r="AK4" s="1">
        <v>94</v>
      </c>
      <c r="AL4" s="1">
        <v>82</v>
      </c>
      <c r="AM4" s="1">
        <v>79</v>
      </c>
      <c r="AN4" s="1">
        <v>86</v>
      </c>
      <c r="AO4" s="1">
        <v>96</v>
      </c>
      <c r="AP4" s="1">
        <v>77</v>
      </c>
      <c r="AQ4" s="1">
        <v>110</v>
      </c>
      <c r="AR4" s="1">
        <v>118</v>
      </c>
      <c r="AS4" s="1">
        <v>122</v>
      </c>
      <c r="AT4" s="1">
        <v>93</v>
      </c>
      <c r="AU4" s="1">
        <v>94</v>
      </c>
      <c r="AV4" s="1">
        <v>118</v>
      </c>
      <c r="AW4" s="4">
        <v>127</v>
      </c>
      <c r="AX4" s="1">
        <v>128</v>
      </c>
      <c r="AY4" s="1">
        <v>132</v>
      </c>
      <c r="AZ4" s="1">
        <v>99</v>
      </c>
      <c r="BA4" s="1">
        <v>104</v>
      </c>
      <c r="BB4" s="4">
        <v>157</v>
      </c>
      <c r="BC4" s="1">
        <v>175</v>
      </c>
      <c r="BD4" s="1">
        <v>163</v>
      </c>
      <c r="BE4" s="1">
        <v>181</v>
      </c>
      <c r="BF4" s="1">
        <v>157</v>
      </c>
      <c r="BG4" s="1">
        <v>136</v>
      </c>
      <c r="BH4" s="1">
        <v>232</v>
      </c>
    </row>
    <row r="5" spans="1:60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2"/>
      <c r="AY5" s="10"/>
      <c r="AZ5" s="10"/>
      <c r="BA5" s="10"/>
      <c r="BB5" s="11"/>
      <c r="BC5" s="10"/>
      <c r="BD5" s="10"/>
      <c r="BE5" s="10"/>
      <c r="BF5" s="10"/>
      <c r="BG5" s="10"/>
      <c r="BH5" s="10"/>
    </row>
    <row r="6" spans="1:60" x14ac:dyDescent="0.2">
      <c r="A6" s="1" t="s">
        <v>49</v>
      </c>
      <c r="B6" s="1" t="s">
        <v>1</v>
      </c>
      <c r="C6" s="3">
        <v>2.33012</v>
      </c>
      <c r="D6" s="3">
        <v>1.81948</v>
      </c>
      <c r="E6" s="3">
        <v>2.0578499999999997</v>
      </c>
      <c r="F6" s="3">
        <v>2.1800000000000002</v>
      </c>
      <c r="G6" s="3">
        <v>2.4205700000000001</v>
      </c>
      <c r="H6" s="3">
        <v>4.6912799999999999</v>
      </c>
      <c r="I6" s="3">
        <v>4.5576699999999999</v>
      </c>
      <c r="J6" s="3">
        <v>4.4510200000000006</v>
      </c>
      <c r="K6" s="3">
        <v>5.5499099999999997</v>
      </c>
      <c r="L6" s="3">
        <v>6.4346399999999999</v>
      </c>
      <c r="M6" s="3">
        <v>3.7661899999999999</v>
      </c>
      <c r="N6" s="3">
        <v>5.1698699999999995</v>
      </c>
      <c r="O6" s="3">
        <v>2.62527</v>
      </c>
      <c r="P6" s="3">
        <v>1.62941</v>
      </c>
      <c r="Q6" s="3">
        <v>1.0724</v>
      </c>
      <c r="R6" s="3">
        <v>1.40805</v>
      </c>
      <c r="S6" s="3">
        <v>1.81348</v>
      </c>
      <c r="T6" s="3">
        <v>2.1638000000000002</v>
      </c>
      <c r="U6" s="3">
        <v>2.1903899999999998</v>
      </c>
      <c r="V6" s="3">
        <v>1.1649400000000001</v>
      </c>
      <c r="W6" s="3">
        <v>2.5842399999999999</v>
      </c>
      <c r="X6" s="3">
        <v>2.4767199999999998</v>
      </c>
      <c r="Y6" s="3">
        <v>3.76349</v>
      </c>
      <c r="Z6" s="3">
        <v>2.0646100000000001</v>
      </c>
      <c r="AA6" s="3">
        <v>2.8203200000000002</v>
      </c>
      <c r="AB6" s="3">
        <v>2.2755900000000002</v>
      </c>
      <c r="AC6" s="3">
        <v>3.0140199999999999</v>
      </c>
      <c r="AD6" s="3">
        <v>2.4439099999999998</v>
      </c>
      <c r="AE6" s="3">
        <v>3.4852399999999997</v>
      </c>
      <c r="AF6" s="3">
        <v>3.3454600000000001</v>
      </c>
      <c r="AG6" s="3">
        <v>2.6033300000000001</v>
      </c>
      <c r="AH6" s="3">
        <v>2.2979000000000003</v>
      </c>
      <c r="AI6" s="3">
        <v>3.2471399999999999</v>
      </c>
      <c r="AJ6" s="3">
        <v>5.6345600000000005</v>
      </c>
      <c r="AK6" s="3">
        <v>2.3130799999999998</v>
      </c>
      <c r="AL6" s="3">
        <v>2.8216900000000003</v>
      </c>
      <c r="AM6" s="3">
        <v>2.3973499999999999</v>
      </c>
      <c r="AN6" s="3">
        <v>3.4703900000000001</v>
      </c>
      <c r="AO6" s="3">
        <v>4.1271800000000001</v>
      </c>
      <c r="AP6" s="3">
        <v>2.38219</v>
      </c>
      <c r="AQ6" s="3">
        <v>4.91364</v>
      </c>
      <c r="AR6" s="3">
        <v>5.0499900000000002</v>
      </c>
      <c r="AS6" s="3">
        <v>5.4073599999999997</v>
      </c>
      <c r="AT6" s="3">
        <v>3.7427199999999998</v>
      </c>
      <c r="AU6" s="3">
        <v>5.0052099999999999</v>
      </c>
      <c r="AV6" s="3">
        <v>4.2912499999999998</v>
      </c>
      <c r="AW6" s="3">
        <v>5.42056</v>
      </c>
      <c r="AX6" s="3">
        <v>6.6601099999999995</v>
      </c>
      <c r="AY6" s="3">
        <v>6.3346400000000003</v>
      </c>
      <c r="AZ6" s="3">
        <v>4.5003599999999997</v>
      </c>
      <c r="BA6" s="3">
        <v>5.7941400000000005</v>
      </c>
      <c r="BB6" s="3">
        <v>8.22072</v>
      </c>
      <c r="BC6" s="3">
        <v>7.5901399999999999</v>
      </c>
      <c r="BD6" s="3">
        <v>7.3712700000000009</v>
      </c>
      <c r="BE6" s="3">
        <v>6.2138900000000001</v>
      </c>
      <c r="BF6" s="3">
        <v>6.2213900000000004</v>
      </c>
      <c r="BG6" s="3">
        <v>2.7535100000000003</v>
      </c>
      <c r="BH6" s="1">
        <v>3.99</v>
      </c>
    </row>
    <row r="7" spans="1:60" x14ac:dyDescent="0.2">
      <c r="B7" s="2" t="s">
        <v>29</v>
      </c>
      <c r="C7" s="1">
        <f t="shared" ref="C7:AH7" si="0">+C4</f>
        <v>71</v>
      </c>
      <c r="D7" s="1">
        <f t="shared" si="0"/>
        <v>57</v>
      </c>
      <c r="E7" s="1">
        <f t="shared" si="0"/>
        <v>41</v>
      </c>
      <c r="F7" s="1">
        <f t="shared" si="0"/>
        <v>41</v>
      </c>
      <c r="G7" s="1">
        <f t="shared" si="0"/>
        <v>41</v>
      </c>
      <c r="H7" s="1">
        <f t="shared" si="0"/>
        <v>109</v>
      </c>
      <c r="I7" s="1">
        <f t="shared" si="0"/>
        <v>96</v>
      </c>
      <c r="J7" s="1">
        <f t="shared" si="0"/>
        <v>108</v>
      </c>
      <c r="K7" s="1">
        <f t="shared" si="0"/>
        <v>93</v>
      </c>
      <c r="L7" s="1">
        <f t="shared" si="0"/>
        <v>118</v>
      </c>
      <c r="M7" s="1">
        <f t="shared" si="0"/>
        <v>96</v>
      </c>
      <c r="N7" s="1">
        <f t="shared" si="0"/>
        <v>99</v>
      </c>
      <c r="O7" s="1">
        <f t="shared" si="0"/>
        <v>74</v>
      </c>
      <c r="P7" s="1">
        <f t="shared" si="0"/>
        <v>85</v>
      </c>
      <c r="Q7" s="1">
        <f t="shared" si="0"/>
        <v>88</v>
      </c>
      <c r="R7" s="1">
        <f t="shared" si="0"/>
        <v>61</v>
      </c>
      <c r="S7" s="1">
        <f t="shared" si="0"/>
        <v>62</v>
      </c>
      <c r="T7" s="1">
        <f t="shared" si="0"/>
        <v>65</v>
      </c>
      <c r="U7" s="1">
        <f t="shared" si="0"/>
        <v>63</v>
      </c>
      <c r="V7" s="1">
        <f t="shared" si="0"/>
        <v>34</v>
      </c>
      <c r="W7" s="1">
        <f t="shared" si="0"/>
        <v>77</v>
      </c>
      <c r="X7" s="1">
        <f t="shared" si="0"/>
        <v>70</v>
      </c>
      <c r="Y7" s="1">
        <f t="shared" si="0"/>
        <v>110</v>
      </c>
      <c r="Z7" s="1">
        <f t="shared" si="0"/>
        <v>82</v>
      </c>
      <c r="AA7" s="1">
        <f t="shared" si="0"/>
        <v>78</v>
      </c>
      <c r="AB7" s="1">
        <f t="shared" si="0"/>
        <v>82</v>
      </c>
      <c r="AC7" s="1">
        <f t="shared" si="0"/>
        <v>94</v>
      </c>
      <c r="AD7" s="1">
        <f t="shared" si="0"/>
        <v>75</v>
      </c>
      <c r="AE7" s="1">
        <f t="shared" si="0"/>
        <v>73</v>
      </c>
      <c r="AF7" s="1">
        <f t="shared" si="0"/>
        <v>102</v>
      </c>
      <c r="AG7" s="1">
        <f t="shared" si="0"/>
        <v>99</v>
      </c>
      <c r="AH7" s="1">
        <f t="shared" si="0"/>
        <v>73</v>
      </c>
      <c r="AI7" s="1">
        <f t="shared" ref="AI7:BG7" si="1">+AI4</f>
        <v>80</v>
      </c>
      <c r="AJ7" s="1">
        <f t="shared" si="1"/>
        <v>69</v>
      </c>
      <c r="AK7" s="1">
        <f t="shared" si="1"/>
        <v>94</v>
      </c>
      <c r="AL7" s="1">
        <f t="shared" si="1"/>
        <v>82</v>
      </c>
      <c r="AM7" s="1">
        <f t="shared" si="1"/>
        <v>79</v>
      </c>
      <c r="AN7" s="1">
        <f t="shared" si="1"/>
        <v>86</v>
      </c>
      <c r="AO7" s="1">
        <f t="shared" si="1"/>
        <v>96</v>
      </c>
      <c r="AP7" s="1">
        <f t="shared" si="1"/>
        <v>77</v>
      </c>
      <c r="AQ7" s="1">
        <f t="shared" si="1"/>
        <v>110</v>
      </c>
      <c r="AR7" s="1">
        <f t="shared" si="1"/>
        <v>118</v>
      </c>
      <c r="AS7" s="1">
        <f t="shared" si="1"/>
        <v>122</v>
      </c>
      <c r="AT7" s="1">
        <f t="shared" si="1"/>
        <v>93</v>
      </c>
      <c r="AU7" s="1">
        <f t="shared" si="1"/>
        <v>94</v>
      </c>
      <c r="AV7" s="1">
        <f t="shared" si="1"/>
        <v>118</v>
      </c>
      <c r="AW7" s="1">
        <f t="shared" si="1"/>
        <v>127</v>
      </c>
      <c r="AX7" s="1">
        <f t="shared" si="1"/>
        <v>128</v>
      </c>
      <c r="AY7" s="1">
        <f t="shared" si="1"/>
        <v>132</v>
      </c>
      <c r="AZ7" s="1">
        <f t="shared" si="1"/>
        <v>99</v>
      </c>
      <c r="BA7" s="1">
        <f t="shared" si="1"/>
        <v>104</v>
      </c>
      <c r="BB7" s="1">
        <f t="shared" si="1"/>
        <v>157</v>
      </c>
      <c r="BC7" s="1">
        <f t="shared" si="1"/>
        <v>175</v>
      </c>
      <c r="BD7" s="1">
        <f t="shared" si="1"/>
        <v>163</v>
      </c>
      <c r="BE7" s="1">
        <f t="shared" si="1"/>
        <v>181</v>
      </c>
      <c r="BF7" s="1">
        <f t="shared" si="1"/>
        <v>157</v>
      </c>
      <c r="BG7" s="1">
        <f t="shared" si="1"/>
        <v>136</v>
      </c>
      <c r="BH7" s="1">
        <f t="shared" ref="BH7" si="2">+BH4</f>
        <v>232</v>
      </c>
    </row>
    <row r="8" spans="1:60" x14ac:dyDescent="0.2">
      <c r="B8" s="2" t="s">
        <v>30</v>
      </c>
      <c r="C8" s="3">
        <f t="shared" ref="C8:AH8" si="3">+C6</f>
        <v>2.33012</v>
      </c>
      <c r="D8" s="3">
        <f t="shared" si="3"/>
        <v>1.81948</v>
      </c>
      <c r="E8" s="3">
        <f t="shared" si="3"/>
        <v>2.0578499999999997</v>
      </c>
      <c r="F8" s="3">
        <f t="shared" si="3"/>
        <v>2.1800000000000002</v>
      </c>
      <c r="G8" s="3">
        <f t="shared" si="3"/>
        <v>2.4205700000000001</v>
      </c>
      <c r="H8" s="3">
        <f t="shared" si="3"/>
        <v>4.6912799999999999</v>
      </c>
      <c r="I8" s="3">
        <f t="shared" si="3"/>
        <v>4.5576699999999999</v>
      </c>
      <c r="J8" s="3">
        <f t="shared" si="3"/>
        <v>4.4510200000000006</v>
      </c>
      <c r="K8" s="3">
        <f t="shared" si="3"/>
        <v>5.5499099999999997</v>
      </c>
      <c r="L8" s="3">
        <f t="shared" si="3"/>
        <v>6.4346399999999999</v>
      </c>
      <c r="M8" s="3">
        <f t="shared" si="3"/>
        <v>3.7661899999999999</v>
      </c>
      <c r="N8" s="3">
        <f t="shared" si="3"/>
        <v>5.1698699999999995</v>
      </c>
      <c r="O8" s="3">
        <f t="shared" si="3"/>
        <v>2.62527</v>
      </c>
      <c r="P8" s="3">
        <f t="shared" si="3"/>
        <v>1.62941</v>
      </c>
      <c r="Q8" s="3">
        <f t="shared" si="3"/>
        <v>1.0724</v>
      </c>
      <c r="R8" s="3">
        <f t="shared" si="3"/>
        <v>1.40805</v>
      </c>
      <c r="S8" s="3">
        <f t="shared" si="3"/>
        <v>1.81348</v>
      </c>
      <c r="T8" s="3">
        <f t="shared" si="3"/>
        <v>2.1638000000000002</v>
      </c>
      <c r="U8" s="3">
        <f t="shared" si="3"/>
        <v>2.1903899999999998</v>
      </c>
      <c r="V8" s="3">
        <f t="shared" si="3"/>
        <v>1.1649400000000001</v>
      </c>
      <c r="W8" s="3">
        <f t="shared" si="3"/>
        <v>2.5842399999999999</v>
      </c>
      <c r="X8" s="3">
        <f t="shared" si="3"/>
        <v>2.4767199999999998</v>
      </c>
      <c r="Y8" s="3">
        <f t="shared" si="3"/>
        <v>3.76349</v>
      </c>
      <c r="Z8" s="3">
        <f t="shared" si="3"/>
        <v>2.0646100000000001</v>
      </c>
      <c r="AA8" s="3">
        <f t="shared" si="3"/>
        <v>2.8203200000000002</v>
      </c>
      <c r="AB8" s="3">
        <f t="shared" si="3"/>
        <v>2.2755900000000002</v>
      </c>
      <c r="AC8" s="3">
        <f t="shared" si="3"/>
        <v>3.0140199999999999</v>
      </c>
      <c r="AD8" s="3">
        <f t="shared" si="3"/>
        <v>2.4439099999999998</v>
      </c>
      <c r="AE8" s="3">
        <f t="shared" si="3"/>
        <v>3.4852399999999997</v>
      </c>
      <c r="AF8" s="3">
        <f t="shared" si="3"/>
        <v>3.3454600000000001</v>
      </c>
      <c r="AG8" s="3">
        <f t="shared" si="3"/>
        <v>2.6033300000000001</v>
      </c>
      <c r="AH8" s="3">
        <f t="shared" si="3"/>
        <v>2.2979000000000003</v>
      </c>
      <c r="AI8" s="3">
        <f t="shared" ref="AI8:BG8" si="4">+AI6</f>
        <v>3.2471399999999999</v>
      </c>
      <c r="AJ8" s="3">
        <f t="shared" si="4"/>
        <v>5.6345600000000005</v>
      </c>
      <c r="AK8" s="3">
        <f t="shared" si="4"/>
        <v>2.3130799999999998</v>
      </c>
      <c r="AL8" s="3">
        <f t="shared" si="4"/>
        <v>2.8216900000000003</v>
      </c>
      <c r="AM8" s="3">
        <f t="shared" si="4"/>
        <v>2.3973499999999999</v>
      </c>
      <c r="AN8" s="3">
        <f t="shared" si="4"/>
        <v>3.4703900000000001</v>
      </c>
      <c r="AO8" s="3">
        <f t="shared" si="4"/>
        <v>4.1271800000000001</v>
      </c>
      <c r="AP8" s="3">
        <f t="shared" si="4"/>
        <v>2.38219</v>
      </c>
      <c r="AQ8" s="3">
        <f t="shared" si="4"/>
        <v>4.91364</v>
      </c>
      <c r="AR8" s="3">
        <f t="shared" si="4"/>
        <v>5.0499900000000002</v>
      </c>
      <c r="AS8" s="3">
        <f t="shared" si="4"/>
        <v>5.4073599999999997</v>
      </c>
      <c r="AT8" s="3">
        <f t="shared" si="4"/>
        <v>3.7427199999999998</v>
      </c>
      <c r="AU8" s="3">
        <f t="shared" si="4"/>
        <v>5.0052099999999999</v>
      </c>
      <c r="AV8" s="3">
        <f t="shared" si="4"/>
        <v>4.2912499999999998</v>
      </c>
      <c r="AW8" s="3">
        <f t="shared" si="4"/>
        <v>5.42056</v>
      </c>
      <c r="AX8" s="3">
        <f t="shared" si="4"/>
        <v>6.6601099999999995</v>
      </c>
      <c r="AY8" s="3">
        <f t="shared" si="4"/>
        <v>6.3346400000000003</v>
      </c>
      <c r="AZ8" s="3">
        <f t="shared" si="4"/>
        <v>4.5003599999999997</v>
      </c>
      <c r="BA8" s="3">
        <f t="shared" si="4"/>
        <v>5.7941400000000005</v>
      </c>
      <c r="BB8" s="3">
        <f t="shared" si="4"/>
        <v>8.22072</v>
      </c>
      <c r="BC8" s="3">
        <f t="shared" si="4"/>
        <v>7.5901399999999999</v>
      </c>
      <c r="BD8" s="3">
        <f t="shared" si="4"/>
        <v>7.3712700000000009</v>
      </c>
      <c r="BE8" s="3">
        <f t="shared" si="4"/>
        <v>6.2138900000000001</v>
      </c>
      <c r="BF8" s="3">
        <f t="shared" si="4"/>
        <v>6.2213900000000004</v>
      </c>
      <c r="BG8" s="3">
        <f t="shared" si="4"/>
        <v>2.7535100000000003</v>
      </c>
      <c r="BH8" s="3">
        <f t="shared" ref="BH8" si="5">+BH6</f>
        <v>3.99</v>
      </c>
    </row>
    <row r="9" spans="1:60" x14ac:dyDescent="0.2">
      <c r="C9" s="3"/>
      <c r="D9" s="3"/>
      <c r="E9" s="3"/>
      <c r="F9" s="3"/>
      <c r="G9" s="3"/>
      <c r="H9" s="3"/>
      <c r="I9" s="3"/>
      <c r="J9" s="3"/>
      <c r="K9" s="13" t="s">
        <v>47</v>
      </c>
      <c r="L9" s="3"/>
      <c r="M9" s="3"/>
      <c r="N9" s="7" t="s">
        <v>27</v>
      </c>
      <c r="O9" s="4">
        <f>SUM(D7:O7)</f>
        <v>973</v>
      </c>
      <c r="P9" s="4">
        <f t="shared" ref="P9:BH10" si="6">SUM(E7:P7)</f>
        <v>1001</v>
      </c>
      <c r="Q9" s="4">
        <f t="shared" si="6"/>
        <v>1048</v>
      </c>
      <c r="R9" s="4">
        <f t="shared" si="6"/>
        <v>1068</v>
      </c>
      <c r="S9" s="4">
        <f t="shared" si="6"/>
        <v>1089</v>
      </c>
      <c r="T9" s="4">
        <f t="shared" si="6"/>
        <v>1045</v>
      </c>
      <c r="U9" s="4">
        <f t="shared" si="6"/>
        <v>1012</v>
      </c>
      <c r="V9" s="4">
        <f t="shared" si="6"/>
        <v>938</v>
      </c>
      <c r="W9" s="4">
        <f t="shared" si="6"/>
        <v>922</v>
      </c>
      <c r="X9" s="4">
        <f t="shared" si="6"/>
        <v>874</v>
      </c>
      <c r="Y9" s="4">
        <f t="shared" si="6"/>
        <v>888</v>
      </c>
      <c r="Z9" s="4">
        <f t="shared" si="6"/>
        <v>871</v>
      </c>
      <c r="AA9" s="4">
        <f t="shared" si="6"/>
        <v>875</v>
      </c>
      <c r="AB9" s="4">
        <f t="shared" si="6"/>
        <v>872</v>
      </c>
      <c r="AC9" s="4">
        <f t="shared" si="6"/>
        <v>878</v>
      </c>
      <c r="AD9" s="4">
        <f t="shared" si="6"/>
        <v>892</v>
      </c>
      <c r="AE9" s="4">
        <f t="shared" si="6"/>
        <v>903</v>
      </c>
      <c r="AF9" s="4">
        <f t="shared" si="6"/>
        <v>940</v>
      </c>
      <c r="AG9" s="4">
        <f t="shared" si="6"/>
        <v>976</v>
      </c>
      <c r="AH9" s="4">
        <f t="shared" si="6"/>
        <v>1015</v>
      </c>
      <c r="AI9" s="4">
        <f t="shared" si="6"/>
        <v>1018</v>
      </c>
      <c r="AJ9" s="4">
        <f t="shared" si="6"/>
        <v>1017</v>
      </c>
      <c r="AK9" s="4">
        <f t="shared" si="6"/>
        <v>1001</v>
      </c>
      <c r="AL9" s="4">
        <f t="shared" si="6"/>
        <v>1001</v>
      </c>
      <c r="AM9" s="4">
        <f t="shared" si="6"/>
        <v>1002</v>
      </c>
      <c r="AN9" s="4">
        <f t="shared" si="6"/>
        <v>1006</v>
      </c>
      <c r="AO9" s="4">
        <f t="shared" si="6"/>
        <v>1008</v>
      </c>
      <c r="AP9" s="4">
        <f t="shared" si="6"/>
        <v>1010</v>
      </c>
      <c r="AQ9" s="4">
        <f t="shared" si="6"/>
        <v>1047</v>
      </c>
      <c r="AR9" s="4">
        <f t="shared" si="6"/>
        <v>1063</v>
      </c>
      <c r="AS9" s="4">
        <f t="shared" si="6"/>
        <v>1086</v>
      </c>
      <c r="AT9" s="4">
        <f t="shared" si="6"/>
        <v>1106</v>
      </c>
      <c r="AU9" s="4">
        <f t="shared" si="6"/>
        <v>1120</v>
      </c>
      <c r="AV9" s="4">
        <f t="shared" si="6"/>
        <v>1169</v>
      </c>
      <c r="AW9" s="4">
        <f t="shared" si="6"/>
        <v>1202</v>
      </c>
      <c r="AX9" s="4">
        <f t="shared" si="6"/>
        <v>1248</v>
      </c>
      <c r="AY9" s="4">
        <f t="shared" si="6"/>
        <v>1301</v>
      </c>
      <c r="AZ9" s="4">
        <f t="shared" si="6"/>
        <v>1314</v>
      </c>
      <c r="BA9" s="4">
        <f t="shared" si="6"/>
        <v>1322</v>
      </c>
      <c r="BB9" s="4">
        <f t="shared" si="6"/>
        <v>1402</v>
      </c>
      <c r="BC9" s="4">
        <f t="shared" si="6"/>
        <v>1467</v>
      </c>
      <c r="BD9" s="4">
        <f t="shared" si="6"/>
        <v>1512</v>
      </c>
      <c r="BE9" s="4">
        <f t="shared" si="6"/>
        <v>1571</v>
      </c>
      <c r="BF9" s="4">
        <f t="shared" si="6"/>
        <v>1635</v>
      </c>
      <c r="BG9" s="4">
        <f t="shared" si="6"/>
        <v>1677</v>
      </c>
      <c r="BH9" s="4">
        <f t="shared" si="6"/>
        <v>1791</v>
      </c>
    </row>
    <row r="10" spans="1:60" x14ac:dyDescent="0.2">
      <c r="K10" s="13"/>
      <c r="N10" s="7" t="s">
        <v>28</v>
      </c>
      <c r="O10" s="3">
        <f>SUM(D8:O8)</f>
        <v>45.723749999999995</v>
      </c>
      <c r="P10" s="3">
        <f t="shared" si="6"/>
        <v>45.533679999999997</v>
      </c>
      <c r="Q10" s="3">
        <f t="shared" si="6"/>
        <v>44.548230000000011</v>
      </c>
      <c r="R10" s="3">
        <f t="shared" si="6"/>
        <v>43.776280000000007</v>
      </c>
      <c r="S10" s="3">
        <f t="shared" si="6"/>
        <v>43.169190000000008</v>
      </c>
      <c r="T10" s="3">
        <f t="shared" si="6"/>
        <v>40.641710000000003</v>
      </c>
      <c r="U10" s="3">
        <f t="shared" si="6"/>
        <v>38.274430000000002</v>
      </c>
      <c r="V10" s="3">
        <f t="shared" si="6"/>
        <v>34.988349999999997</v>
      </c>
      <c r="W10" s="3">
        <f t="shared" si="6"/>
        <v>32.022680000000001</v>
      </c>
      <c r="X10" s="3">
        <f t="shared" si="6"/>
        <v>28.06476</v>
      </c>
      <c r="Y10" s="3">
        <f t="shared" si="6"/>
        <v>28.062060000000002</v>
      </c>
      <c r="Z10" s="3">
        <f t="shared" si="6"/>
        <v>24.956800000000001</v>
      </c>
      <c r="AA10" s="3">
        <f t="shared" si="6"/>
        <v>25.15185</v>
      </c>
      <c r="AB10" s="3">
        <f t="shared" si="6"/>
        <v>25.798030000000001</v>
      </c>
      <c r="AC10" s="3">
        <f t="shared" si="6"/>
        <v>27.739649999999997</v>
      </c>
      <c r="AD10" s="3">
        <f t="shared" si="6"/>
        <v>28.775510000000001</v>
      </c>
      <c r="AE10" s="3">
        <f t="shared" si="6"/>
        <v>30.447269999999996</v>
      </c>
      <c r="AF10" s="3">
        <f t="shared" si="6"/>
        <v>31.62893</v>
      </c>
      <c r="AG10" s="3">
        <f t="shared" si="6"/>
        <v>32.041870000000003</v>
      </c>
      <c r="AH10" s="3">
        <f t="shared" si="6"/>
        <v>33.17483</v>
      </c>
      <c r="AI10" s="3">
        <f t="shared" si="6"/>
        <v>33.837730000000001</v>
      </c>
      <c r="AJ10" s="3">
        <f t="shared" si="6"/>
        <v>36.995570000000001</v>
      </c>
      <c r="AK10" s="3">
        <f t="shared" si="6"/>
        <v>35.545160000000003</v>
      </c>
      <c r="AL10" s="3">
        <f t="shared" si="6"/>
        <v>36.302239999999998</v>
      </c>
      <c r="AM10" s="3">
        <f t="shared" si="6"/>
        <v>35.879270000000005</v>
      </c>
      <c r="AN10" s="3">
        <f t="shared" si="6"/>
        <v>37.074069999999999</v>
      </c>
      <c r="AO10" s="3">
        <f t="shared" si="6"/>
        <v>38.18723</v>
      </c>
      <c r="AP10" s="3">
        <f t="shared" si="6"/>
        <v>38.125510000000006</v>
      </c>
      <c r="AQ10" s="3">
        <f t="shared" si="6"/>
        <v>39.553910000000009</v>
      </c>
      <c r="AR10" s="3">
        <f t="shared" si="6"/>
        <v>41.25844</v>
      </c>
      <c r="AS10" s="3">
        <f t="shared" si="6"/>
        <v>44.062469999999998</v>
      </c>
      <c r="AT10" s="3">
        <f t="shared" si="6"/>
        <v>45.507289999999998</v>
      </c>
      <c r="AU10" s="3">
        <f t="shared" si="6"/>
        <v>47.265359999999994</v>
      </c>
      <c r="AV10" s="3">
        <f t="shared" si="6"/>
        <v>45.922049999999999</v>
      </c>
      <c r="AW10" s="3">
        <f t="shared" si="6"/>
        <v>49.029530000000001</v>
      </c>
      <c r="AX10" s="3">
        <f t="shared" si="6"/>
        <v>52.867949999999993</v>
      </c>
      <c r="AY10" s="3">
        <f t="shared" si="6"/>
        <v>56.805240000000005</v>
      </c>
      <c r="AZ10" s="3">
        <f t="shared" si="6"/>
        <v>57.835209999999996</v>
      </c>
      <c r="BA10" s="3">
        <f t="shared" si="6"/>
        <v>59.50217</v>
      </c>
      <c r="BB10" s="3">
        <f t="shared" si="6"/>
        <v>65.340699999999998</v>
      </c>
      <c r="BC10" s="3">
        <f t="shared" si="6"/>
        <v>68.017200000000003</v>
      </c>
      <c r="BD10" s="3">
        <f t="shared" si="6"/>
        <v>70.338480000000004</v>
      </c>
      <c r="BE10" s="3">
        <f t="shared" si="6"/>
        <v>71.145009999999999</v>
      </c>
      <c r="BF10" s="3">
        <f t="shared" si="6"/>
        <v>73.623680000000007</v>
      </c>
      <c r="BG10" s="3">
        <f t="shared" si="6"/>
        <v>71.371980000000008</v>
      </c>
      <c r="BH10" s="3">
        <f t="shared" si="6"/>
        <v>71.070729999999998</v>
      </c>
    </row>
    <row r="11" spans="1:60" x14ac:dyDescent="0.2">
      <c r="K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 t="s">
        <v>33</v>
      </c>
      <c r="AA11" s="3">
        <f>+AA10-AA10*AA17</f>
        <v>25.071154097320282</v>
      </c>
      <c r="AB11" s="3">
        <f t="shared" ref="AB11:BF11" si="7">+AB10-AB10*AB17</f>
        <v>24.959026412921901</v>
      </c>
      <c r="AC11" s="3">
        <f t="shared" si="7"/>
        <v>24.892313266482684</v>
      </c>
      <c r="AD11" s="3">
        <f t="shared" si="7"/>
        <v>25.153597393329971</v>
      </c>
      <c r="AE11" s="3">
        <f t="shared" si="7"/>
        <v>25.065248284270659</v>
      </c>
      <c r="AF11" s="3">
        <f t="shared" si="7"/>
        <v>26.115422358180126</v>
      </c>
      <c r="AG11" s="3">
        <f t="shared" si="7"/>
        <v>27.371139633640702</v>
      </c>
      <c r="AH11" s="3">
        <f t="shared" si="7"/>
        <v>28.507089715171585</v>
      </c>
      <c r="AI11" s="3">
        <f t="shared" si="7"/>
        <v>28.42145984519513</v>
      </c>
      <c r="AJ11" s="3">
        <f t="shared" si="7"/>
        <v>27.022525495757591</v>
      </c>
      <c r="AK11" s="3">
        <f t="shared" si="7"/>
        <v>27.039284089679327</v>
      </c>
      <c r="AL11" s="3">
        <f t="shared" si="7"/>
        <v>26.656965216959222</v>
      </c>
      <c r="AM11" s="3">
        <f t="shared" si="7"/>
        <v>26.920282017017549</v>
      </c>
      <c r="AN11" s="3">
        <f t="shared" si="7"/>
        <v>26.464235795888065</v>
      </c>
      <c r="AO11" s="3">
        <f t="shared" si="7"/>
        <v>25.884498662344406</v>
      </c>
      <c r="AP11" s="3">
        <f t="shared" si="7"/>
        <v>26.023792475033009</v>
      </c>
      <c r="AQ11" s="3">
        <f t="shared" si="7"/>
        <v>26.956966952794595</v>
      </c>
      <c r="AR11" s="3">
        <f t="shared" si="7"/>
        <v>26.628490117430029</v>
      </c>
      <c r="AS11" s="3">
        <f t="shared" si="7"/>
        <v>25.731761802133608</v>
      </c>
      <c r="AT11" s="3">
        <f t="shared" si="7"/>
        <v>25.666011779775094</v>
      </c>
      <c r="AU11" s="3">
        <f t="shared" si="7"/>
        <v>24.916626241890221</v>
      </c>
      <c r="AV11" s="3">
        <f t="shared" si="7"/>
        <v>28.885178567258581</v>
      </c>
      <c r="AW11" s="3">
        <f t="shared" si="7"/>
        <v>28.2614986902563</v>
      </c>
      <c r="AX11" s="3">
        <f t="shared" si="7"/>
        <v>27.573189339074798</v>
      </c>
      <c r="AY11" s="3">
        <f t="shared" si="7"/>
        <v>27.048185863508628</v>
      </c>
      <c r="AZ11" s="3">
        <f t="shared" si="7"/>
        <v>26.828379486317747</v>
      </c>
      <c r="BA11" s="3">
        <f t="shared" si="7"/>
        <v>25.536240969612194</v>
      </c>
      <c r="BB11" s="3">
        <f t="shared" si="7"/>
        <v>24.402069898960868</v>
      </c>
      <c r="BC11" s="3">
        <f t="shared" si="7"/>
        <v>25.972592176950478</v>
      </c>
      <c r="BD11" s="3">
        <f t="shared" si="7"/>
        <v>26.477664873397998</v>
      </c>
      <c r="BE11" s="3">
        <f t="shared" si="7"/>
        <v>29.844550839832614</v>
      </c>
      <c r="BF11" s="3">
        <f t="shared" si="7"/>
        <v>31.543847826434884</v>
      </c>
      <c r="BG11" s="3">
        <f t="shared" ref="BG11:BH11" si="8">+BG10-BG10*BG17</f>
        <v>36.732776255554143</v>
      </c>
      <c r="BH11" s="3">
        <f t="shared" si="8"/>
        <v>43.714239063386103</v>
      </c>
    </row>
    <row r="12" spans="1:60" x14ac:dyDescent="0.2">
      <c r="J12" s="3"/>
      <c r="K12" s="13"/>
    </row>
    <row r="13" spans="1:60" x14ac:dyDescent="0.2">
      <c r="J13" s="3"/>
      <c r="K13" s="13"/>
      <c r="W13" s="14" t="s">
        <v>34</v>
      </c>
      <c r="X13" s="14"/>
      <c r="Y13" s="14"/>
      <c r="Z13" s="5" t="s">
        <v>35</v>
      </c>
      <c r="AA13" s="5">
        <f t="shared" ref="AA13:BH13" si="9">+(AA10-O10)/O10</f>
        <v>-0.44991716558681205</v>
      </c>
      <c r="AB13" s="5">
        <f t="shared" si="9"/>
        <v>-0.43342971620128218</v>
      </c>
      <c r="AC13" s="5">
        <f t="shared" si="9"/>
        <v>-0.37731196054254029</v>
      </c>
      <c r="AD13" s="5">
        <f t="shared" si="9"/>
        <v>-0.34266890654025434</v>
      </c>
      <c r="AE13" s="5">
        <f t="shared" si="9"/>
        <v>-0.29469906662598971</v>
      </c>
      <c r="AF13" s="5">
        <f t="shared" si="9"/>
        <v>-0.22176183039542388</v>
      </c>
      <c r="AG13" s="5">
        <f t="shared" si="9"/>
        <v>-0.16283874116479327</v>
      </c>
      <c r="AH13" s="5">
        <f t="shared" si="9"/>
        <v>-5.183210983084361E-2</v>
      </c>
      <c r="AI13" s="5">
        <f t="shared" si="9"/>
        <v>5.6680140450455718E-2</v>
      </c>
      <c r="AJ13" s="5">
        <f t="shared" si="9"/>
        <v>0.31822149913272024</v>
      </c>
      <c r="AK13" s="5">
        <f t="shared" si="9"/>
        <v>0.26666253297156373</v>
      </c>
      <c r="AL13" s="5">
        <f t="shared" si="9"/>
        <v>0.45460315425054476</v>
      </c>
      <c r="AM13" s="5">
        <f t="shared" si="9"/>
        <v>0.42650620133310296</v>
      </c>
      <c r="AN13" s="5">
        <f t="shared" si="9"/>
        <v>0.43708918859308243</v>
      </c>
      <c r="AO13" s="5">
        <f t="shared" si="9"/>
        <v>0.3766298421212958</v>
      </c>
      <c r="AP13" s="5">
        <f t="shared" si="9"/>
        <v>0.32492908031864615</v>
      </c>
      <c r="AQ13" s="5">
        <f t="shared" si="9"/>
        <v>0.29909545256438475</v>
      </c>
      <c r="AR13" s="5">
        <f t="shared" si="9"/>
        <v>0.30445260083094811</v>
      </c>
      <c r="AS13" s="5">
        <f t="shared" si="9"/>
        <v>0.37515288589586043</v>
      </c>
      <c r="AT13" s="5">
        <f t="shared" si="9"/>
        <v>0.37174146785379147</v>
      </c>
      <c r="AU13" s="5">
        <f t="shared" si="9"/>
        <v>0.3968241959493144</v>
      </c>
      <c r="AV13" s="5">
        <f t="shared" si="9"/>
        <v>0.24128510521665156</v>
      </c>
      <c r="AW13" s="5">
        <f t="shared" si="9"/>
        <v>0.37935882128537324</v>
      </c>
      <c r="AX13" s="5">
        <f t="shared" si="9"/>
        <v>0.45632748833129849</v>
      </c>
      <c r="AY13" s="5">
        <f t="shared" si="9"/>
        <v>0.58323288071357071</v>
      </c>
      <c r="AZ13" s="5">
        <f t="shared" si="9"/>
        <v>0.55999085074824528</v>
      </c>
      <c r="BA13" s="5">
        <f t="shared" si="9"/>
        <v>0.55816931471594033</v>
      </c>
      <c r="BB13" s="5">
        <f t="shared" si="9"/>
        <v>0.71383150022124264</v>
      </c>
      <c r="BC13" s="5">
        <f t="shared" si="9"/>
        <v>0.71960749266001733</v>
      </c>
      <c r="BD13" s="5">
        <f t="shared" si="9"/>
        <v>0.70482645490231821</v>
      </c>
      <c r="BE13" s="5">
        <f t="shared" si="9"/>
        <v>0.61463962415180096</v>
      </c>
      <c r="BF13" s="5">
        <f t="shared" si="9"/>
        <v>0.61784364658937085</v>
      </c>
      <c r="BG13" s="5">
        <f t="shared" si="9"/>
        <v>0.51002721654928718</v>
      </c>
      <c r="BH13" s="5">
        <f t="shared" si="9"/>
        <v>0.54763844384124838</v>
      </c>
    </row>
    <row r="14" spans="1:60" x14ac:dyDescent="0.2">
      <c r="J14" s="3"/>
      <c r="K14" s="13"/>
      <c r="M14" s="5"/>
      <c r="Z14" s="1" t="s">
        <v>36</v>
      </c>
      <c r="AA14" s="5">
        <f t="shared" ref="AA14:BH14" si="10">+(AA8-O8)/O8</f>
        <v>7.4297119915284968E-2</v>
      </c>
      <c r="AB14" s="5">
        <f t="shared" si="10"/>
        <v>0.39657299267833152</v>
      </c>
      <c r="AC14" s="5">
        <f t="shared" si="10"/>
        <v>1.8105371130175307</v>
      </c>
      <c r="AD14" s="5">
        <f t="shared" si="10"/>
        <v>0.73566989808600525</v>
      </c>
      <c r="AE14" s="5">
        <f t="shared" si="10"/>
        <v>0.92185190903676895</v>
      </c>
      <c r="AF14" s="5">
        <f t="shared" si="10"/>
        <v>0.54610407616230694</v>
      </c>
      <c r="AG14" s="5">
        <f t="shared" si="10"/>
        <v>0.18852350494660783</v>
      </c>
      <c r="AH14" s="5">
        <f t="shared" si="10"/>
        <v>0.97254794238329878</v>
      </c>
      <c r="AI14" s="5">
        <f t="shared" si="10"/>
        <v>0.25651642262328578</v>
      </c>
      <c r="AJ14" s="5">
        <f t="shared" si="10"/>
        <v>1.2750088827158503</v>
      </c>
      <c r="AK14" s="5">
        <f t="shared" si="10"/>
        <v>-0.3853896250554672</v>
      </c>
      <c r="AL14" s="5">
        <f t="shared" si="10"/>
        <v>0.36669395188437537</v>
      </c>
      <c r="AM14" s="5">
        <f t="shared" si="10"/>
        <v>-0.149972343563851</v>
      </c>
      <c r="AN14" s="5">
        <f t="shared" si="10"/>
        <v>0.52505064620603881</v>
      </c>
      <c r="AO14" s="5">
        <f t="shared" si="10"/>
        <v>0.36932734354781993</v>
      </c>
      <c r="AP14" s="5">
        <f t="shared" si="10"/>
        <v>-2.5254612485729744E-2</v>
      </c>
      <c r="AQ14" s="5">
        <f t="shared" si="10"/>
        <v>0.40984265072132781</v>
      </c>
      <c r="AR14" s="5">
        <f t="shared" si="10"/>
        <v>0.50950541928464244</v>
      </c>
      <c r="AS14" s="5">
        <f t="shared" si="10"/>
        <v>1.0770935686217267</v>
      </c>
      <c r="AT14" s="5">
        <f t="shared" si="10"/>
        <v>0.6287566908916834</v>
      </c>
      <c r="AU14" s="5">
        <f t="shared" si="10"/>
        <v>0.54142106592262729</v>
      </c>
      <c r="AV14" s="5">
        <f t="shared" si="10"/>
        <v>-0.23840548330304417</v>
      </c>
      <c r="AW14" s="5">
        <f t="shared" si="10"/>
        <v>1.3434381863143516</v>
      </c>
      <c r="AX14" s="5">
        <f t="shared" si="10"/>
        <v>1.3603266127746134</v>
      </c>
      <c r="AY14" s="5">
        <f t="shared" si="10"/>
        <v>1.6423509291509377</v>
      </c>
      <c r="AZ14" s="5">
        <f t="shared" si="10"/>
        <v>0.29678796907552163</v>
      </c>
      <c r="BA14" s="5">
        <f t="shared" si="10"/>
        <v>0.40389806114586724</v>
      </c>
      <c r="BB14" s="5">
        <f t="shared" si="10"/>
        <v>2.4509086177005193</v>
      </c>
      <c r="BC14" s="5">
        <f t="shared" si="10"/>
        <v>0.54470820003093423</v>
      </c>
      <c r="BD14" s="5">
        <f t="shared" si="10"/>
        <v>0.45966031615904202</v>
      </c>
      <c r="BE14" s="5">
        <f t="shared" si="10"/>
        <v>0.14915411587170088</v>
      </c>
      <c r="BF14" s="5">
        <f t="shared" si="10"/>
        <v>0.66226434251026012</v>
      </c>
      <c r="BG14" s="5">
        <f t="shared" si="10"/>
        <v>-0.44987123417399061</v>
      </c>
      <c r="BH14" s="5">
        <f t="shared" si="10"/>
        <v>-7.0200990387416159E-2</v>
      </c>
    </row>
    <row r="15" spans="1:60" x14ac:dyDescent="0.2">
      <c r="K15" s="13"/>
    </row>
    <row r="16" spans="1:60" x14ac:dyDescent="0.2">
      <c r="K16" s="13"/>
      <c r="L16" s="14" t="s">
        <v>37</v>
      </c>
      <c r="M16" s="14"/>
      <c r="N16" s="14"/>
      <c r="O16" s="1">
        <f>+O10/O9</f>
        <v>4.6992548818088384E-2</v>
      </c>
      <c r="P16" s="1">
        <f t="shared" ref="P16:BF16" si="11">+P10/P9</f>
        <v>4.5488191808191802E-2</v>
      </c>
      <c r="Q16" s="1">
        <f t="shared" si="11"/>
        <v>4.2507853053435123E-2</v>
      </c>
      <c r="R16" s="1">
        <f t="shared" si="11"/>
        <v>4.0989026217228469E-2</v>
      </c>
      <c r="S16" s="1">
        <f t="shared" si="11"/>
        <v>3.9641129476584026E-2</v>
      </c>
      <c r="T16" s="1">
        <f t="shared" si="11"/>
        <v>3.8891588516746414E-2</v>
      </c>
      <c r="U16" s="1">
        <f t="shared" si="11"/>
        <v>3.7820583003952572E-2</v>
      </c>
      <c r="V16" s="1">
        <f t="shared" si="11"/>
        <v>3.730101279317697E-2</v>
      </c>
      <c r="W16" s="1">
        <f t="shared" si="11"/>
        <v>3.4731757049891544E-2</v>
      </c>
      <c r="X16" s="1">
        <f t="shared" si="11"/>
        <v>3.2110709382151027E-2</v>
      </c>
      <c r="Y16" s="1">
        <f t="shared" si="11"/>
        <v>3.1601418918918919E-2</v>
      </c>
      <c r="Z16" s="1">
        <f t="shared" si="11"/>
        <v>2.8653042479908152E-2</v>
      </c>
      <c r="AA16" s="1">
        <f t="shared" si="11"/>
        <v>2.8744971428571429E-2</v>
      </c>
      <c r="AB16" s="1">
        <f t="shared" si="11"/>
        <v>2.9584896788990827E-2</v>
      </c>
      <c r="AC16" s="1">
        <f t="shared" si="11"/>
        <v>3.1594134396355347E-2</v>
      </c>
      <c r="AD16" s="1">
        <f t="shared" si="11"/>
        <v>3.2259540358744399E-2</v>
      </c>
      <c r="AE16" s="1">
        <f t="shared" si="11"/>
        <v>3.3717906976744184E-2</v>
      </c>
      <c r="AF16" s="1">
        <f t="shared" si="11"/>
        <v>3.3647797872340429E-2</v>
      </c>
      <c r="AG16" s="1">
        <f t="shared" si="11"/>
        <v>3.2829784836065579E-2</v>
      </c>
      <c r="AH16" s="1">
        <f t="shared" si="11"/>
        <v>3.268456157635468E-2</v>
      </c>
      <c r="AI16" s="1">
        <f t="shared" si="11"/>
        <v>3.3239420432220043E-2</v>
      </c>
      <c r="AJ16" s="1">
        <f t="shared" si="11"/>
        <v>3.6377158308751233E-2</v>
      </c>
      <c r="AK16" s="1">
        <f t="shared" si="11"/>
        <v>3.5509650349650354E-2</v>
      </c>
      <c r="AL16" s="1">
        <f t="shared" si="11"/>
        <v>3.6265974025974021E-2</v>
      </c>
      <c r="AM16" s="1">
        <f t="shared" si="11"/>
        <v>3.5807654690618765E-2</v>
      </c>
      <c r="AN16" s="1">
        <f t="shared" si="11"/>
        <v>3.6852952286282305E-2</v>
      </c>
      <c r="AO16" s="1">
        <f t="shared" si="11"/>
        <v>3.7884156746031745E-2</v>
      </c>
      <c r="AP16" s="1">
        <f t="shared" si="11"/>
        <v>3.7748029702970302E-2</v>
      </c>
      <c r="AQ16" s="1">
        <f t="shared" si="11"/>
        <v>3.7778328557784152E-2</v>
      </c>
      <c r="AR16" s="1">
        <f t="shared" si="11"/>
        <v>3.8813207902163686E-2</v>
      </c>
      <c r="AS16" s="1">
        <f t="shared" si="11"/>
        <v>4.0573176795580111E-2</v>
      </c>
      <c r="AT16" s="1">
        <f t="shared" si="11"/>
        <v>4.1145831826401441E-2</v>
      </c>
      <c r="AU16" s="1">
        <f t="shared" si="11"/>
        <v>4.2201214285714279E-2</v>
      </c>
      <c r="AV16" s="1">
        <f t="shared" si="11"/>
        <v>3.928319076133447E-2</v>
      </c>
      <c r="AW16" s="1">
        <f t="shared" si="11"/>
        <v>4.0789958402662231E-2</v>
      </c>
      <c r="AX16" s="1">
        <f t="shared" si="11"/>
        <v>4.2362139423076921E-2</v>
      </c>
      <c r="AY16" s="1">
        <f t="shared" si="11"/>
        <v>4.3662751729438898E-2</v>
      </c>
      <c r="AZ16" s="1">
        <f t="shared" si="11"/>
        <v>4.4014619482496194E-2</v>
      </c>
      <c r="BA16" s="1">
        <f t="shared" si="11"/>
        <v>4.5009205748865355E-2</v>
      </c>
      <c r="BB16" s="1">
        <f t="shared" si="11"/>
        <v>4.6605349500713267E-2</v>
      </c>
      <c r="BC16" s="1">
        <f t="shared" si="11"/>
        <v>4.6364826175869123E-2</v>
      </c>
      <c r="BD16" s="1">
        <f t="shared" si="11"/>
        <v>4.6520158730158731E-2</v>
      </c>
      <c r="BE16" s="1">
        <f t="shared" si="11"/>
        <v>4.5286448122215148E-2</v>
      </c>
      <c r="BF16" s="1">
        <f t="shared" si="11"/>
        <v>4.5029773700305815E-2</v>
      </c>
      <c r="BG16" s="1">
        <f t="shared" ref="BG16:BH16" si="12">+BG10/BG9</f>
        <v>4.2559320214669058E-2</v>
      </c>
      <c r="BH16" s="1">
        <f t="shared" si="12"/>
        <v>3.9682149637074261E-2</v>
      </c>
    </row>
    <row r="17" spans="11:60" x14ac:dyDescent="0.2">
      <c r="K17" s="13"/>
      <c r="W17" s="14" t="s">
        <v>38</v>
      </c>
      <c r="X17" s="14"/>
      <c r="Y17" s="14"/>
      <c r="AA17" s="5">
        <f>+(AA16-$Z$16)/$Z$16</f>
        <v>3.2083485978056116E-3</v>
      </c>
      <c r="AB17" s="5">
        <f t="shared" ref="AB17:BF17" si="13">+(AB16-$Z$16)/$Z$16</f>
        <v>3.2522002148152422E-2</v>
      </c>
      <c r="AC17" s="5">
        <f t="shared" si="13"/>
        <v>0.10264501295140031</v>
      </c>
      <c r="AD17" s="5">
        <f t="shared" si="13"/>
        <v>0.12586788580532646</v>
      </c>
      <c r="AE17" s="5">
        <f t="shared" si="13"/>
        <v>0.17676532955924576</v>
      </c>
      <c r="AF17" s="5">
        <f t="shared" si="13"/>
        <v>0.17431850024075657</v>
      </c>
      <c r="AG17" s="5">
        <f t="shared" si="13"/>
        <v>0.14576959354617255</v>
      </c>
      <c r="AH17" s="5">
        <f t="shared" si="13"/>
        <v>0.14070125709245282</v>
      </c>
      <c r="AI17" s="5">
        <f t="shared" si="13"/>
        <v>0.16006600190984652</v>
      </c>
      <c r="AJ17" s="5">
        <f t="shared" si="13"/>
        <v>0.26957401938238573</v>
      </c>
      <c r="AK17" s="5">
        <f t="shared" si="13"/>
        <v>0.23929772465001356</v>
      </c>
      <c r="AL17" s="5">
        <f t="shared" si="13"/>
        <v>0.26569365369852593</v>
      </c>
      <c r="AM17" s="5">
        <f t="shared" si="13"/>
        <v>0.24969816785521157</v>
      </c>
      <c r="AN17" s="5">
        <f t="shared" si="13"/>
        <v>0.28617937561513845</v>
      </c>
      <c r="AO17" s="5">
        <f t="shared" si="13"/>
        <v>0.32216872859475776</v>
      </c>
      <c r="AP17" s="5">
        <f t="shared" si="13"/>
        <v>0.31741785290129876</v>
      </c>
      <c r="AQ17" s="5">
        <f t="shared" si="13"/>
        <v>0.31847529225822208</v>
      </c>
      <c r="AR17" s="5">
        <f t="shared" si="13"/>
        <v>0.35459289984231035</v>
      </c>
      <c r="AS17" s="5">
        <f t="shared" si="13"/>
        <v>0.41601635582086954</v>
      </c>
      <c r="AT17" s="5">
        <f t="shared" si="13"/>
        <v>0.43600219262067474</v>
      </c>
      <c r="AU17" s="5">
        <f t="shared" si="13"/>
        <v>0.47283536522539499</v>
      </c>
      <c r="AV17" s="5">
        <f t="shared" si="13"/>
        <v>0.37099544625602338</v>
      </c>
      <c r="AW17" s="5">
        <f t="shared" si="13"/>
        <v>0.42358210061862112</v>
      </c>
      <c r="AX17" s="5">
        <f t="shared" si="13"/>
        <v>0.47845170204112697</v>
      </c>
      <c r="AY17" s="5">
        <f t="shared" si="13"/>
        <v>0.52384347177287471</v>
      </c>
      <c r="AZ17" s="5">
        <f t="shared" si="13"/>
        <v>0.53612376463545741</v>
      </c>
      <c r="BA17" s="5">
        <f t="shared" si="13"/>
        <v>0.57083513139752395</v>
      </c>
      <c r="BB17" s="5">
        <f t="shared" si="13"/>
        <v>0.62654103952114271</v>
      </c>
      <c r="BC17" s="5">
        <f t="shared" si="13"/>
        <v>0.6181467014674159</v>
      </c>
      <c r="BD17" s="5">
        <f t="shared" si="13"/>
        <v>0.62356785541288362</v>
      </c>
      <c r="BE17" s="5">
        <f t="shared" si="13"/>
        <v>0.58051097554371534</v>
      </c>
      <c r="BF17" s="5">
        <f t="shared" si="13"/>
        <v>0.57155295923220784</v>
      </c>
      <c r="BG17" s="5">
        <f t="shared" ref="BG17:BH17" si="14">+(BG16-$Z$16)/$Z$16</f>
        <v>0.48533337234648471</v>
      </c>
      <c r="BH17" s="5">
        <f t="shared" si="14"/>
        <v>0.38491923379165927</v>
      </c>
    </row>
  </sheetData>
  <mergeCells count="4">
    <mergeCell ref="K9:K17"/>
    <mergeCell ref="W13:Y13"/>
    <mergeCell ref="L16:N16"/>
    <mergeCell ref="W17:Y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6387-6969-AA46-9147-97E3C25BF575}">
  <dimension ref="A2:BH18"/>
  <sheetViews>
    <sheetView workbookViewId="0">
      <pane xSplit="2" topLeftCell="BD1" activePane="topRight" state="frozen"/>
      <selection activeCell="B30" sqref="B30"/>
      <selection pane="topRight" activeCell="BG7" sqref="BG7:BH17"/>
    </sheetView>
  </sheetViews>
  <sheetFormatPr baseColWidth="10" defaultRowHeight="16" x14ac:dyDescent="0.2"/>
  <cols>
    <col min="1" max="1" width="20.1640625" style="1" customWidth="1"/>
    <col min="2" max="2" width="22" style="1" customWidth="1"/>
    <col min="3" max="14" width="10.83203125" style="1" customWidth="1"/>
    <col min="15" max="53" width="10.83203125" style="1"/>
    <col min="54" max="54" width="12.1640625" style="1" bestFit="1" customWidth="1"/>
    <col min="55" max="16384" width="10.83203125" style="1"/>
  </cols>
  <sheetData>
    <row r="2" spans="1:60" x14ac:dyDescent="0.2">
      <c r="C2" s="1">
        <v>2020</v>
      </c>
      <c r="O2" s="1">
        <v>2021</v>
      </c>
      <c r="AA2" s="1">
        <v>2022</v>
      </c>
      <c r="AM2" s="1">
        <v>2023</v>
      </c>
      <c r="AY2" s="1">
        <v>2024</v>
      </c>
    </row>
    <row r="3" spans="1:60" x14ac:dyDescent="0.2">
      <c r="C3" s="1" t="s">
        <v>16</v>
      </c>
      <c r="D3" s="1" t="s">
        <v>15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1" t="s">
        <v>16</v>
      </c>
      <c r="P3" s="1" t="s">
        <v>15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16</v>
      </c>
      <c r="AB3" s="1" t="s">
        <v>15</v>
      </c>
      <c r="AC3" s="1" t="s">
        <v>17</v>
      </c>
      <c r="AD3" s="1" t="s">
        <v>18</v>
      </c>
      <c r="AE3" s="1" t="s">
        <v>19</v>
      </c>
      <c r="AF3" s="1" t="s">
        <v>20</v>
      </c>
      <c r="AG3" s="1" t="s">
        <v>21</v>
      </c>
      <c r="AH3" s="1" t="s">
        <v>22</v>
      </c>
      <c r="AI3" s="1" t="s">
        <v>23</v>
      </c>
      <c r="AJ3" s="1" t="s">
        <v>24</v>
      </c>
      <c r="AK3" s="1" t="s">
        <v>25</v>
      </c>
      <c r="AL3" s="1" t="s">
        <v>26</v>
      </c>
      <c r="AM3" s="1" t="s">
        <v>16</v>
      </c>
      <c r="AN3" s="1" t="s">
        <v>15</v>
      </c>
      <c r="AO3" s="1" t="s">
        <v>17</v>
      </c>
      <c r="AP3" s="1" t="s">
        <v>18</v>
      </c>
      <c r="AQ3" s="1" t="s">
        <v>19</v>
      </c>
      <c r="AR3" s="1" t="s">
        <v>20</v>
      </c>
      <c r="AS3" s="1" t="s">
        <v>21</v>
      </c>
      <c r="AT3" s="1" t="s">
        <v>22</v>
      </c>
      <c r="AU3" s="1" t="s">
        <v>23</v>
      </c>
      <c r="AV3" s="1" t="s">
        <v>24</v>
      </c>
      <c r="AW3" s="1" t="s">
        <v>25</v>
      </c>
      <c r="AX3" s="1" t="s">
        <v>26</v>
      </c>
      <c r="AY3" s="1" t="s">
        <v>16</v>
      </c>
      <c r="AZ3" s="1" t="s">
        <v>15</v>
      </c>
      <c r="BA3" s="1" t="s">
        <v>17</v>
      </c>
      <c r="BB3" s="1" t="s">
        <v>18</v>
      </c>
      <c r="BC3" s="1" t="s">
        <v>19</v>
      </c>
      <c r="BD3" s="1" t="s">
        <v>20</v>
      </c>
      <c r="BE3" s="1" t="s">
        <v>21</v>
      </c>
      <c r="BF3" s="1" t="s">
        <v>22</v>
      </c>
      <c r="BG3" s="1" t="s">
        <v>23</v>
      </c>
      <c r="BH3" s="1" t="s">
        <v>24</v>
      </c>
    </row>
    <row r="4" spans="1:60" x14ac:dyDescent="0.2">
      <c r="A4" s="1" t="s">
        <v>48</v>
      </c>
      <c r="B4" s="1" t="s">
        <v>2</v>
      </c>
      <c r="C4" s="1">
        <v>21</v>
      </c>
      <c r="D4" s="1">
        <v>31</v>
      </c>
      <c r="E4" s="1">
        <v>27</v>
      </c>
      <c r="F4" s="1">
        <v>19</v>
      </c>
      <c r="G4" s="1">
        <v>51</v>
      </c>
      <c r="H4" s="1">
        <v>117</v>
      </c>
      <c r="I4" s="1">
        <v>50</v>
      </c>
      <c r="J4" s="1">
        <v>61</v>
      </c>
      <c r="K4" s="1">
        <v>50</v>
      </c>
      <c r="L4" s="1">
        <v>37</v>
      </c>
      <c r="M4" s="1">
        <v>41</v>
      </c>
      <c r="N4" s="1">
        <v>26</v>
      </c>
      <c r="O4" s="1">
        <v>39</v>
      </c>
      <c r="P4" s="1">
        <v>33</v>
      </c>
      <c r="Q4" s="1">
        <v>34</v>
      </c>
      <c r="R4" s="1">
        <v>49</v>
      </c>
      <c r="S4" s="1">
        <v>84</v>
      </c>
      <c r="T4" s="1">
        <v>105</v>
      </c>
      <c r="U4" s="1">
        <v>49</v>
      </c>
      <c r="V4" s="1">
        <v>49</v>
      </c>
      <c r="W4" s="1">
        <v>41</v>
      </c>
      <c r="X4" s="1">
        <v>53</v>
      </c>
      <c r="Y4" s="1">
        <v>46</v>
      </c>
      <c r="Z4" s="1">
        <v>35</v>
      </c>
      <c r="AA4" s="1">
        <v>30</v>
      </c>
      <c r="AB4" s="1">
        <v>28</v>
      </c>
      <c r="AC4" s="1">
        <v>25</v>
      </c>
      <c r="AD4" s="1">
        <v>26</v>
      </c>
      <c r="AE4" s="1">
        <v>62</v>
      </c>
      <c r="AF4" s="1">
        <v>92</v>
      </c>
      <c r="AG4" s="1">
        <v>41</v>
      </c>
      <c r="AH4" s="1">
        <v>58</v>
      </c>
      <c r="AI4" s="1">
        <v>51</v>
      </c>
      <c r="AJ4" s="1">
        <v>61</v>
      </c>
      <c r="AK4" s="1">
        <v>33</v>
      </c>
      <c r="AL4" s="1">
        <v>25</v>
      </c>
      <c r="AM4" s="1">
        <v>32</v>
      </c>
      <c r="AN4" s="1">
        <v>23</v>
      </c>
      <c r="AO4" s="1">
        <v>49</v>
      </c>
      <c r="AP4" s="1">
        <v>40</v>
      </c>
      <c r="AQ4" s="1">
        <v>69</v>
      </c>
      <c r="AR4" s="1">
        <v>67</v>
      </c>
      <c r="AS4" s="1">
        <v>46</v>
      </c>
      <c r="AT4" s="1">
        <v>52</v>
      </c>
      <c r="AU4" s="1">
        <v>37</v>
      </c>
      <c r="AV4" s="1">
        <v>45</v>
      </c>
      <c r="AW4" s="4">
        <v>33</v>
      </c>
      <c r="AX4" s="1">
        <v>38</v>
      </c>
      <c r="AY4" s="1">
        <v>34</v>
      </c>
      <c r="AZ4" s="1">
        <v>30</v>
      </c>
      <c r="BA4" s="1">
        <v>28</v>
      </c>
      <c r="BB4" s="4">
        <v>37</v>
      </c>
      <c r="BC4" s="1">
        <v>61</v>
      </c>
      <c r="BD4" s="1">
        <v>69</v>
      </c>
      <c r="BE4" s="1">
        <v>53</v>
      </c>
      <c r="BF4" s="1">
        <v>46</v>
      </c>
      <c r="BG4" s="1">
        <v>56</v>
      </c>
      <c r="BH4" s="1">
        <f>+TODO!$BH$7</f>
        <v>68</v>
      </c>
    </row>
    <row r="5" spans="1:60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2"/>
      <c r="AY5" s="10"/>
      <c r="AZ5" s="10"/>
      <c r="BA5" s="10"/>
      <c r="BB5" s="11"/>
      <c r="BC5" s="10"/>
      <c r="BD5" s="10"/>
      <c r="BE5" s="10"/>
      <c r="BF5" s="10"/>
      <c r="BG5" s="10"/>
      <c r="BH5" s="10"/>
    </row>
    <row r="6" spans="1:60" x14ac:dyDescent="0.2">
      <c r="A6" s="1" t="s">
        <v>49</v>
      </c>
      <c r="B6" s="1" t="s">
        <v>2</v>
      </c>
      <c r="C6" s="3">
        <v>3.2069999999999999</v>
      </c>
      <c r="D6" s="3">
        <v>4.7439999999999998</v>
      </c>
      <c r="E6" s="3">
        <v>3.6949999999999998</v>
      </c>
      <c r="F6" s="3">
        <v>4.0359999999999996</v>
      </c>
      <c r="G6" s="3">
        <v>10.702</v>
      </c>
      <c r="H6" s="3">
        <v>23.004999999999999</v>
      </c>
      <c r="I6" s="3">
        <v>9.3659999999999997</v>
      </c>
      <c r="J6" s="3">
        <v>12.503</v>
      </c>
      <c r="K6" s="3">
        <v>10.726000000000001</v>
      </c>
      <c r="L6" s="3">
        <v>7.8609999999999998</v>
      </c>
      <c r="M6" s="3">
        <v>7.0679999999999996</v>
      </c>
      <c r="N6" s="3">
        <v>2.6070000000000002</v>
      </c>
      <c r="O6" s="3">
        <v>4.234</v>
      </c>
      <c r="P6" s="3">
        <v>5.3170000000000002</v>
      </c>
      <c r="Q6" s="3">
        <v>7.1420000000000003</v>
      </c>
      <c r="R6" s="3">
        <v>10.032</v>
      </c>
      <c r="S6" s="3">
        <v>16.84</v>
      </c>
      <c r="T6" s="3">
        <v>21.074999999999999</v>
      </c>
      <c r="U6" s="3">
        <v>10.279</v>
      </c>
      <c r="V6" s="3">
        <v>9.984</v>
      </c>
      <c r="W6" s="3">
        <v>8.0909999999999993</v>
      </c>
      <c r="X6" s="3">
        <v>13.816000000000001</v>
      </c>
      <c r="Y6" s="3">
        <v>9.1069999999999993</v>
      </c>
      <c r="Z6" s="3">
        <v>5.165</v>
      </c>
      <c r="AA6" s="3">
        <v>2.7170000000000001</v>
      </c>
      <c r="AB6" s="3">
        <v>4.4630000000000001</v>
      </c>
      <c r="AC6" s="3">
        <v>5.1059999999999999</v>
      </c>
      <c r="AD6" s="3">
        <v>5.0410000000000004</v>
      </c>
      <c r="AE6" s="3">
        <v>13.032999999999999</v>
      </c>
      <c r="AF6" s="3">
        <v>19.803999999999998</v>
      </c>
      <c r="AG6" s="3">
        <v>9.1110000000000007</v>
      </c>
      <c r="AH6" s="3">
        <v>12.865</v>
      </c>
      <c r="AI6" s="3">
        <v>10.827999999999999</v>
      </c>
      <c r="AJ6" s="3">
        <v>13.436</v>
      </c>
      <c r="AK6" s="3">
        <v>7.7030000000000003</v>
      </c>
      <c r="AL6" s="3">
        <v>3.625</v>
      </c>
      <c r="AM6" s="3">
        <v>3.3809999999999998</v>
      </c>
      <c r="AN6" s="3">
        <v>3.694</v>
      </c>
      <c r="AO6" s="3">
        <v>7.415</v>
      </c>
      <c r="AP6" s="3">
        <v>9.17</v>
      </c>
      <c r="AQ6" s="3">
        <v>17.905000000000001</v>
      </c>
      <c r="AR6" s="3">
        <v>15.566000000000001</v>
      </c>
      <c r="AS6" s="3">
        <v>11.904</v>
      </c>
      <c r="AT6" s="3">
        <v>14.7</v>
      </c>
      <c r="AU6" s="3">
        <v>10.337999999999999</v>
      </c>
      <c r="AV6" s="3">
        <v>13.565</v>
      </c>
      <c r="AW6" s="3">
        <v>7.78</v>
      </c>
      <c r="AX6" s="1">
        <v>7.3319999999999999</v>
      </c>
      <c r="AY6" s="3">
        <v>8.8810000000000002</v>
      </c>
      <c r="AZ6" s="3">
        <v>6.94</v>
      </c>
      <c r="BA6" s="3">
        <v>6.7960000000000003</v>
      </c>
      <c r="BB6" s="3">
        <v>9.1839999999999993</v>
      </c>
      <c r="BC6" s="3">
        <v>16.774000000000001</v>
      </c>
      <c r="BD6" s="3">
        <v>19.390999999999998</v>
      </c>
      <c r="BE6" s="3">
        <v>13.311</v>
      </c>
      <c r="BF6" s="3">
        <v>13.013999999999999</v>
      </c>
      <c r="BG6" s="3">
        <v>12.074</v>
      </c>
      <c r="BH6" s="3">
        <f>+TODO!$BH$25</f>
        <v>12.807</v>
      </c>
    </row>
    <row r="7" spans="1:60" x14ac:dyDescent="0.2">
      <c r="B7" s="2" t="s">
        <v>29</v>
      </c>
      <c r="C7" s="1">
        <f t="shared" ref="C7:AH7" si="0">+C4</f>
        <v>21</v>
      </c>
      <c r="D7" s="1">
        <f t="shared" si="0"/>
        <v>31</v>
      </c>
      <c r="E7" s="1">
        <f t="shared" si="0"/>
        <v>27</v>
      </c>
      <c r="F7" s="1">
        <f t="shared" si="0"/>
        <v>19</v>
      </c>
      <c r="G7" s="1">
        <f t="shared" si="0"/>
        <v>51</v>
      </c>
      <c r="H7" s="1">
        <f t="shared" si="0"/>
        <v>117</v>
      </c>
      <c r="I7" s="1">
        <f t="shared" si="0"/>
        <v>50</v>
      </c>
      <c r="J7" s="1">
        <f t="shared" si="0"/>
        <v>61</v>
      </c>
      <c r="K7" s="1">
        <f t="shared" si="0"/>
        <v>50</v>
      </c>
      <c r="L7" s="1">
        <f t="shared" si="0"/>
        <v>37</v>
      </c>
      <c r="M7" s="1">
        <f t="shared" si="0"/>
        <v>41</v>
      </c>
      <c r="N7" s="1">
        <f t="shared" si="0"/>
        <v>26</v>
      </c>
      <c r="O7" s="1">
        <f t="shared" si="0"/>
        <v>39</v>
      </c>
      <c r="P7" s="1">
        <f t="shared" si="0"/>
        <v>33</v>
      </c>
      <c r="Q7" s="1">
        <f t="shared" si="0"/>
        <v>34</v>
      </c>
      <c r="R7" s="1">
        <f t="shared" si="0"/>
        <v>49</v>
      </c>
      <c r="S7" s="1">
        <f t="shared" si="0"/>
        <v>84</v>
      </c>
      <c r="T7" s="1">
        <f t="shared" si="0"/>
        <v>105</v>
      </c>
      <c r="U7" s="1">
        <f t="shared" si="0"/>
        <v>49</v>
      </c>
      <c r="V7" s="1">
        <f t="shared" si="0"/>
        <v>49</v>
      </c>
      <c r="W7" s="1">
        <f t="shared" si="0"/>
        <v>41</v>
      </c>
      <c r="X7" s="1">
        <f t="shared" si="0"/>
        <v>53</v>
      </c>
      <c r="Y7" s="1">
        <f t="shared" si="0"/>
        <v>46</v>
      </c>
      <c r="Z7" s="1">
        <f t="shared" si="0"/>
        <v>35</v>
      </c>
      <c r="AA7" s="1">
        <f t="shared" si="0"/>
        <v>30</v>
      </c>
      <c r="AB7" s="1">
        <f t="shared" si="0"/>
        <v>28</v>
      </c>
      <c r="AC7" s="1">
        <f t="shared" si="0"/>
        <v>25</v>
      </c>
      <c r="AD7" s="1">
        <f t="shared" si="0"/>
        <v>26</v>
      </c>
      <c r="AE7" s="1">
        <f t="shared" si="0"/>
        <v>62</v>
      </c>
      <c r="AF7" s="1">
        <f t="shared" si="0"/>
        <v>92</v>
      </c>
      <c r="AG7" s="1">
        <f t="shared" si="0"/>
        <v>41</v>
      </c>
      <c r="AH7" s="1">
        <f t="shared" si="0"/>
        <v>58</v>
      </c>
      <c r="AI7" s="1">
        <f t="shared" ref="AI7:BG7" si="1">+AI4</f>
        <v>51</v>
      </c>
      <c r="AJ7" s="1">
        <f t="shared" si="1"/>
        <v>61</v>
      </c>
      <c r="AK7" s="1">
        <f t="shared" si="1"/>
        <v>33</v>
      </c>
      <c r="AL7" s="1">
        <f t="shared" si="1"/>
        <v>25</v>
      </c>
      <c r="AM7" s="1">
        <f t="shared" si="1"/>
        <v>32</v>
      </c>
      <c r="AN7" s="1">
        <f t="shared" si="1"/>
        <v>23</v>
      </c>
      <c r="AO7" s="1">
        <f t="shared" si="1"/>
        <v>49</v>
      </c>
      <c r="AP7" s="1">
        <f t="shared" si="1"/>
        <v>40</v>
      </c>
      <c r="AQ7" s="1">
        <f t="shared" si="1"/>
        <v>69</v>
      </c>
      <c r="AR7" s="1">
        <f t="shared" si="1"/>
        <v>67</v>
      </c>
      <c r="AS7" s="1">
        <f t="shared" si="1"/>
        <v>46</v>
      </c>
      <c r="AT7" s="1">
        <f t="shared" si="1"/>
        <v>52</v>
      </c>
      <c r="AU7" s="1">
        <f t="shared" si="1"/>
        <v>37</v>
      </c>
      <c r="AV7" s="1">
        <f t="shared" si="1"/>
        <v>45</v>
      </c>
      <c r="AW7" s="1">
        <f t="shared" si="1"/>
        <v>33</v>
      </c>
      <c r="AX7" s="1">
        <f t="shared" si="1"/>
        <v>38</v>
      </c>
      <c r="AY7" s="1">
        <f t="shared" si="1"/>
        <v>34</v>
      </c>
      <c r="AZ7" s="1">
        <f t="shared" si="1"/>
        <v>30</v>
      </c>
      <c r="BA7" s="1">
        <f t="shared" si="1"/>
        <v>28</v>
      </c>
      <c r="BB7" s="1">
        <f t="shared" si="1"/>
        <v>37</v>
      </c>
      <c r="BC7" s="1">
        <f t="shared" si="1"/>
        <v>61</v>
      </c>
      <c r="BD7" s="1">
        <f t="shared" si="1"/>
        <v>69</v>
      </c>
      <c r="BE7" s="1">
        <f t="shared" si="1"/>
        <v>53</v>
      </c>
      <c r="BF7" s="1">
        <f t="shared" si="1"/>
        <v>46</v>
      </c>
      <c r="BG7" s="1">
        <f t="shared" si="1"/>
        <v>56</v>
      </c>
      <c r="BH7" s="1">
        <f t="shared" ref="BH7" si="2">+BH4</f>
        <v>68</v>
      </c>
    </row>
    <row r="8" spans="1:60" x14ac:dyDescent="0.2">
      <c r="B8" s="2" t="s">
        <v>30</v>
      </c>
      <c r="C8" s="3">
        <f t="shared" ref="C8:AH8" si="3">+C6</f>
        <v>3.2069999999999999</v>
      </c>
      <c r="D8" s="3">
        <f t="shared" si="3"/>
        <v>4.7439999999999998</v>
      </c>
      <c r="E8" s="3">
        <f t="shared" si="3"/>
        <v>3.6949999999999998</v>
      </c>
      <c r="F8" s="3">
        <f t="shared" si="3"/>
        <v>4.0359999999999996</v>
      </c>
      <c r="G8" s="3">
        <f t="shared" si="3"/>
        <v>10.702</v>
      </c>
      <c r="H8" s="3">
        <f t="shared" si="3"/>
        <v>23.004999999999999</v>
      </c>
      <c r="I8" s="3">
        <f t="shared" si="3"/>
        <v>9.3659999999999997</v>
      </c>
      <c r="J8" s="3">
        <f t="shared" si="3"/>
        <v>12.503</v>
      </c>
      <c r="K8" s="3">
        <f t="shared" si="3"/>
        <v>10.726000000000001</v>
      </c>
      <c r="L8" s="3">
        <f t="shared" si="3"/>
        <v>7.8609999999999998</v>
      </c>
      <c r="M8" s="3">
        <f t="shared" si="3"/>
        <v>7.0679999999999996</v>
      </c>
      <c r="N8" s="3">
        <f t="shared" si="3"/>
        <v>2.6070000000000002</v>
      </c>
      <c r="O8" s="3">
        <f t="shared" si="3"/>
        <v>4.234</v>
      </c>
      <c r="P8" s="3">
        <f t="shared" si="3"/>
        <v>5.3170000000000002</v>
      </c>
      <c r="Q8" s="3">
        <f t="shared" si="3"/>
        <v>7.1420000000000003</v>
      </c>
      <c r="R8" s="3">
        <f t="shared" si="3"/>
        <v>10.032</v>
      </c>
      <c r="S8" s="3">
        <f t="shared" si="3"/>
        <v>16.84</v>
      </c>
      <c r="T8" s="3">
        <f t="shared" si="3"/>
        <v>21.074999999999999</v>
      </c>
      <c r="U8" s="3">
        <f t="shared" si="3"/>
        <v>10.279</v>
      </c>
      <c r="V8" s="3">
        <f t="shared" si="3"/>
        <v>9.984</v>
      </c>
      <c r="W8" s="3">
        <f t="shared" si="3"/>
        <v>8.0909999999999993</v>
      </c>
      <c r="X8" s="3">
        <f t="shared" si="3"/>
        <v>13.816000000000001</v>
      </c>
      <c r="Y8" s="3">
        <f t="shared" si="3"/>
        <v>9.1069999999999993</v>
      </c>
      <c r="Z8" s="3">
        <f t="shared" si="3"/>
        <v>5.165</v>
      </c>
      <c r="AA8" s="3">
        <f t="shared" si="3"/>
        <v>2.7170000000000001</v>
      </c>
      <c r="AB8" s="3">
        <f t="shared" si="3"/>
        <v>4.4630000000000001</v>
      </c>
      <c r="AC8" s="3">
        <f t="shared" si="3"/>
        <v>5.1059999999999999</v>
      </c>
      <c r="AD8" s="3">
        <f t="shared" si="3"/>
        <v>5.0410000000000004</v>
      </c>
      <c r="AE8" s="3">
        <f t="shared" si="3"/>
        <v>13.032999999999999</v>
      </c>
      <c r="AF8" s="3">
        <f t="shared" si="3"/>
        <v>19.803999999999998</v>
      </c>
      <c r="AG8" s="3">
        <f t="shared" si="3"/>
        <v>9.1110000000000007</v>
      </c>
      <c r="AH8" s="3">
        <f t="shared" si="3"/>
        <v>12.865</v>
      </c>
      <c r="AI8" s="3">
        <f t="shared" ref="AI8:BG8" si="4">+AI6</f>
        <v>10.827999999999999</v>
      </c>
      <c r="AJ8" s="3">
        <f t="shared" si="4"/>
        <v>13.436</v>
      </c>
      <c r="AK8" s="3">
        <f t="shared" si="4"/>
        <v>7.7030000000000003</v>
      </c>
      <c r="AL8" s="3">
        <f t="shared" si="4"/>
        <v>3.625</v>
      </c>
      <c r="AM8" s="3">
        <f t="shared" si="4"/>
        <v>3.3809999999999998</v>
      </c>
      <c r="AN8" s="3">
        <f t="shared" si="4"/>
        <v>3.694</v>
      </c>
      <c r="AO8" s="3">
        <f t="shared" si="4"/>
        <v>7.415</v>
      </c>
      <c r="AP8" s="3">
        <f t="shared" si="4"/>
        <v>9.17</v>
      </c>
      <c r="AQ8" s="3">
        <f t="shared" si="4"/>
        <v>17.905000000000001</v>
      </c>
      <c r="AR8" s="3">
        <f t="shared" si="4"/>
        <v>15.566000000000001</v>
      </c>
      <c r="AS8" s="3">
        <f t="shared" si="4"/>
        <v>11.904</v>
      </c>
      <c r="AT8" s="3">
        <f t="shared" si="4"/>
        <v>14.7</v>
      </c>
      <c r="AU8" s="3">
        <f t="shared" si="4"/>
        <v>10.337999999999999</v>
      </c>
      <c r="AV8" s="3">
        <f t="shared" si="4"/>
        <v>13.565</v>
      </c>
      <c r="AW8" s="3">
        <f t="shared" si="4"/>
        <v>7.78</v>
      </c>
      <c r="AX8" s="3">
        <f t="shared" si="4"/>
        <v>7.3319999999999999</v>
      </c>
      <c r="AY8" s="3">
        <f t="shared" si="4"/>
        <v>8.8810000000000002</v>
      </c>
      <c r="AZ8" s="3">
        <f t="shared" si="4"/>
        <v>6.94</v>
      </c>
      <c r="BA8" s="3">
        <f t="shared" si="4"/>
        <v>6.7960000000000003</v>
      </c>
      <c r="BB8" s="3">
        <f t="shared" si="4"/>
        <v>9.1839999999999993</v>
      </c>
      <c r="BC8" s="3">
        <f t="shared" si="4"/>
        <v>16.774000000000001</v>
      </c>
      <c r="BD8" s="3">
        <f t="shared" si="4"/>
        <v>19.390999999999998</v>
      </c>
      <c r="BE8" s="3">
        <f t="shared" si="4"/>
        <v>13.311</v>
      </c>
      <c r="BF8" s="3">
        <f t="shared" si="4"/>
        <v>13.013999999999999</v>
      </c>
      <c r="BG8" s="3">
        <f t="shared" si="4"/>
        <v>12.074</v>
      </c>
      <c r="BH8" s="3">
        <f t="shared" ref="BH8" si="5">+BH6</f>
        <v>12.807</v>
      </c>
    </row>
    <row r="9" spans="1:60" x14ac:dyDescent="0.2">
      <c r="C9" s="3"/>
      <c r="D9" s="3"/>
      <c r="E9" s="3"/>
      <c r="F9" s="3"/>
      <c r="G9" s="3"/>
      <c r="H9" s="3"/>
      <c r="I9" s="3"/>
      <c r="J9" s="3"/>
      <c r="K9" s="13" t="s">
        <v>39</v>
      </c>
      <c r="L9" s="3"/>
      <c r="M9" s="3"/>
      <c r="N9" s="7" t="s">
        <v>27</v>
      </c>
      <c r="O9" s="4">
        <f>SUM(D7:O7)</f>
        <v>549</v>
      </c>
      <c r="P9" s="4">
        <f t="shared" ref="P9:BH10" si="6">SUM(E7:P7)</f>
        <v>551</v>
      </c>
      <c r="Q9" s="4">
        <f t="shared" si="6"/>
        <v>558</v>
      </c>
      <c r="R9" s="4">
        <f t="shared" si="6"/>
        <v>588</v>
      </c>
      <c r="S9" s="4">
        <f t="shared" si="6"/>
        <v>621</v>
      </c>
      <c r="T9" s="4">
        <f t="shared" si="6"/>
        <v>609</v>
      </c>
      <c r="U9" s="4">
        <f t="shared" si="6"/>
        <v>608</v>
      </c>
      <c r="V9" s="4">
        <f t="shared" si="6"/>
        <v>596</v>
      </c>
      <c r="W9" s="4">
        <f t="shared" si="6"/>
        <v>587</v>
      </c>
      <c r="X9" s="4">
        <f t="shared" si="6"/>
        <v>603</v>
      </c>
      <c r="Y9" s="4">
        <f t="shared" si="6"/>
        <v>608</v>
      </c>
      <c r="Z9" s="4">
        <f t="shared" si="6"/>
        <v>617</v>
      </c>
      <c r="AA9" s="4">
        <f t="shared" si="6"/>
        <v>608</v>
      </c>
      <c r="AB9" s="4">
        <f t="shared" si="6"/>
        <v>603</v>
      </c>
      <c r="AC9" s="4">
        <f t="shared" si="6"/>
        <v>594</v>
      </c>
      <c r="AD9" s="4">
        <f t="shared" si="6"/>
        <v>571</v>
      </c>
      <c r="AE9" s="4">
        <f t="shared" si="6"/>
        <v>549</v>
      </c>
      <c r="AF9" s="4">
        <f t="shared" si="6"/>
        <v>536</v>
      </c>
      <c r="AG9" s="4">
        <f t="shared" si="6"/>
        <v>528</v>
      </c>
      <c r="AH9" s="4">
        <f t="shared" si="6"/>
        <v>537</v>
      </c>
      <c r="AI9" s="4">
        <f t="shared" si="6"/>
        <v>547</v>
      </c>
      <c r="AJ9" s="4">
        <f t="shared" si="6"/>
        <v>555</v>
      </c>
      <c r="AK9" s="4">
        <f t="shared" si="6"/>
        <v>542</v>
      </c>
      <c r="AL9" s="4">
        <f t="shared" si="6"/>
        <v>532</v>
      </c>
      <c r="AM9" s="4">
        <f t="shared" si="6"/>
        <v>534</v>
      </c>
      <c r="AN9" s="4">
        <f t="shared" si="6"/>
        <v>529</v>
      </c>
      <c r="AO9" s="4">
        <f t="shared" si="6"/>
        <v>553</v>
      </c>
      <c r="AP9" s="4">
        <f t="shared" si="6"/>
        <v>567</v>
      </c>
      <c r="AQ9" s="4">
        <f t="shared" si="6"/>
        <v>574</v>
      </c>
      <c r="AR9" s="4">
        <f t="shared" si="6"/>
        <v>549</v>
      </c>
      <c r="AS9" s="4">
        <f t="shared" si="6"/>
        <v>554</v>
      </c>
      <c r="AT9" s="4">
        <f t="shared" si="6"/>
        <v>548</v>
      </c>
      <c r="AU9" s="4">
        <f t="shared" si="6"/>
        <v>534</v>
      </c>
      <c r="AV9" s="4">
        <f t="shared" si="6"/>
        <v>518</v>
      </c>
      <c r="AW9" s="4">
        <f t="shared" si="6"/>
        <v>518</v>
      </c>
      <c r="AX9" s="4">
        <f t="shared" si="6"/>
        <v>531</v>
      </c>
      <c r="AY9" s="4">
        <f t="shared" si="6"/>
        <v>533</v>
      </c>
      <c r="AZ9" s="4">
        <f t="shared" si="6"/>
        <v>540</v>
      </c>
      <c r="BA9" s="4">
        <f t="shared" si="6"/>
        <v>519</v>
      </c>
      <c r="BB9" s="4">
        <f t="shared" si="6"/>
        <v>516</v>
      </c>
      <c r="BC9" s="4">
        <f t="shared" si="6"/>
        <v>508</v>
      </c>
      <c r="BD9" s="4">
        <f t="shared" si="6"/>
        <v>510</v>
      </c>
      <c r="BE9" s="4">
        <f t="shared" si="6"/>
        <v>517</v>
      </c>
      <c r="BF9" s="4">
        <f t="shared" si="6"/>
        <v>511</v>
      </c>
      <c r="BG9" s="4">
        <f t="shared" si="6"/>
        <v>530</v>
      </c>
      <c r="BH9" s="4">
        <f t="shared" si="6"/>
        <v>553</v>
      </c>
    </row>
    <row r="10" spans="1:60" x14ac:dyDescent="0.2">
      <c r="K10" s="13"/>
      <c r="N10" s="7" t="s">
        <v>28</v>
      </c>
      <c r="O10" s="3">
        <f>SUM(D8:O8)</f>
        <v>100.547</v>
      </c>
      <c r="P10" s="3">
        <f t="shared" si="6"/>
        <v>101.12</v>
      </c>
      <c r="Q10" s="3">
        <f t="shared" si="6"/>
        <v>104.56699999999998</v>
      </c>
      <c r="R10" s="3">
        <f t="shared" si="6"/>
        <v>110.563</v>
      </c>
      <c r="S10" s="3">
        <f t="shared" si="6"/>
        <v>116.70099999999998</v>
      </c>
      <c r="T10" s="3">
        <f t="shared" si="6"/>
        <v>114.771</v>
      </c>
      <c r="U10" s="3">
        <f t="shared" si="6"/>
        <v>115.68400000000001</v>
      </c>
      <c r="V10" s="3">
        <f t="shared" si="6"/>
        <v>113.16500000000001</v>
      </c>
      <c r="W10" s="3">
        <f t="shared" si="6"/>
        <v>110.52999999999999</v>
      </c>
      <c r="X10" s="3">
        <f t="shared" si="6"/>
        <v>116.48499999999999</v>
      </c>
      <c r="Y10" s="3">
        <f t="shared" si="6"/>
        <v>118.52399999999999</v>
      </c>
      <c r="Z10" s="3">
        <f t="shared" si="6"/>
        <v>121.08199999999999</v>
      </c>
      <c r="AA10" s="3">
        <f t="shared" si="6"/>
        <v>119.565</v>
      </c>
      <c r="AB10" s="3">
        <f t="shared" si="6"/>
        <v>118.71099999999998</v>
      </c>
      <c r="AC10" s="3">
        <f t="shared" si="6"/>
        <v>116.67499999999998</v>
      </c>
      <c r="AD10" s="3">
        <f t="shared" si="6"/>
        <v>111.684</v>
      </c>
      <c r="AE10" s="3">
        <f t="shared" si="6"/>
        <v>107.877</v>
      </c>
      <c r="AF10" s="3">
        <f t="shared" si="6"/>
        <v>106.60599999999999</v>
      </c>
      <c r="AG10" s="3">
        <f t="shared" si="6"/>
        <v>105.438</v>
      </c>
      <c r="AH10" s="3">
        <f t="shared" si="6"/>
        <v>108.319</v>
      </c>
      <c r="AI10" s="3">
        <f t="shared" si="6"/>
        <v>111.05600000000001</v>
      </c>
      <c r="AJ10" s="3">
        <f t="shared" si="6"/>
        <v>110.67599999999999</v>
      </c>
      <c r="AK10" s="3">
        <f t="shared" si="6"/>
        <v>109.27199999999999</v>
      </c>
      <c r="AL10" s="3">
        <f t="shared" si="6"/>
        <v>107.732</v>
      </c>
      <c r="AM10" s="3">
        <f t="shared" si="6"/>
        <v>108.39600000000002</v>
      </c>
      <c r="AN10" s="3">
        <f t="shared" si="6"/>
        <v>107.627</v>
      </c>
      <c r="AO10" s="3">
        <f t="shared" si="6"/>
        <v>109.93600000000001</v>
      </c>
      <c r="AP10" s="3">
        <f t="shared" si="6"/>
        <v>114.06500000000001</v>
      </c>
      <c r="AQ10" s="3">
        <f t="shared" si="6"/>
        <v>118.93700000000003</v>
      </c>
      <c r="AR10" s="3">
        <f t="shared" si="6"/>
        <v>114.69900000000001</v>
      </c>
      <c r="AS10" s="3">
        <f t="shared" si="6"/>
        <v>117.492</v>
      </c>
      <c r="AT10" s="3">
        <f t="shared" si="6"/>
        <v>119.32700000000001</v>
      </c>
      <c r="AU10" s="3">
        <f t="shared" si="6"/>
        <v>118.837</v>
      </c>
      <c r="AV10" s="3">
        <f t="shared" si="6"/>
        <v>118.96599999999999</v>
      </c>
      <c r="AW10" s="3">
        <f t="shared" si="6"/>
        <v>119.04299999999999</v>
      </c>
      <c r="AX10" s="3">
        <f t="shared" si="6"/>
        <v>122.74999999999999</v>
      </c>
      <c r="AY10" s="3">
        <f t="shared" si="6"/>
        <v>128.25</v>
      </c>
      <c r="AZ10" s="3">
        <f t="shared" si="6"/>
        <v>131.49600000000001</v>
      </c>
      <c r="BA10" s="3">
        <f t="shared" si="6"/>
        <v>130.87699999999998</v>
      </c>
      <c r="BB10" s="3">
        <f t="shared" si="6"/>
        <v>130.89099999999999</v>
      </c>
      <c r="BC10" s="3">
        <f t="shared" si="6"/>
        <v>129.76</v>
      </c>
      <c r="BD10" s="3">
        <f t="shared" si="6"/>
        <v>133.58500000000001</v>
      </c>
      <c r="BE10" s="3">
        <f t="shared" si="6"/>
        <v>134.99200000000002</v>
      </c>
      <c r="BF10" s="3">
        <f t="shared" si="6"/>
        <v>133.30600000000001</v>
      </c>
      <c r="BG10" s="3">
        <f t="shared" si="6"/>
        <v>135.042</v>
      </c>
      <c r="BH10" s="3">
        <f t="shared" si="6"/>
        <v>134.28399999999999</v>
      </c>
    </row>
    <row r="11" spans="1:60" x14ac:dyDescent="0.2">
      <c r="K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 t="s">
        <v>33</v>
      </c>
      <c r="AA11" s="3">
        <f>+AA10-AA10*AA17</f>
        <v>119.31529157077054</v>
      </c>
      <c r="AB11" s="3">
        <f t="shared" ref="AB11:BE11" si="7">+AB10-AB10*AB17</f>
        <v>118.33339915437156</v>
      </c>
      <c r="AC11" s="3">
        <f t="shared" si="7"/>
        <v>116.5683109592453</v>
      </c>
      <c r="AD11" s="3">
        <f t="shared" si="7"/>
        <v>112.05358973188363</v>
      </c>
      <c r="AE11" s="3">
        <f t="shared" si="7"/>
        <v>107.73728768703283</v>
      </c>
      <c r="AF11" s="3">
        <f t="shared" si="7"/>
        <v>105.16714645970769</v>
      </c>
      <c r="AG11" s="3">
        <f t="shared" si="7"/>
        <v>103.58433759184233</v>
      </c>
      <c r="AH11" s="3">
        <f t="shared" si="7"/>
        <v>105.30072790222006</v>
      </c>
      <c r="AI11" s="3">
        <f t="shared" si="7"/>
        <v>107.21668876634496</v>
      </c>
      <c r="AJ11" s="3">
        <f t="shared" si="7"/>
        <v>108.88645183389232</v>
      </c>
      <c r="AK11" s="3">
        <f t="shared" si="7"/>
        <v>106.28424873070983</v>
      </c>
      <c r="AL11" s="3">
        <f t="shared" si="7"/>
        <v>104.29507894122084</v>
      </c>
      <c r="AM11" s="3">
        <f t="shared" si="7"/>
        <v>104.670000597979</v>
      </c>
      <c r="AN11" s="3">
        <f t="shared" si="7"/>
        <v>103.67245361942689</v>
      </c>
      <c r="AO11" s="3">
        <f t="shared" si="7"/>
        <v>108.50402852663056</v>
      </c>
      <c r="AP11" s="3">
        <f t="shared" si="7"/>
        <v>111.19962866558545</v>
      </c>
      <c r="AQ11" s="3">
        <f t="shared" si="7"/>
        <v>112.29192763712636</v>
      </c>
      <c r="AR11" s="3">
        <f t="shared" si="7"/>
        <v>107.287644179219</v>
      </c>
      <c r="AS11" s="3">
        <f t="shared" si="7"/>
        <v>108.01070008623208</v>
      </c>
      <c r="AT11" s="3">
        <f t="shared" si="7"/>
        <v>106.24958586536394</v>
      </c>
      <c r="AU11" s="3">
        <f t="shared" si="7"/>
        <v>102.91192779497806</v>
      </c>
      <c r="AV11" s="3">
        <f t="shared" si="7"/>
        <v>98.705618024646355</v>
      </c>
      <c r="AW11" s="3">
        <f t="shared" si="7"/>
        <v>98.679332888082655</v>
      </c>
      <c r="AX11" s="3">
        <f t="shared" si="7"/>
        <v>100.90473929342244</v>
      </c>
      <c r="AY11" s="3">
        <f t="shared" si="7"/>
        <v>99.249108352384738</v>
      </c>
      <c r="AZ11" s="3">
        <f t="shared" si="7"/>
        <v>99.823281527119349</v>
      </c>
      <c r="BA11" s="3">
        <f t="shared" si="7"/>
        <v>93.577665279065798</v>
      </c>
      <c r="BB11" s="3">
        <f t="shared" si="7"/>
        <v>92.591704900846196</v>
      </c>
      <c r="BC11" s="3">
        <f t="shared" si="7"/>
        <v>90.622376199275124</v>
      </c>
      <c r="BD11" s="3">
        <f t="shared" si="7"/>
        <v>88.870226441504059</v>
      </c>
      <c r="BE11" s="3">
        <f t="shared" si="7"/>
        <v>90.373757774843597</v>
      </c>
      <c r="BF11" s="3">
        <f t="shared" ref="BF11:BG11" si="8">+BF10-BF10*BF17</f>
        <v>89.403694732340156</v>
      </c>
      <c r="BG11" s="3">
        <f t="shared" si="8"/>
        <v>94.74947902531666</v>
      </c>
      <c r="BH11" s="3">
        <f t="shared" ref="BH11" si="9">+BH10-BH10*BH17</f>
        <v>102.40704272736961</v>
      </c>
    </row>
    <row r="12" spans="1:60" x14ac:dyDescent="0.2">
      <c r="J12" s="3"/>
      <c r="K12" s="13"/>
    </row>
    <row r="13" spans="1:60" x14ac:dyDescent="0.2">
      <c r="J13" s="3"/>
      <c r="K13" s="13"/>
      <c r="W13" s="14" t="s">
        <v>34</v>
      </c>
      <c r="X13" s="14"/>
      <c r="Y13" s="14"/>
      <c r="Z13" s="5" t="s">
        <v>35</v>
      </c>
      <c r="AA13" s="5">
        <f t="shared" ref="AA13:BH13" si="10">+(AA10-O10)/O10</f>
        <v>0.18914537479984486</v>
      </c>
      <c r="AB13" s="5">
        <f t="shared" si="10"/>
        <v>0.17396162974683524</v>
      </c>
      <c r="AC13" s="5">
        <f t="shared" si="10"/>
        <v>0.1157917889965286</v>
      </c>
      <c r="AD13" s="5">
        <f t="shared" si="10"/>
        <v>1.0139015764767554E-2</v>
      </c>
      <c r="AE13" s="5">
        <f t="shared" si="10"/>
        <v>-7.5612034172800449E-2</v>
      </c>
      <c r="AF13" s="5">
        <f t="shared" si="10"/>
        <v>-7.1141664706241184E-2</v>
      </c>
      <c r="AG13" s="5">
        <f t="shared" si="10"/>
        <v>-8.856885999792545E-2</v>
      </c>
      <c r="AH13" s="5">
        <f t="shared" si="10"/>
        <v>-4.2822427428975421E-2</v>
      </c>
      <c r="AI13" s="5">
        <f t="shared" si="10"/>
        <v>4.7588889894148627E-3</v>
      </c>
      <c r="AJ13" s="5">
        <f t="shared" si="10"/>
        <v>-4.9869081856032949E-2</v>
      </c>
      <c r="AK13" s="5">
        <f t="shared" si="10"/>
        <v>-7.8060139718537994E-2</v>
      </c>
      <c r="AL13" s="5">
        <f t="shared" si="10"/>
        <v>-0.11025585966535072</v>
      </c>
      <c r="AM13" s="5">
        <f t="shared" si="10"/>
        <v>-9.3413624388407834E-2</v>
      </c>
      <c r="AN13" s="5">
        <f t="shared" si="10"/>
        <v>-9.3369611914649778E-2</v>
      </c>
      <c r="AO13" s="5">
        <f t="shared" si="10"/>
        <v>-5.7758731519177001E-2</v>
      </c>
      <c r="AP13" s="5">
        <f t="shared" si="10"/>
        <v>2.1319078829554944E-2</v>
      </c>
      <c r="AQ13" s="5">
        <f t="shared" si="10"/>
        <v>0.10252417104665527</v>
      </c>
      <c r="AR13" s="5">
        <f t="shared" si="10"/>
        <v>7.5915051685646384E-2</v>
      </c>
      <c r="AS13" s="5">
        <f t="shared" si="10"/>
        <v>0.11432310931542709</v>
      </c>
      <c r="AT13" s="5">
        <f t="shared" si="10"/>
        <v>0.1016257535612405</v>
      </c>
      <c r="AU13" s="5">
        <f t="shared" si="10"/>
        <v>7.0063751620803832E-2</v>
      </c>
      <c r="AV13" s="5">
        <f t="shared" si="10"/>
        <v>7.490332140662842E-2</v>
      </c>
      <c r="AW13" s="5">
        <f t="shared" si="10"/>
        <v>8.9419064353173747E-2</v>
      </c>
      <c r="AX13" s="5">
        <f t="shared" si="10"/>
        <v>0.13940147774106101</v>
      </c>
      <c r="AY13" s="5">
        <f t="shared" si="10"/>
        <v>0.18316174028561924</v>
      </c>
      <c r="AZ13" s="5">
        <f t="shared" si="10"/>
        <v>0.22177520510652546</v>
      </c>
      <c r="BA13" s="5">
        <f t="shared" si="10"/>
        <v>0.19048355406782103</v>
      </c>
      <c r="BB13" s="5">
        <f t="shared" si="10"/>
        <v>0.14751238329022906</v>
      </c>
      <c r="BC13" s="5">
        <f t="shared" si="10"/>
        <v>9.0997755114051657E-2</v>
      </c>
      <c r="BD13" s="5">
        <f t="shared" si="10"/>
        <v>0.16465705891071408</v>
      </c>
      <c r="BE13" s="5">
        <f t="shared" si="10"/>
        <v>0.14894631123821209</v>
      </c>
      <c r="BF13" s="5">
        <f t="shared" si="10"/>
        <v>0.11714867548836388</v>
      </c>
      <c r="BG13" s="5">
        <f t="shared" si="10"/>
        <v>0.13636325386874457</v>
      </c>
      <c r="BH13" s="5">
        <f t="shared" si="10"/>
        <v>0.12875947749777247</v>
      </c>
    </row>
    <row r="14" spans="1:60" x14ac:dyDescent="0.2">
      <c r="J14" s="3"/>
      <c r="K14" s="13"/>
      <c r="M14" s="5"/>
      <c r="Z14" s="1" t="s">
        <v>36</v>
      </c>
      <c r="AA14" s="5">
        <f t="shared" ref="AA14:BH14" si="11">+(AA8-O8)/O8</f>
        <v>-0.35829003306565893</v>
      </c>
      <c r="AB14" s="5">
        <f t="shared" si="11"/>
        <v>-0.16061688922324621</v>
      </c>
      <c r="AC14" s="5">
        <f t="shared" si="11"/>
        <v>-0.28507420890506868</v>
      </c>
      <c r="AD14" s="5">
        <f t="shared" si="11"/>
        <v>-0.49750797448165868</v>
      </c>
      <c r="AE14" s="5">
        <f t="shared" si="11"/>
        <v>-0.22606888361045133</v>
      </c>
      <c r="AF14" s="5">
        <f t="shared" si="11"/>
        <v>-6.0308422301304905E-2</v>
      </c>
      <c r="AG14" s="5">
        <f t="shared" si="11"/>
        <v>-0.11362973051853285</v>
      </c>
      <c r="AH14" s="5">
        <f t="shared" si="11"/>
        <v>0.28856169871794873</v>
      </c>
      <c r="AI14" s="5">
        <f t="shared" si="11"/>
        <v>0.33827709801013478</v>
      </c>
      <c r="AJ14" s="5">
        <f t="shared" si="11"/>
        <v>-2.750434279096705E-2</v>
      </c>
      <c r="AK14" s="5">
        <f t="shared" si="11"/>
        <v>-0.15416712419018327</v>
      </c>
      <c r="AL14" s="5">
        <f t="shared" si="11"/>
        <v>-0.29816069699903197</v>
      </c>
      <c r="AM14" s="5">
        <f t="shared" si="11"/>
        <v>0.24438719175561269</v>
      </c>
      <c r="AN14" s="5">
        <f t="shared" si="11"/>
        <v>-0.17230562401971772</v>
      </c>
      <c r="AO14" s="5">
        <f t="shared" si="11"/>
        <v>0.45221308264786531</v>
      </c>
      <c r="AP14" s="5">
        <f t="shared" si="11"/>
        <v>0.81908351517556022</v>
      </c>
      <c r="AQ14" s="5">
        <f t="shared" si="11"/>
        <v>0.37382030230952212</v>
      </c>
      <c r="AR14" s="5">
        <f t="shared" si="11"/>
        <v>-0.21399717228842649</v>
      </c>
      <c r="AS14" s="5">
        <f t="shared" si="11"/>
        <v>0.3065525189331576</v>
      </c>
      <c r="AT14" s="5">
        <f t="shared" si="11"/>
        <v>0.14263505635444998</v>
      </c>
      <c r="AU14" s="5">
        <f t="shared" si="11"/>
        <v>-4.52530476542298E-2</v>
      </c>
      <c r="AV14" s="5">
        <f t="shared" si="11"/>
        <v>9.6010717475438784E-3</v>
      </c>
      <c r="AW14" s="5">
        <f t="shared" si="11"/>
        <v>9.9961054134752626E-3</v>
      </c>
      <c r="AX14" s="5">
        <f t="shared" si="11"/>
        <v>1.0226206896551724</v>
      </c>
      <c r="AY14" s="5">
        <f t="shared" si="11"/>
        <v>1.6267376515823722</v>
      </c>
      <c r="AZ14" s="5">
        <f t="shared" si="11"/>
        <v>0.87872225230102885</v>
      </c>
      <c r="BA14" s="5">
        <f t="shared" si="11"/>
        <v>-8.3479433580579868E-2</v>
      </c>
      <c r="BB14" s="5">
        <f t="shared" si="11"/>
        <v>1.526717557251837E-3</v>
      </c>
      <c r="BC14" s="5">
        <f t="shared" si="11"/>
        <v>-6.3166713208600955E-2</v>
      </c>
      <c r="BD14" s="5">
        <f t="shared" si="11"/>
        <v>0.24572786843119604</v>
      </c>
      <c r="BE14" s="5">
        <f t="shared" si="11"/>
        <v>0.11819556451612903</v>
      </c>
      <c r="BF14" s="5">
        <f t="shared" si="11"/>
        <v>-0.11469387755102041</v>
      </c>
      <c r="BG14" s="5">
        <f t="shared" si="11"/>
        <v>0.16792416328109894</v>
      </c>
      <c r="BH14" s="5">
        <f t="shared" si="11"/>
        <v>-5.5879100626612541E-2</v>
      </c>
    </row>
    <row r="15" spans="1:60" x14ac:dyDescent="0.2">
      <c r="K15" s="13"/>
    </row>
    <row r="16" spans="1:60" x14ac:dyDescent="0.2">
      <c r="K16" s="13"/>
      <c r="L16" s="14" t="s">
        <v>37</v>
      </c>
      <c r="M16" s="14"/>
      <c r="N16" s="14"/>
      <c r="O16" s="1">
        <f>+O10/O9</f>
        <v>0.18314571948998179</v>
      </c>
      <c r="P16" s="1">
        <f t="shared" ref="P16:BE16" si="12">+P10/P9</f>
        <v>0.1835208711433757</v>
      </c>
      <c r="Q16" s="1">
        <f t="shared" si="12"/>
        <v>0.1873960573476702</v>
      </c>
      <c r="R16" s="1">
        <f t="shared" si="12"/>
        <v>0.18803231292517006</v>
      </c>
      <c r="S16" s="1">
        <f t="shared" si="12"/>
        <v>0.18792431561996775</v>
      </c>
      <c r="T16" s="1">
        <f t="shared" si="12"/>
        <v>0.18845812807881773</v>
      </c>
      <c r="U16" s="1">
        <f t="shared" si="12"/>
        <v>0.19026973684210527</v>
      </c>
      <c r="V16" s="1">
        <f t="shared" si="12"/>
        <v>0.18987416107382551</v>
      </c>
      <c r="W16" s="1">
        <f t="shared" si="12"/>
        <v>0.18829642248722314</v>
      </c>
      <c r="X16" s="1">
        <f t="shared" si="12"/>
        <v>0.19317578772802652</v>
      </c>
      <c r="Y16" s="1">
        <f t="shared" si="12"/>
        <v>0.19494078947368418</v>
      </c>
      <c r="Z16" s="1">
        <f t="shared" si="12"/>
        <v>0.19624311183144244</v>
      </c>
      <c r="AA16" s="1">
        <f t="shared" si="12"/>
        <v>0.19665296052631578</v>
      </c>
      <c r="AB16" s="1">
        <f t="shared" si="12"/>
        <v>0.19686733001658371</v>
      </c>
      <c r="AC16" s="1">
        <f t="shared" si="12"/>
        <v>0.19642255892255889</v>
      </c>
      <c r="AD16" s="1">
        <f t="shared" si="12"/>
        <v>0.19559369527145359</v>
      </c>
      <c r="AE16" s="1">
        <f t="shared" si="12"/>
        <v>0.19649726775956283</v>
      </c>
      <c r="AF16" s="1">
        <f t="shared" si="12"/>
        <v>0.19889179104477611</v>
      </c>
      <c r="AG16" s="1">
        <f t="shared" si="12"/>
        <v>0.19969318181818183</v>
      </c>
      <c r="AH16" s="1">
        <f t="shared" si="12"/>
        <v>0.20171135940409685</v>
      </c>
      <c r="AI16" s="1">
        <f t="shared" si="12"/>
        <v>0.20302742230347351</v>
      </c>
      <c r="AJ16" s="1">
        <f t="shared" si="12"/>
        <v>0.19941621621621619</v>
      </c>
      <c r="AK16" s="1">
        <f t="shared" si="12"/>
        <v>0.20160885608856086</v>
      </c>
      <c r="AL16" s="1">
        <f t="shared" si="12"/>
        <v>0.20250375939849624</v>
      </c>
      <c r="AM16" s="1">
        <f t="shared" si="12"/>
        <v>0.20298876404494384</v>
      </c>
      <c r="AN16" s="1">
        <f t="shared" si="12"/>
        <v>0.20345368620037807</v>
      </c>
      <c r="AO16" s="1">
        <f t="shared" si="12"/>
        <v>0.1987992766726944</v>
      </c>
      <c r="AP16" s="1">
        <f t="shared" si="12"/>
        <v>0.20117283950617287</v>
      </c>
      <c r="AQ16" s="1">
        <f t="shared" si="12"/>
        <v>0.20720731707317078</v>
      </c>
      <c r="AR16" s="1">
        <f t="shared" si="12"/>
        <v>0.20892349726775958</v>
      </c>
      <c r="AS16" s="1">
        <f t="shared" si="12"/>
        <v>0.2120794223826715</v>
      </c>
      <c r="AT16" s="1">
        <f t="shared" si="12"/>
        <v>0.21775000000000003</v>
      </c>
      <c r="AU16" s="1">
        <f t="shared" si="12"/>
        <v>0.22254119850187268</v>
      </c>
      <c r="AV16" s="1">
        <f t="shared" si="12"/>
        <v>0.22966409266409266</v>
      </c>
      <c r="AW16" s="1">
        <f t="shared" si="12"/>
        <v>0.22981274131274129</v>
      </c>
      <c r="AX16" s="1">
        <f t="shared" si="12"/>
        <v>0.23116760828625232</v>
      </c>
      <c r="AY16" s="1">
        <f t="shared" si="12"/>
        <v>0.24061913696060039</v>
      </c>
      <c r="AZ16" s="1">
        <f t="shared" si="12"/>
        <v>0.24351111111111112</v>
      </c>
      <c r="BA16" s="1">
        <f t="shared" si="12"/>
        <v>0.25217148362235065</v>
      </c>
      <c r="BB16" s="1">
        <f t="shared" si="12"/>
        <v>0.25366472868217055</v>
      </c>
      <c r="BC16" s="1">
        <f t="shared" si="12"/>
        <v>0.2554330708661417</v>
      </c>
      <c r="BD16" s="1">
        <f t="shared" si="12"/>
        <v>0.2619313725490196</v>
      </c>
      <c r="BE16" s="1">
        <f t="shared" si="12"/>
        <v>0.26110638297872346</v>
      </c>
      <c r="BF16" s="1">
        <f t="shared" ref="BF16:BG16" si="13">+BF10/BF9</f>
        <v>0.26087279843444228</v>
      </c>
      <c r="BG16" s="1">
        <f t="shared" si="13"/>
        <v>0.25479622641509436</v>
      </c>
      <c r="BH16" s="1">
        <f t="shared" ref="BH16" si="14">+BH10/BH9</f>
        <v>0.24282820976491862</v>
      </c>
    </row>
    <row r="17" spans="11:60" x14ac:dyDescent="0.2">
      <c r="K17" s="13"/>
      <c r="W17" s="14" t="s">
        <v>38</v>
      </c>
      <c r="X17" s="14"/>
      <c r="Y17" s="14"/>
      <c r="AA17" s="5">
        <f>+(AA16-$Z$16)/$Z$16</f>
        <v>2.0884742962360477E-3</v>
      </c>
      <c r="AB17" s="5">
        <f t="shared" ref="AB17:BF17" si="15">+(AB16-$Z$16)/$Z$16</f>
        <v>3.180841249997238E-3</v>
      </c>
      <c r="AC17" s="5">
        <f t="shared" si="15"/>
        <v>9.1441217702753334E-4</v>
      </c>
      <c r="AD17" s="5">
        <f t="shared" si="15"/>
        <v>-3.3092451191186019E-3</v>
      </c>
      <c r="AE17" s="5">
        <f t="shared" si="15"/>
        <v>1.295107511027914E-3</v>
      </c>
      <c r="AF17" s="5">
        <f t="shared" si="15"/>
        <v>1.3496928318221331E-2</v>
      </c>
      <c r="AG17" s="5">
        <f t="shared" si="15"/>
        <v>1.7580591514991497E-2</v>
      </c>
      <c r="AH17" s="5">
        <f t="shared" si="15"/>
        <v>2.7864659919127274E-2</v>
      </c>
      <c r="AI17" s="5">
        <f t="shared" si="15"/>
        <v>3.4570948293248957E-2</v>
      </c>
      <c r="AJ17" s="5">
        <f t="shared" si="15"/>
        <v>1.6169252286924601E-2</v>
      </c>
      <c r="AK17" s="5">
        <f t="shared" si="15"/>
        <v>2.7342331697874686E-2</v>
      </c>
      <c r="AL17" s="5">
        <f t="shared" si="15"/>
        <v>3.1902508621200469E-2</v>
      </c>
      <c r="AM17" s="5">
        <f t="shared" si="15"/>
        <v>3.4373956622209455E-2</v>
      </c>
      <c r="AN17" s="5">
        <f t="shared" si="15"/>
        <v>3.6743069866976792E-2</v>
      </c>
      <c r="AO17" s="5">
        <f t="shared" si="15"/>
        <v>1.3025500958461682E-2</v>
      </c>
      <c r="AP17" s="5">
        <f t="shared" si="15"/>
        <v>2.5120513167181561E-2</v>
      </c>
      <c r="AQ17" s="5">
        <f t="shared" si="15"/>
        <v>5.5870522737866773E-2</v>
      </c>
      <c r="AR17" s="5">
        <f t="shared" si="15"/>
        <v>6.461569691785464E-2</v>
      </c>
      <c r="AS17" s="5">
        <f t="shared" si="15"/>
        <v>8.0697408451366248E-2</v>
      </c>
      <c r="AT17" s="5">
        <f t="shared" si="15"/>
        <v>0.10959308567747504</v>
      </c>
      <c r="AU17" s="5">
        <f t="shared" si="15"/>
        <v>0.1340076929325206</v>
      </c>
      <c r="AV17" s="5">
        <f t="shared" si="15"/>
        <v>0.17030396899411296</v>
      </c>
      <c r="AW17" s="5">
        <f t="shared" si="15"/>
        <v>0.17106144092401343</v>
      </c>
      <c r="AX17" s="5">
        <f t="shared" si="15"/>
        <v>0.17796546400470509</v>
      </c>
      <c r="AY17" s="5">
        <f t="shared" si="15"/>
        <v>0.22612781011785779</v>
      </c>
      <c r="AZ17" s="5">
        <f t="shared" si="15"/>
        <v>0.2408645013755602</v>
      </c>
      <c r="BA17" s="5">
        <f t="shared" si="15"/>
        <v>0.28499533700294316</v>
      </c>
      <c r="BB17" s="5">
        <f t="shared" si="15"/>
        <v>0.29260449610098321</v>
      </c>
      <c r="BC17" s="5">
        <f t="shared" si="15"/>
        <v>0.30161547318684401</v>
      </c>
      <c r="BD17" s="5">
        <f t="shared" si="15"/>
        <v>0.33472900069989853</v>
      </c>
      <c r="BE17" s="5">
        <f t="shared" si="15"/>
        <v>0.33052508463580377</v>
      </c>
      <c r="BF17" s="5">
        <f t="shared" si="15"/>
        <v>0.32933480314209301</v>
      </c>
      <c r="BG17" s="5">
        <f t="shared" ref="BG17:BH17" si="16">+(BG16-$Z$16)/$Z$16</f>
        <v>0.29837029201791548</v>
      </c>
      <c r="BH17" s="5">
        <f t="shared" si="16"/>
        <v>0.23738462715312603</v>
      </c>
    </row>
    <row r="18" spans="11:60" x14ac:dyDescent="0.2"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</sheetData>
  <mergeCells count="4">
    <mergeCell ref="K9:K17"/>
    <mergeCell ref="W13:Y13"/>
    <mergeCell ref="L16:N16"/>
    <mergeCell ref="W17:Y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BA6A-89EA-ED4B-A0EE-73FC3E8C271A}">
  <dimension ref="A2:BH18"/>
  <sheetViews>
    <sheetView topLeftCell="A6" zoomScaleNormal="100" workbookViewId="0">
      <pane xSplit="2" topLeftCell="BD1" activePane="topRight" state="frozen"/>
      <selection activeCell="B30" sqref="B30"/>
      <selection pane="topRight" activeCell="BK9" sqref="BK9"/>
    </sheetView>
  </sheetViews>
  <sheetFormatPr baseColWidth="10" defaultRowHeight="16" x14ac:dyDescent="0.2"/>
  <cols>
    <col min="1" max="1" width="20.1640625" style="1" customWidth="1"/>
    <col min="2" max="2" width="22" style="1" customWidth="1"/>
    <col min="3" max="14" width="10.83203125" style="1" customWidth="1"/>
    <col min="15" max="53" width="10.83203125" style="1"/>
    <col min="54" max="54" width="12.1640625" style="1" bestFit="1" customWidth="1"/>
    <col min="55" max="16384" width="10.83203125" style="1"/>
  </cols>
  <sheetData>
    <row r="2" spans="1:60" x14ac:dyDescent="0.2">
      <c r="C2" s="1">
        <v>2020</v>
      </c>
      <c r="O2" s="1">
        <v>2021</v>
      </c>
      <c r="AA2" s="1">
        <v>2022</v>
      </c>
      <c r="AM2" s="1">
        <v>2023</v>
      </c>
      <c r="AY2" s="1">
        <v>2024</v>
      </c>
    </row>
    <row r="3" spans="1:60" x14ac:dyDescent="0.2">
      <c r="C3" s="1" t="s">
        <v>16</v>
      </c>
      <c r="D3" s="1" t="s">
        <v>15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1" t="s">
        <v>16</v>
      </c>
      <c r="P3" s="1" t="s">
        <v>15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16</v>
      </c>
      <c r="AB3" s="1" t="s">
        <v>15</v>
      </c>
      <c r="AC3" s="1" t="s">
        <v>17</v>
      </c>
      <c r="AD3" s="1" t="s">
        <v>18</v>
      </c>
      <c r="AE3" s="1" t="s">
        <v>19</v>
      </c>
      <c r="AF3" s="1" t="s">
        <v>20</v>
      </c>
      <c r="AG3" s="1" t="s">
        <v>21</v>
      </c>
      <c r="AH3" s="1" t="s">
        <v>22</v>
      </c>
      <c r="AI3" s="1" t="s">
        <v>23</v>
      </c>
      <c r="AJ3" s="1" t="s">
        <v>24</v>
      </c>
      <c r="AK3" s="1" t="s">
        <v>25</v>
      </c>
      <c r="AL3" s="1" t="s">
        <v>26</v>
      </c>
      <c r="AM3" s="1" t="s">
        <v>16</v>
      </c>
      <c r="AN3" s="1" t="s">
        <v>15</v>
      </c>
      <c r="AO3" s="1" t="s">
        <v>17</v>
      </c>
      <c r="AP3" s="1" t="s">
        <v>18</v>
      </c>
      <c r="AQ3" s="1" t="s">
        <v>19</v>
      </c>
      <c r="AR3" s="1" t="s">
        <v>20</v>
      </c>
      <c r="AS3" s="1" t="s">
        <v>21</v>
      </c>
      <c r="AT3" s="1" t="s">
        <v>22</v>
      </c>
      <c r="AU3" s="1" t="s">
        <v>23</v>
      </c>
      <c r="AV3" s="1" t="s">
        <v>24</v>
      </c>
      <c r="AW3" s="1" t="s">
        <v>25</v>
      </c>
      <c r="AX3" s="1" t="s">
        <v>26</v>
      </c>
      <c r="AY3" s="1" t="s">
        <v>16</v>
      </c>
      <c r="AZ3" s="1" t="s">
        <v>15</v>
      </c>
      <c r="BA3" s="1" t="s">
        <v>17</v>
      </c>
      <c r="BB3" s="1" t="s">
        <v>18</v>
      </c>
      <c r="BC3" s="1" t="s">
        <v>19</v>
      </c>
      <c r="BD3" s="1" t="s">
        <v>20</v>
      </c>
      <c r="BE3" s="1" t="s">
        <v>21</v>
      </c>
      <c r="BF3" s="1" t="s">
        <v>22</v>
      </c>
      <c r="BG3" s="1" t="s">
        <v>23</v>
      </c>
      <c r="BH3" s="1" t="s">
        <v>24</v>
      </c>
    </row>
    <row r="4" spans="1:60" x14ac:dyDescent="0.2">
      <c r="A4" s="1" t="s">
        <v>48</v>
      </c>
      <c r="B4" s="1" t="s">
        <v>2</v>
      </c>
      <c r="C4" s="1">
        <v>114</v>
      </c>
      <c r="D4" s="1">
        <v>109</v>
      </c>
      <c r="E4" s="1">
        <v>89</v>
      </c>
      <c r="F4" s="1">
        <v>132</v>
      </c>
      <c r="G4" s="1">
        <v>208</v>
      </c>
      <c r="H4" s="1">
        <v>302</v>
      </c>
      <c r="I4" s="1">
        <v>261</v>
      </c>
      <c r="J4" s="1">
        <v>183</v>
      </c>
      <c r="K4" s="1">
        <v>197</v>
      </c>
      <c r="L4" s="1">
        <v>167</v>
      </c>
      <c r="M4" s="1">
        <v>215</v>
      </c>
      <c r="N4" s="1">
        <v>172</v>
      </c>
      <c r="O4" s="1">
        <v>94</v>
      </c>
      <c r="P4" s="1">
        <v>152</v>
      </c>
      <c r="Q4" s="1">
        <v>196</v>
      </c>
      <c r="R4" s="1">
        <v>223</v>
      </c>
      <c r="S4" s="1">
        <v>276</v>
      </c>
      <c r="T4" s="1">
        <v>233</v>
      </c>
      <c r="U4" s="1">
        <v>238</v>
      </c>
      <c r="V4" s="1">
        <v>156</v>
      </c>
      <c r="W4" s="1">
        <v>131</v>
      </c>
      <c r="X4" s="1">
        <v>141</v>
      </c>
      <c r="Y4" s="1">
        <v>130</v>
      </c>
      <c r="Z4" s="1">
        <v>92</v>
      </c>
      <c r="AA4" s="1">
        <v>110</v>
      </c>
      <c r="AB4" s="1">
        <v>115</v>
      </c>
      <c r="AC4" s="1">
        <v>167</v>
      </c>
      <c r="AD4" s="1">
        <v>145</v>
      </c>
      <c r="AE4" s="1">
        <v>216</v>
      </c>
      <c r="AF4" s="1">
        <v>190</v>
      </c>
      <c r="AG4" s="1">
        <v>165</v>
      </c>
      <c r="AH4" s="1">
        <v>105</v>
      </c>
      <c r="AI4" s="1">
        <v>120</v>
      </c>
      <c r="AJ4" s="1">
        <v>146</v>
      </c>
      <c r="AK4" s="1">
        <v>177</v>
      </c>
      <c r="AL4" s="1">
        <v>162</v>
      </c>
      <c r="AM4" s="1">
        <v>171</v>
      </c>
      <c r="AN4" s="1">
        <v>175</v>
      </c>
      <c r="AO4" s="1">
        <v>193</v>
      </c>
      <c r="AP4" s="1">
        <v>188</v>
      </c>
      <c r="AQ4" s="1">
        <v>206</v>
      </c>
      <c r="AR4" s="1">
        <v>252</v>
      </c>
      <c r="AS4" s="1">
        <v>242</v>
      </c>
      <c r="AT4" s="1">
        <v>161</v>
      </c>
      <c r="AU4" s="1">
        <v>171</v>
      </c>
      <c r="AV4" s="1">
        <v>180</v>
      </c>
      <c r="AW4" s="4">
        <v>172</v>
      </c>
      <c r="AX4" s="1">
        <v>126</v>
      </c>
      <c r="AY4" s="1">
        <v>135</v>
      </c>
      <c r="AZ4" s="1">
        <v>138</v>
      </c>
      <c r="BA4" s="1">
        <v>164</v>
      </c>
      <c r="BB4" s="4">
        <v>229</v>
      </c>
      <c r="BC4" s="1">
        <v>260</v>
      </c>
      <c r="BD4" s="1">
        <v>208</v>
      </c>
      <c r="BE4" s="1">
        <v>245</v>
      </c>
      <c r="BF4" s="1">
        <v>168</v>
      </c>
      <c r="BG4" s="1">
        <v>148</v>
      </c>
      <c r="BH4" s="1">
        <f>+TODO!$BH$17</f>
        <v>182</v>
      </c>
    </row>
    <row r="5" spans="1:60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2"/>
      <c r="AY5" s="10"/>
      <c r="AZ5" s="10"/>
      <c r="BA5" s="10"/>
      <c r="BB5" s="11"/>
      <c r="BC5" s="10"/>
      <c r="BD5" s="10"/>
      <c r="BE5" s="10"/>
      <c r="BF5" s="10"/>
      <c r="BG5" s="10"/>
      <c r="BH5" s="10"/>
    </row>
    <row r="6" spans="1:60" x14ac:dyDescent="0.2">
      <c r="A6" s="1" t="s">
        <v>49</v>
      </c>
      <c r="B6" s="1" t="s">
        <v>2</v>
      </c>
      <c r="C6" s="3">
        <v>3.1949999999999998</v>
      </c>
      <c r="D6" s="3">
        <v>3.1280000000000001</v>
      </c>
      <c r="E6" s="3">
        <v>2.7029999999999998</v>
      </c>
      <c r="F6" s="3">
        <v>5.1689999999999996</v>
      </c>
      <c r="G6" s="3">
        <v>8.8889999999999993</v>
      </c>
      <c r="H6" s="3">
        <v>14.964</v>
      </c>
      <c r="I6" s="3">
        <v>11.776999999999999</v>
      </c>
      <c r="J6" s="3">
        <v>7.1760000000000002</v>
      </c>
      <c r="K6" s="3">
        <v>5.7709999999999999</v>
      </c>
      <c r="L6" s="3">
        <v>4.4210000000000003</v>
      </c>
      <c r="M6" s="3">
        <v>4.3769999999999998</v>
      </c>
      <c r="N6" s="3">
        <v>3.96</v>
      </c>
      <c r="O6" s="3">
        <v>2.9830000000000001</v>
      </c>
      <c r="P6" s="3">
        <v>4.5309999999999997</v>
      </c>
      <c r="Q6" s="3">
        <v>7.6740000000000004</v>
      </c>
      <c r="R6" s="3">
        <v>10.035</v>
      </c>
      <c r="S6" s="3">
        <v>12.957000000000001</v>
      </c>
      <c r="T6" s="3">
        <v>11.118</v>
      </c>
      <c r="U6" s="3">
        <v>10.414999999999999</v>
      </c>
      <c r="V6" s="3">
        <v>5.7279999999999998</v>
      </c>
      <c r="W6" s="3">
        <v>3.992</v>
      </c>
      <c r="X6" s="3">
        <v>4.0289999999999999</v>
      </c>
      <c r="Y6" s="3">
        <v>3.4870000000000001</v>
      </c>
      <c r="Z6" s="3">
        <v>2.4119999999999999</v>
      </c>
      <c r="AA6" s="3">
        <v>3.0840000000000001</v>
      </c>
      <c r="AB6" s="3">
        <v>2.8879999999999999</v>
      </c>
      <c r="AC6" s="3">
        <v>5.8220000000000001</v>
      </c>
      <c r="AD6" s="3">
        <v>5.7590000000000003</v>
      </c>
      <c r="AE6" s="3">
        <v>9.7270000000000003</v>
      </c>
      <c r="AF6" s="3">
        <v>8.0820000000000007</v>
      </c>
      <c r="AG6" s="3">
        <v>7.2460000000000004</v>
      </c>
      <c r="AH6" s="3">
        <v>3.5529999999999999</v>
      </c>
      <c r="AI6" s="3">
        <v>3.8690000000000002</v>
      </c>
      <c r="AJ6" s="3">
        <v>3.407</v>
      </c>
      <c r="AK6" s="3">
        <v>4.093</v>
      </c>
      <c r="AL6" s="3">
        <v>3.5350000000000001</v>
      </c>
      <c r="AM6" s="3">
        <v>5.5979999999999999</v>
      </c>
      <c r="AN6" s="3">
        <v>5.2030000000000003</v>
      </c>
      <c r="AO6" s="3">
        <v>6.3</v>
      </c>
      <c r="AP6" s="3">
        <v>7.5309999999999997</v>
      </c>
      <c r="AQ6" s="3">
        <v>8.2460000000000004</v>
      </c>
      <c r="AR6" s="3">
        <v>9.1379999999999999</v>
      </c>
      <c r="AS6" s="3">
        <v>7.915</v>
      </c>
      <c r="AT6" s="3">
        <v>5.6639999999999997</v>
      </c>
      <c r="AU6" s="3">
        <v>5.1360000000000001</v>
      </c>
      <c r="AV6" s="3">
        <v>5.2190000000000003</v>
      </c>
      <c r="AW6" s="3">
        <v>5.1449999999999996</v>
      </c>
      <c r="AX6" s="3">
        <v>4.875</v>
      </c>
      <c r="AY6" s="3">
        <v>4.1150000000000002</v>
      </c>
      <c r="AZ6" s="3">
        <v>5.6139999999999999</v>
      </c>
      <c r="BA6" s="3">
        <v>6.69</v>
      </c>
      <c r="BB6" s="3">
        <v>11.638</v>
      </c>
      <c r="BC6" s="3">
        <v>13</v>
      </c>
      <c r="BD6" s="3">
        <v>10.714</v>
      </c>
      <c r="BE6" s="3">
        <v>14.119</v>
      </c>
      <c r="BF6" s="3">
        <v>7.8840000000000003</v>
      </c>
      <c r="BG6" s="3">
        <v>6.2919999999999998</v>
      </c>
      <c r="BH6" s="3">
        <f>+TODO!$BH$35</f>
        <v>8.0760000000000005</v>
      </c>
    </row>
    <row r="7" spans="1:60" x14ac:dyDescent="0.2">
      <c r="B7" s="2" t="s">
        <v>29</v>
      </c>
      <c r="C7" s="1">
        <f t="shared" ref="C7:AH7" si="0">+C4</f>
        <v>114</v>
      </c>
      <c r="D7" s="1">
        <f t="shared" si="0"/>
        <v>109</v>
      </c>
      <c r="E7" s="1">
        <f t="shared" si="0"/>
        <v>89</v>
      </c>
      <c r="F7" s="1">
        <f t="shared" si="0"/>
        <v>132</v>
      </c>
      <c r="G7" s="1">
        <f t="shared" si="0"/>
        <v>208</v>
      </c>
      <c r="H7" s="1">
        <f t="shared" si="0"/>
        <v>302</v>
      </c>
      <c r="I7" s="1">
        <f t="shared" si="0"/>
        <v>261</v>
      </c>
      <c r="J7" s="1">
        <f t="shared" si="0"/>
        <v>183</v>
      </c>
      <c r="K7" s="1">
        <f t="shared" si="0"/>
        <v>197</v>
      </c>
      <c r="L7" s="1">
        <f t="shared" si="0"/>
        <v>167</v>
      </c>
      <c r="M7" s="1">
        <f t="shared" si="0"/>
        <v>215</v>
      </c>
      <c r="N7" s="1">
        <f t="shared" si="0"/>
        <v>172</v>
      </c>
      <c r="O7" s="1">
        <f t="shared" si="0"/>
        <v>94</v>
      </c>
      <c r="P7" s="1">
        <f t="shared" si="0"/>
        <v>152</v>
      </c>
      <c r="Q7" s="1">
        <f t="shared" si="0"/>
        <v>196</v>
      </c>
      <c r="R7" s="1">
        <f t="shared" si="0"/>
        <v>223</v>
      </c>
      <c r="S7" s="1">
        <f t="shared" si="0"/>
        <v>276</v>
      </c>
      <c r="T7" s="1">
        <f t="shared" si="0"/>
        <v>233</v>
      </c>
      <c r="U7" s="1">
        <f t="shared" si="0"/>
        <v>238</v>
      </c>
      <c r="V7" s="1">
        <f t="shared" si="0"/>
        <v>156</v>
      </c>
      <c r="W7" s="1">
        <f t="shared" si="0"/>
        <v>131</v>
      </c>
      <c r="X7" s="1">
        <f t="shared" si="0"/>
        <v>141</v>
      </c>
      <c r="Y7" s="1">
        <f t="shared" si="0"/>
        <v>130</v>
      </c>
      <c r="Z7" s="1">
        <f t="shared" si="0"/>
        <v>92</v>
      </c>
      <c r="AA7" s="1">
        <f t="shared" si="0"/>
        <v>110</v>
      </c>
      <c r="AB7" s="1">
        <f t="shared" si="0"/>
        <v>115</v>
      </c>
      <c r="AC7" s="1">
        <f t="shared" si="0"/>
        <v>167</v>
      </c>
      <c r="AD7" s="1">
        <f t="shared" si="0"/>
        <v>145</v>
      </c>
      <c r="AE7" s="1">
        <f t="shared" si="0"/>
        <v>216</v>
      </c>
      <c r="AF7" s="1">
        <f t="shared" si="0"/>
        <v>190</v>
      </c>
      <c r="AG7" s="1">
        <f t="shared" si="0"/>
        <v>165</v>
      </c>
      <c r="AH7" s="1">
        <f t="shared" si="0"/>
        <v>105</v>
      </c>
      <c r="AI7" s="1">
        <f t="shared" ref="AI7:BG7" si="1">+AI4</f>
        <v>120</v>
      </c>
      <c r="AJ7" s="1">
        <f t="shared" si="1"/>
        <v>146</v>
      </c>
      <c r="AK7" s="1">
        <f t="shared" si="1"/>
        <v>177</v>
      </c>
      <c r="AL7" s="1">
        <f t="shared" si="1"/>
        <v>162</v>
      </c>
      <c r="AM7" s="1">
        <f t="shared" si="1"/>
        <v>171</v>
      </c>
      <c r="AN7" s="1">
        <f t="shared" si="1"/>
        <v>175</v>
      </c>
      <c r="AO7" s="1">
        <f t="shared" si="1"/>
        <v>193</v>
      </c>
      <c r="AP7" s="1">
        <f t="shared" si="1"/>
        <v>188</v>
      </c>
      <c r="AQ7" s="1">
        <f t="shared" si="1"/>
        <v>206</v>
      </c>
      <c r="AR7" s="1">
        <f t="shared" si="1"/>
        <v>252</v>
      </c>
      <c r="AS7" s="1">
        <f t="shared" si="1"/>
        <v>242</v>
      </c>
      <c r="AT7" s="1">
        <f t="shared" si="1"/>
        <v>161</v>
      </c>
      <c r="AU7" s="1">
        <f t="shared" si="1"/>
        <v>171</v>
      </c>
      <c r="AV7" s="1">
        <f t="shared" si="1"/>
        <v>180</v>
      </c>
      <c r="AW7" s="1">
        <f t="shared" si="1"/>
        <v>172</v>
      </c>
      <c r="AX7" s="1">
        <f t="shared" si="1"/>
        <v>126</v>
      </c>
      <c r="AY7" s="1">
        <f t="shared" si="1"/>
        <v>135</v>
      </c>
      <c r="AZ7" s="1">
        <f t="shared" si="1"/>
        <v>138</v>
      </c>
      <c r="BA7" s="1">
        <f t="shared" si="1"/>
        <v>164</v>
      </c>
      <c r="BB7" s="1">
        <f t="shared" si="1"/>
        <v>229</v>
      </c>
      <c r="BC7" s="1">
        <f t="shared" si="1"/>
        <v>260</v>
      </c>
      <c r="BD7" s="1">
        <f t="shared" si="1"/>
        <v>208</v>
      </c>
      <c r="BE7" s="1">
        <f t="shared" si="1"/>
        <v>245</v>
      </c>
      <c r="BF7" s="1">
        <f t="shared" si="1"/>
        <v>168</v>
      </c>
      <c r="BG7" s="1">
        <f t="shared" si="1"/>
        <v>148</v>
      </c>
      <c r="BH7" s="1">
        <f t="shared" ref="BH7" si="2">+BH4</f>
        <v>182</v>
      </c>
    </row>
    <row r="8" spans="1:60" x14ac:dyDescent="0.2">
      <c r="B8" s="2" t="s">
        <v>30</v>
      </c>
      <c r="C8" s="3">
        <f t="shared" ref="C8:AH8" si="3">+C6</f>
        <v>3.1949999999999998</v>
      </c>
      <c r="D8" s="3">
        <f t="shared" si="3"/>
        <v>3.1280000000000001</v>
      </c>
      <c r="E8" s="3">
        <f t="shared" si="3"/>
        <v>2.7029999999999998</v>
      </c>
      <c r="F8" s="3">
        <f t="shared" si="3"/>
        <v>5.1689999999999996</v>
      </c>
      <c r="G8" s="3">
        <f t="shared" si="3"/>
        <v>8.8889999999999993</v>
      </c>
      <c r="H8" s="3">
        <f t="shared" si="3"/>
        <v>14.964</v>
      </c>
      <c r="I8" s="3">
        <f t="shared" si="3"/>
        <v>11.776999999999999</v>
      </c>
      <c r="J8" s="3">
        <f t="shared" si="3"/>
        <v>7.1760000000000002</v>
      </c>
      <c r="K8" s="3">
        <f t="shared" si="3"/>
        <v>5.7709999999999999</v>
      </c>
      <c r="L8" s="3">
        <f t="shared" si="3"/>
        <v>4.4210000000000003</v>
      </c>
      <c r="M8" s="3">
        <f t="shared" si="3"/>
        <v>4.3769999999999998</v>
      </c>
      <c r="N8" s="3">
        <f t="shared" si="3"/>
        <v>3.96</v>
      </c>
      <c r="O8" s="3">
        <f t="shared" si="3"/>
        <v>2.9830000000000001</v>
      </c>
      <c r="P8" s="3">
        <f t="shared" si="3"/>
        <v>4.5309999999999997</v>
      </c>
      <c r="Q8" s="3">
        <f t="shared" si="3"/>
        <v>7.6740000000000004</v>
      </c>
      <c r="R8" s="3">
        <f t="shared" si="3"/>
        <v>10.035</v>
      </c>
      <c r="S8" s="3">
        <f t="shared" si="3"/>
        <v>12.957000000000001</v>
      </c>
      <c r="T8" s="3">
        <f t="shared" si="3"/>
        <v>11.118</v>
      </c>
      <c r="U8" s="3">
        <f t="shared" si="3"/>
        <v>10.414999999999999</v>
      </c>
      <c r="V8" s="3">
        <f t="shared" si="3"/>
        <v>5.7279999999999998</v>
      </c>
      <c r="W8" s="3">
        <f t="shared" si="3"/>
        <v>3.992</v>
      </c>
      <c r="X8" s="3">
        <f t="shared" si="3"/>
        <v>4.0289999999999999</v>
      </c>
      <c r="Y8" s="3">
        <f t="shared" si="3"/>
        <v>3.4870000000000001</v>
      </c>
      <c r="Z8" s="3">
        <f t="shared" si="3"/>
        <v>2.4119999999999999</v>
      </c>
      <c r="AA8" s="3">
        <f t="shared" si="3"/>
        <v>3.0840000000000001</v>
      </c>
      <c r="AB8" s="3">
        <f t="shared" si="3"/>
        <v>2.8879999999999999</v>
      </c>
      <c r="AC8" s="3">
        <f t="shared" si="3"/>
        <v>5.8220000000000001</v>
      </c>
      <c r="AD8" s="3">
        <f t="shared" si="3"/>
        <v>5.7590000000000003</v>
      </c>
      <c r="AE8" s="3">
        <f t="shared" si="3"/>
        <v>9.7270000000000003</v>
      </c>
      <c r="AF8" s="3">
        <f t="shared" si="3"/>
        <v>8.0820000000000007</v>
      </c>
      <c r="AG8" s="3">
        <f t="shared" si="3"/>
        <v>7.2460000000000004</v>
      </c>
      <c r="AH8" s="3">
        <f t="shared" si="3"/>
        <v>3.5529999999999999</v>
      </c>
      <c r="AI8" s="3">
        <f t="shared" ref="AI8:BG8" si="4">+AI6</f>
        <v>3.8690000000000002</v>
      </c>
      <c r="AJ8" s="3">
        <f t="shared" si="4"/>
        <v>3.407</v>
      </c>
      <c r="AK8" s="3">
        <f t="shared" si="4"/>
        <v>4.093</v>
      </c>
      <c r="AL8" s="3">
        <f t="shared" si="4"/>
        <v>3.5350000000000001</v>
      </c>
      <c r="AM8" s="3">
        <f t="shared" si="4"/>
        <v>5.5979999999999999</v>
      </c>
      <c r="AN8" s="3">
        <f t="shared" si="4"/>
        <v>5.2030000000000003</v>
      </c>
      <c r="AO8" s="3">
        <f t="shared" si="4"/>
        <v>6.3</v>
      </c>
      <c r="AP8" s="3">
        <f t="shared" si="4"/>
        <v>7.5309999999999997</v>
      </c>
      <c r="AQ8" s="3">
        <f t="shared" si="4"/>
        <v>8.2460000000000004</v>
      </c>
      <c r="AR8" s="3">
        <f t="shared" si="4"/>
        <v>9.1379999999999999</v>
      </c>
      <c r="AS8" s="3">
        <f t="shared" si="4"/>
        <v>7.915</v>
      </c>
      <c r="AT8" s="3">
        <f t="shared" si="4"/>
        <v>5.6639999999999997</v>
      </c>
      <c r="AU8" s="3">
        <f t="shared" si="4"/>
        <v>5.1360000000000001</v>
      </c>
      <c r="AV8" s="3">
        <f t="shared" si="4"/>
        <v>5.2190000000000003</v>
      </c>
      <c r="AW8" s="3">
        <f t="shared" si="4"/>
        <v>5.1449999999999996</v>
      </c>
      <c r="AX8" s="3">
        <f t="shared" si="4"/>
        <v>4.875</v>
      </c>
      <c r="AY8" s="3">
        <f t="shared" si="4"/>
        <v>4.1150000000000002</v>
      </c>
      <c r="AZ8" s="3">
        <f t="shared" si="4"/>
        <v>5.6139999999999999</v>
      </c>
      <c r="BA8" s="3">
        <f t="shared" si="4"/>
        <v>6.69</v>
      </c>
      <c r="BB8" s="3">
        <f t="shared" si="4"/>
        <v>11.638</v>
      </c>
      <c r="BC8" s="3">
        <f t="shared" si="4"/>
        <v>13</v>
      </c>
      <c r="BD8" s="3">
        <f t="shared" si="4"/>
        <v>10.714</v>
      </c>
      <c r="BE8" s="3">
        <f t="shared" si="4"/>
        <v>14.119</v>
      </c>
      <c r="BF8" s="3">
        <f t="shared" si="4"/>
        <v>7.8840000000000003</v>
      </c>
      <c r="BG8" s="3">
        <f t="shared" si="4"/>
        <v>6.2919999999999998</v>
      </c>
      <c r="BH8" s="3">
        <f t="shared" ref="BH8" si="5">+BH6</f>
        <v>8.0760000000000005</v>
      </c>
    </row>
    <row r="9" spans="1:60" x14ac:dyDescent="0.2">
      <c r="C9" s="3"/>
      <c r="D9" s="3"/>
      <c r="E9" s="3"/>
      <c r="F9" s="3"/>
      <c r="G9" s="3"/>
      <c r="H9" s="3"/>
      <c r="I9" s="3"/>
      <c r="J9" s="3"/>
      <c r="K9" s="13" t="s">
        <v>40</v>
      </c>
      <c r="L9" s="3"/>
      <c r="M9" s="3"/>
      <c r="N9" s="7" t="s">
        <v>27</v>
      </c>
      <c r="O9" s="4">
        <f>SUM(D7:O7)</f>
        <v>2129</v>
      </c>
      <c r="P9" s="4">
        <f t="shared" ref="P9:BH10" si="6">SUM(E7:P7)</f>
        <v>2172</v>
      </c>
      <c r="Q9" s="4">
        <f t="shared" si="6"/>
        <v>2279</v>
      </c>
      <c r="R9" s="4">
        <f t="shared" si="6"/>
        <v>2370</v>
      </c>
      <c r="S9" s="4">
        <f t="shared" si="6"/>
        <v>2438</v>
      </c>
      <c r="T9" s="4">
        <f t="shared" si="6"/>
        <v>2369</v>
      </c>
      <c r="U9" s="4">
        <f t="shared" si="6"/>
        <v>2346</v>
      </c>
      <c r="V9" s="4">
        <f t="shared" si="6"/>
        <v>2319</v>
      </c>
      <c r="W9" s="4">
        <f t="shared" si="6"/>
        <v>2253</v>
      </c>
      <c r="X9" s="4">
        <f t="shared" si="6"/>
        <v>2227</v>
      </c>
      <c r="Y9" s="4">
        <f t="shared" si="6"/>
        <v>2142</v>
      </c>
      <c r="Z9" s="4">
        <f t="shared" si="6"/>
        <v>2062</v>
      </c>
      <c r="AA9" s="4">
        <f t="shared" si="6"/>
        <v>2078</v>
      </c>
      <c r="AB9" s="4">
        <f t="shared" si="6"/>
        <v>2041</v>
      </c>
      <c r="AC9" s="4">
        <f t="shared" si="6"/>
        <v>2012</v>
      </c>
      <c r="AD9" s="4">
        <f t="shared" si="6"/>
        <v>1934</v>
      </c>
      <c r="AE9" s="4">
        <f t="shared" si="6"/>
        <v>1874</v>
      </c>
      <c r="AF9" s="4">
        <f t="shared" si="6"/>
        <v>1831</v>
      </c>
      <c r="AG9" s="4">
        <f t="shared" si="6"/>
        <v>1758</v>
      </c>
      <c r="AH9" s="4">
        <f t="shared" si="6"/>
        <v>1707</v>
      </c>
      <c r="AI9" s="4">
        <f t="shared" si="6"/>
        <v>1696</v>
      </c>
      <c r="AJ9" s="4">
        <f t="shared" si="6"/>
        <v>1701</v>
      </c>
      <c r="AK9" s="4">
        <f t="shared" si="6"/>
        <v>1748</v>
      </c>
      <c r="AL9" s="4">
        <f t="shared" si="6"/>
        <v>1818</v>
      </c>
      <c r="AM9" s="4">
        <f t="shared" si="6"/>
        <v>1879</v>
      </c>
      <c r="AN9" s="4">
        <f t="shared" si="6"/>
        <v>1939</v>
      </c>
      <c r="AO9" s="4">
        <f t="shared" si="6"/>
        <v>1965</v>
      </c>
      <c r="AP9" s="4">
        <f t="shared" si="6"/>
        <v>2008</v>
      </c>
      <c r="AQ9" s="4">
        <f t="shared" si="6"/>
        <v>1998</v>
      </c>
      <c r="AR9" s="4">
        <f t="shared" si="6"/>
        <v>2060</v>
      </c>
      <c r="AS9" s="4">
        <f t="shared" si="6"/>
        <v>2137</v>
      </c>
      <c r="AT9" s="4">
        <f t="shared" si="6"/>
        <v>2193</v>
      </c>
      <c r="AU9" s="4">
        <f t="shared" si="6"/>
        <v>2244</v>
      </c>
      <c r="AV9" s="4">
        <f t="shared" si="6"/>
        <v>2278</v>
      </c>
      <c r="AW9" s="4">
        <f t="shared" si="6"/>
        <v>2273</v>
      </c>
      <c r="AX9" s="4">
        <f t="shared" si="6"/>
        <v>2237</v>
      </c>
      <c r="AY9" s="4">
        <f t="shared" si="6"/>
        <v>2201</v>
      </c>
      <c r="AZ9" s="4">
        <f t="shared" si="6"/>
        <v>2164</v>
      </c>
      <c r="BA9" s="4">
        <f t="shared" si="6"/>
        <v>2135</v>
      </c>
      <c r="BB9" s="4">
        <f t="shared" si="6"/>
        <v>2176</v>
      </c>
      <c r="BC9" s="4">
        <f t="shared" si="6"/>
        <v>2230</v>
      </c>
      <c r="BD9" s="4">
        <f t="shared" si="6"/>
        <v>2186</v>
      </c>
      <c r="BE9" s="4">
        <f t="shared" si="6"/>
        <v>2189</v>
      </c>
      <c r="BF9" s="4">
        <f t="shared" si="6"/>
        <v>2196</v>
      </c>
      <c r="BG9" s="4">
        <f t="shared" si="6"/>
        <v>2173</v>
      </c>
      <c r="BH9" s="4">
        <f t="shared" si="6"/>
        <v>2175</v>
      </c>
    </row>
    <row r="10" spans="1:60" x14ac:dyDescent="0.2">
      <c r="K10" s="13"/>
      <c r="N10" s="7" t="s">
        <v>28</v>
      </c>
      <c r="O10" s="3">
        <f>SUM(D8:O8)</f>
        <v>75.317999999999998</v>
      </c>
      <c r="P10" s="3">
        <f t="shared" si="6"/>
        <v>76.721000000000004</v>
      </c>
      <c r="Q10" s="3">
        <f t="shared" si="6"/>
        <v>81.692000000000021</v>
      </c>
      <c r="R10" s="3">
        <f t="shared" si="6"/>
        <v>86.558000000000021</v>
      </c>
      <c r="S10" s="3">
        <f t="shared" si="6"/>
        <v>90.626000000000005</v>
      </c>
      <c r="T10" s="3">
        <f t="shared" si="6"/>
        <v>86.78</v>
      </c>
      <c r="U10" s="3">
        <f t="shared" si="6"/>
        <v>85.418000000000006</v>
      </c>
      <c r="V10" s="3">
        <f t="shared" si="6"/>
        <v>83.969999999999985</v>
      </c>
      <c r="W10" s="3">
        <f t="shared" si="6"/>
        <v>82.191000000000003</v>
      </c>
      <c r="X10" s="3">
        <f t="shared" si="6"/>
        <v>81.799000000000007</v>
      </c>
      <c r="Y10" s="3">
        <f t="shared" si="6"/>
        <v>80.908999999999992</v>
      </c>
      <c r="Z10" s="3">
        <f t="shared" si="6"/>
        <v>79.361000000000004</v>
      </c>
      <c r="AA10" s="3">
        <f t="shared" si="6"/>
        <v>79.462000000000003</v>
      </c>
      <c r="AB10" s="3">
        <f t="shared" si="6"/>
        <v>77.819000000000003</v>
      </c>
      <c r="AC10" s="3">
        <f t="shared" si="6"/>
        <v>75.967000000000013</v>
      </c>
      <c r="AD10" s="3">
        <f t="shared" si="6"/>
        <v>71.691000000000003</v>
      </c>
      <c r="AE10" s="3">
        <f t="shared" si="6"/>
        <v>68.461000000000013</v>
      </c>
      <c r="AF10" s="3">
        <f t="shared" si="6"/>
        <v>65.425000000000011</v>
      </c>
      <c r="AG10" s="3">
        <f t="shared" si="6"/>
        <v>62.256</v>
      </c>
      <c r="AH10" s="3">
        <f t="shared" si="6"/>
        <v>60.081000000000003</v>
      </c>
      <c r="AI10" s="3">
        <f t="shared" si="6"/>
        <v>59.957999999999998</v>
      </c>
      <c r="AJ10" s="3">
        <f t="shared" si="6"/>
        <v>59.335999999999999</v>
      </c>
      <c r="AK10" s="3">
        <f t="shared" si="6"/>
        <v>59.942000000000007</v>
      </c>
      <c r="AL10" s="3">
        <f t="shared" si="6"/>
        <v>61.064999999999998</v>
      </c>
      <c r="AM10" s="3">
        <f t="shared" si="6"/>
        <v>63.579000000000008</v>
      </c>
      <c r="AN10" s="3">
        <f t="shared" si="6"/>
        <v>65.894000000000005</v>
      </c>
      <c r="AO10" s="3">
        <f t="shared" si="6"/>
        <v>66.372</v>
      </c>
      <c r="AP10" s="3">
        <f t="shared" si="6"/>
        <v>68.144000000000005</v>
      </c>
      <c r="AQ10" s="3">
        <f t="shared" si="6"/>
        <v>66.662999999999997</v>
      </c>
      <c r="AR10" s="3">
        <f t="shared" si="6"/>
        <v>67.718999999999994</v>
      </c>
      <c r="AS10" s="3">
        <f t="shared" si="6"/>
        <v>68.388000000000005</v>
      </c>
      <c r="AT10" s="3">
        <f t="shared" si="6"/>
        <v>70.498999999999995</v>
      </c>
      <c r="AU10" s="3">
        <f t="shared" si="6"/>
        <v>71.765999999999991</v>
      </c>
      <c r="AV10" s="3">
        <f t="shared" si="6"/>
        <v>73.577999999999989</v>
      </c>
      <c r="AW10" s="3">
        <f t="shared" si="6"/>
        <v>74.629999999999981</v>
      </c>
      <c r="AX10" s="3">
        <f t="shared" si="6"/>
        <v>75.97</v>
      </c>
      <c r="AY10" s="3">
        <f t="shared" si="6"/>
        <v>74.486999999999995</v>
      </c>
      <c r="AZ10" s="3">
        <f t="shared" si="6"/>
        <v>74.897999999999996</v>
      </c>
      <c r="BA10" s="3">
        <f t="shared" si="6"/>
        <v>75.287999999999997</v>
      </c>
      <c r="BB10" s="3">
        <f t="shared" si="6"/>
        <v>79.39500000000001</v>
      </c>
      <c r="BC10" s="3">
        <f t="shared" si="6"/>
        <v>84.149000000000001</v>
      </c>
      <c r="BD10" s="3">
        <f t="shared" si="6"/>
        <v>85.724999999999994</v>
      </c>
      <c r="BE10" s="3">
        <f t="shared" si="6"/>
        <v>91.929000000000002</v>
      </c>
      <c r="BF10" s="3">
        <f t="shared" si="6"/>
        <v>94.149000000000001</v>
      </c>
      <c r="BG10" s="3">
        <f t="shared" si="6"/>
        <v>95.305000000000007</v>
      </c>
      <c r="BH10" s="3">
        <f t="shared" si="6"/>
        <v>98.162000000000006</v>
      </c>
    </row>
    <row r="11" spans="1:60" x14ac:dyDescent="0.2">
      <c r="K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 t="s">
        <v>33</v>
      </c>
      <c r="AA11" s="3">
        <f>+AA10-AA10*AA17</f>
        <v>79.973484577553094</v>
      </c>
      <c r="AB11" s="3">
        <f t="shared" ref="AB11:BE11" si="7">+AB10-AB10*AB17</f>
        <v>78.545910662642754</v>
      </c>
      <c r="AC11" s="3">
        <f t="shared" si="7"/>
        <v>77.408739086317269</v>
      </c>
      <c r="AD11" s="3">
        <f t="shared" si="7"/>
        <v>74.333486048183701</v>
      </c>
      <c r="AE11" s="3">
        <f t="shared" si="7"/>
        <v>71.939200083761364</v>
      </c>
      <c r="AF11" s="3">
        <f t="shared" si="7"/>
        <v>70.109180404532552</v>
      </c>
      <c r="AG11" s="3">
        <f t="shared" si="7"/>
        <v>67.229088242679694</v>
      </c>
      <c r="AH11" s="3">
        <f t="shared" si="7"/>
        <v>65.217741930364753</v>
      </c>
      <c r="AI11" s="3">
        <f t="shared" si="7"/>
        <v>64.841576849864225</v>
      </c>
      <c r="AJ11" s="3">
        <f t="shared" si="7"/>
        <v>64.892873030266344</v>
      </c>
      <c r="AK11" s="3">
        <f t="shared" si="7"/>
        <v>66.476461804048867</v>
      </c>
      <c r="AL11" s="3">
        <f t="shared" si="7"/>
        <v>68.836729435150389</v>
      </c>
      <c r="AM11" s="3">
        <f t="shared" si="7"/>
        <v>71.261819204391628</v>
      </c>
      <c r="AN11" s="3">
        <f t="shared" si="7"/>
        <v>73.605086667794069</v>
      </c>
      <c r="AO11" s="3">
        <f t="shared" si="7"/>
        <v>74.494958453625443</v>
      </c>
      <c r="AP11" s="3">
        <f t="shared" si="7"/>
        <v>76.202031418384635</v>
      </c>
      <c r="AQ11" s="3">
        <f t="shared" si="7"/>
        <v>75.535592921773485</v>
      </c>
      <c r="AR11" s="3">
        <f t="shared" si="7"/>
        <v>77.597054760689844</v>
      </c>
      <c r="AS11" s="3">
        <f t="shared" si="7"/>
        <v>79.912077627065372</v>
      </c>
      <c r="AT11" s="3">
        <f t="shared" si="7"/>
        <v>82.112439777060359</v>
      </c>
      <c r="AU11" s="3">
        <f t="shared" si="7"/>
        <v>83.897695531426251</v>
      </c>
      <c r="AV11" s="3">
        <f t="shared" si="7"/>
        <v>85.407876098661148</v>
      </c>
      <c r="AW11" s="3">
        <f t="shared" si="7"/>
        <v>85.593793009543177</v>
      </c>
      <c r="AX11" s="3">
        <f t="shared" si="7"/>
        <v>84.905280248627847</v>
      </c>
      <c r="AY11" s="3">
        <f t="shared" si="7"/>
        <v>83.476842393657961</v>
      </c>
      <c r="AZ11" s="3">
        <f t="shared" si="7"/>
        <v>82.441794949311046</v>
      </c>
      <c r="BA11" s="3">
        <f t="shared" si="7"/>
        <v>81.594097035268263</v>
      </c>
      <c r="BB11" s="3">
        <f t="shared" si="7"/>
        <v>83.522248145307429</v>
      </c>
      <c r="BC11" s="3">
        <f t="shared" si="7"/>
        <v>85.794079743780799</v>
      </c>
      <c r="BD11" s="3">
        <f t="shared" si="7"/>
        <v>84.103328648132774</v>
      </c>
      <c r="BE11" s="3">
        <f t="shared" si="7"/>
        <v>83.548783176867815</v>
      </c>
      <c r="BF11" s="3">
        <f t="shared" ref="BF11:BG11" si="8">+BF10-BF10*BF17</f>
        <v>83.420912877366163</v>
      </c>
      <c r="BG11" s="3">
        <f t="shared" si="8"/>
        <v>82.004161129219369</v>
      </c>
      <c r="BH11" s="3">
        <f t="shared" ref="BH11" si="9">+BH10-BH10*BH17</f>
        <v>81.215057325398107</v>
      </c>
    </row>
    <row r="12" spans="1:60" x14ac:dyDescent="0.2">
      <c r="J12" s="3"/>
      <c r="K12" s="13"/>
    </row>
    <row r="13" spans="1:60" x14ac:dyDescent="0.2">
      <c r="J13" s="3"/>
      <c r="K13" s="13"/>
      <c r="W13" s="14" t="s">
        <v>34</v>
      </c>
      <c r="X13" s="14"/>
      <c r="Y13" s="14"/>
      <c r="Z13" s="5" t="s">
        <v>35</v>
      </c>
      <c r="AA13" s="5">
        <f t="shared" ref="AA13:BH13" si="10">+(AA10-O10)/O10</f>
        <v>5.5020048328420904E-2</v>
      </c>
      <c r="AB13" s="5">
        <f t="shared" si="10"/>
        <v>1.4311596564174071E-2</v>
      </c>
      <c r="AC13" s="5">
        <f t="shared" si="10"/>
        <v>-7.0080301620721819E-2</v>
      </c>
      <c r="AD13" s="5">
        <f t="shared" si="10"/>
        <v>-0.17175766538043871</v>
      </c>
      <c r="AE13" s="5">
        <f t="shared" si="10"/>
        <v>-0.24457661156842397</v>
      </c>
      <c r="AF13" s="5">
        <f t="shared" si="10"/>
        <v>-0.24608204655450552</v>
      </c>
      <c r="AG13" s="5">
        <f t="shared" si="10"/>
        <v>-0.27116064529724421</v>
      </c>
      <c r="AH13" s="5">
        <f t="shared" si="10"/>
        <v>-0.28449446230796699</v>
      </c>
      <c r="AI13" s="5">
        <f t="shared" si="10"/>
        <v>-0.27050406978866304</v>
      </c>
      <c r="AJ13" s="5">
        <f t="shared" si="10"/>
        <v>-0.27461215907284936</v>
      </c>
      <c r="AK13" s="5">
        <f t="shared" si="10"/>
        <v>-0.25914298780110973</v>
      </c>
      <c r="AL13" s="5">
        <f t="shared" si="10"/>
        <v>-0.23054144983052136</v>
      </c>
      <c r="AM13" s="5">
        <f t="shared" si="10"/>
        <v>-0.19988170446251033</v>
      </c>
      <c r="AN13" s="5">
        <f t="shared" si="10"/>
        <v>-0.15324021125946102</v>
      </c>
      <c r="AO13" s="5">
        <f t="shared" si="10"/>
        <v>-0.12630484289230864</v>
      </c>
      <c r="AP13" s="5">
        <f t="shared" si="10"/>
        <v>-4.9476224351731692E-2</v>
      </c>
      <c r="AQ13" s="5">
        <f t="shared" si="10"/>
        <v>-2.6263127912242237E-2</v>
      </c>
      <c r="AR13" s="5">
        <f t="shared" si="10"/>
        <v>3.5063049293083411E-2</v>
      </c>
      <c r="AS13" s="5">
        <f t="shared" si="10"/>
        <v>9.8496530454895995E-2</v>
      </c>
      <c r="AT13" s="5">
        <f t="shared" si="10"/>
        <v>0.17339924435345602</v>
      </c>
      <c r="AU13" s="5">
        <f t="shared" si="10"/>
        <v>0.19693785649954956</v>
      </c>
      <c r="AV13" s="5">
        <f t="shared" si="10"/>
        <v>0.24002292031818778</v>
      </c>
      <c r="AW13" s="5">
        <f t="shared" si="10"/>
        <v>0.24503686897334043</v>
      </c>
      <c r="AX13" s="5">
        <f t="shared" si="10"/>
        <v>0.24408417260296408</v>
      </c>
      <c r="AY13" s="5">
        <f t="shared" si="10"/>
        <v>0.17156608314065944</v>
      </c>
      <c r="AZ13" s="5">
        <f t="shared" si="10"/>
        <v>0.13664370048866345</v>
      </c>
      <c r="BA13" s="5">
        <f t="shared" si="10"/>
        <v>0.134333755197975</v>
      </c>
      <c r="BB13" s="5">
        <f t="shared" si="10"/>
        <v>0.16510624559755818</v>
      </c>
      <c r="BC13" s="5">
        <f t="shared" si="10"/>
        <v>0.26230442674347099</v>
      </c>
      <c r="BD13" s="5">
        <f t="shared" si="10"/>
        <v>0.2658928808753821</v>
      </c>
      <c r="BE13" s="5">
        <f t="shared" si="10"/>
        <v>0.34422705737848736</v>
      </c>
      <c r="BF13" s="5">
        <f t="shared" si="10"/>
        <v>0.33546575128725242</v>
      </c>
      <c r="BG13" s="5">
        <f t="shared" si="10"/>
        <v>0.32799654432461078</v>
      </c>
      <c r="BH13" s="5">
        <f t="shared" si="10"/>
        <v>0.33412161243850091</v>
      </c>
    </row>
    <row r="14" spans="1:60" x14ac:dyDescent="0.2">
      <c r="J14" s="3"/>
      <c r="K14" s="13"/>
      <c r="M14" s="5"/>
      <c r="Z14" s="1" t="s">
        <v>36</v>
      </c>
      <c r="AA14" s="5">
        <f t="shared" ref="AA14:BH14" si="11">+(AA8-O8)/O8</f>
        <v>3.3858531679517259E-2</v>
      </c>
      <c r="AB14" s="5">
        <f t="shared" si="11"/>
        <v>-0.36261310968881039</v>
      </c>
      <c r="AC14" s="5">
        <f t="shared" si="11"/>
        <v>-0.2413343758144384</v>
      </c>
      <c r="AD14" s="5">
        <f t="shared" si="11"/>
        <v>-0.42610861983059289</v>
      </c>
      <c r="AE14" s="5">
        <f t="shared" si="11"/>
        <v>-0.24928610017751024</v>
      </c>
      <c r="AF14" s="5">
        <f t="shared" si="11"/>
        <v>-0.27307069616837554</v>
      </c>
      <c r="AG14" s="5">
        <f t="shared" si="11"/>
        <v>-0.30427268362938059</v>
      </c>
      <c r="AH14" s="5">
        <f t="shared" si="11"/>
        <v>-0.37971368715083798</v>
      </c>
      <c r="AI14" s="5">
        <f t="shared" si="11"/>
        <v>-3.081162324649293E-2</v>
      </c>
      <c r="AJ14" s="5">
        <f t="shared" si="11"/>
        <v>-0.15438073963762719</v>
      </c>
      <c r="AK14" s="5">
        <f t="shared" si="11"/>
        <v>0.17378835675365639</v>
      </c>
      <c r="AL14" s="5">
        <f t="shared" si="11"/>
        <v>0.46558872305140975</v>
      </c>
      <c r="AM14" s="5">
        <f t="shared" si="11"/>
        <v>0.81517509727626447</v>
      </c>
      <c r="AN14" s="5">
        <f t="shared" si="11"/>
        <v>0.80159279778393366</v>
      </c>
      <c r="AO14" s="5">
        <f t="shared" si="11"/>
        <v>8.2102370319477799E-2</v>
      </c>
      <c r="AP14" s="5">
        <f t="shared" si="11"/>
        <v>0.30769230769230754</v>
      </c>
      <c r="AQ14" s="5">
        <f t="shared" si="11"/>
        <v>-0.15225660532538293</v>
      </c>
      <c r="AR14" s="5">
        <f t="shared" si="11"/>
        <v>0.13066072754268734</v>
      </c>
      <c r="AS14" s="5">
        <f t="shared" si="11"/>
        <v>9.2326800993651606E-2</v>
      </c>
      <c r="AT14" s="5">
        <f t="shared" si="11"/>
        <v>0.59414579228820708</v>
      </c>
      <c r="AU14" s="5">
        <f t="shared" si="11"/>
        <v>0.32747479968984228</v>
      </c>
      <c r="AV14" s="5">
        <f t="shared" si="11"/>
        <v>0.53184619900205465</v>
      </c>
      <c r="AW14" s="5">
        <f t="shared" si="11"/>
        <v>0.25702418763742968</v>
      </c>
      <c r="AX14" s="5">
        <f t="shared" si="11"/>
        <v>0.379066478076379</v>
      </c>
      <c r="AY14" s="5">
        <f t="shared" si="11"/>
        <v>-0.26491604144337255</v>
      </c>
      <c r="AZ14" s="5">
        <f t="shared" si="11"/>
        <v>7.8992888718047202E-2</v>
      </c>
      <c r="BA14" s="5">
        <f t="shared" si="11"/>
        <v>6.1904761904761997E-2</v>
      </c>
      <c r="BB14" s="5">
        <f t="shared" si="11"/>
        <v>0.5453459035984598</v>
      </c>
      <c r="BC14" s="5">
        <f t="shared" si="11"/>
        <v>0.57652195003638118</v>
      </c>
      <c r="BD14" s="5">
        <f t="shared" si="11"/>
        <v>0.17246662289341219</v>
      </c>
      <c r="BE14" s="5">
        <f t="shared" si="11"/>
        <v>0.78382817435249519</v>
      </c>
      <c r="BF14" s="5">
        <f t="shared" si="11"/>
        <v>0.391949152542373</v>
      </c>
      <c r="BG14" s="5">
        <f t="shared" si="11"/>
        <v>0.22507788161993764</v>
      </c>
      <c r="BH14" s="5">
        <f t="shared" si="11"/>
        <v>0.54742287794596667</v>
      </c>
    </row>
    <row r="15" spans="1:60" x14ac:dyDescent="0.2">
      <c r="K15" s="13"/>
    </row>
    <row r="16" spans="1:60" x14ac:dyDescent="0.2">
      <c r="K16" s="13"/>
      <c r="L16" s="14" t="s">
        <v>37</v>
      </c>
      <c r="M16" s="14"/>
      <c r="N16" s="14"/>
      <c r="O16" s="1">
        <f>+O10/O9</f>
        <v>3.5377172381399716E-2</v>
      </c>
      <c r="P16" s="1">
        <f t="shared" ref="P16:BE16" si="12">+P10/P9</f>
        <v>3.5322744014732968E-2</v>
      </c>
      <c r="Q16" s="1">
        <f t="shared" si="12"/>
        <v>3.5845546292233445E-2</v>
      </c>
      <c r="R16" s="1">
        <f t="shared" si="12"/>
        <v>3.652236286919832E-2</v>
      </c>
      <c r="S16" s="1">
        <f t="shared" si="12"/>
        <v>3.7172272354388844E-2</v>
      </c>
      <c r="T16" s="1">
        <f t="shared" si="12"/>
        <v>3.6631490080202618E-2</v>
      </c>
      <c r="U16" s="1">
        <f t="shared" si="12"/>
        <v>3.6410059676044333E-2</v>
      </c>
      <c r="V16" s="1">
        <f t="shared" si="12"/>
        <v>3.6209573091849925E-2</v>
      </c>
      <c r="W16" s="1">
        <f t="shared" si="12"/>
        <v>3.6480692410119843E-2</v>
      </c>
      <c r="X16" s="1">
        <f t="shared" si="12"/>
        <v>3.6730579254602609E-2</v>
      </c>
      <c r="Y16" s="1">
        <f t="shared" si="12"/>
        <v>3.7772642390289449E-2</v>
      </c>
      <c r="Z16" s="1">
        <f t="shared" si="12"/>
        <v>3.8487390882638216E-2</v>
      </c>
      <c r="AA16" s="1">
        <f t="shared" si="12"/>
        <v>3.8239653512993264E-2</v>
      </c>
      <c r="AB16" s="1">
        <f t="shared" si="12"/>
        <v>3.8127878490935817E-2</v>
      </c>
      <c r="AC16" s="1">
        <f t="shared" si="12"/>
        <v>3.7756958250497026E-2</v>
      </c>
      <c r="AD16" s="1">
        <f t="shared" si="12"/>
        <v>3.7068769389865565E-2</v>
      </c>
      <c r="AE16" s="1">
        <f t="shared" si="12"/>
        <v>3.6532017075773755E-2</v>
      </c>
      <c r="AF16" s="1">
        <f t="shared" si="12"/>
        <v>3.5731840524303664E-2</v>
      </c>
      <c r="AG16" s="1">
        <f t="shared" si="12"/>
        <v>3.5412969283276453E-2</v>
      </c>
      <c r="AH16" s="1">
        <f t="shared" si="12"/>
        <v>3.5196836555360281E-2</v>
      </c>
      <c r="AI16" s="1">
        <f t="shared" si="12"/>
        <v>3.5352594339622644E-2</v>
      </c>
      <c r="AJ16" s="1">
        <f t="shared" si="12"/>
        <v>3.4883009994121104E-2</v>
      </c>
      <c r="AK16" s="1">
        <f t="shared" si="12"/>
        <v>3.4291762013729979E-2</v>
      </c>
      <c r="AL16" s="1">
        <f t="shared" si="12"/>
        <v>3.3589108910891091E-2</v>
      </c>
      <c r="AM16" s="1">
        <f t="shared" si="12"/>
        <v>3.3836615220862162E-2</v>
      </c>
      <c r="AN16" s="1">
        <f t="shared" si="12"/>
        <v>3.3983496647756579E-2</v>
      </c>
      <c r="AO16" s="1">
        <f t="shared" si="12"/>
        <v>3.3777099236641218E-2</v>
      </c>
      <c r="AP16" s="1">
        <f t="shared" si="12"/>
        <v>3.3936254980079683E-2</v>
      </c>
      <c r="AQ16" s="1">
        <f t="shared" si="12"/>
        <v>3.3364864864864861E-2</v>
      </c>
      <c r="AR16" s="1">
        <f t="shared" si="12"/>
        <v>3.2873300970873785E-2</v>
      </c>
      <c r="AS16" s="1">
        <f t="shared" si="12"/>
        <v>3.2001871782873191E-2</v>
      </c>
      <c r="AT16" s="1">
        <f t="shared" si="12"/>
        <v>3.2147286821705423E-2</v>
      </c>
      <c r="AU16" s="1">
        <f t="shared" si="12"/>
        <v>3.1981283422459886E-2</v>
      </c>
      <c r="AV16" s="1">
        <f t="shared" si="12"/>
        <v>3.2299385425812108E-2</v>
      </c>
      <c r="AW16" s="1">
        <f t="shared" si="12"/>
        <v>3.2833260008798937E-2</v>
      </c>
      <c r="AX16" s="1">
        <f t="shared" si="12"/>
        <v>3.3960661600357621E-2</v>
      </c>
      <c r="AY16" s="1">
        <f t="shared" si="12"/>
        <v>3.3842344388914126E-2</v>
      </c>
      <c r="AZ16" s="1">
        <f t="shared" si="12"/>
        <v>3.4610905730129385E-2</v>
      </c>
      <c r="BA16" s="1">
        <f t="shared" si="12"/>
        <v>3.5263700234192036E-2</v>
      </c>
      <c r="BB16" s="1">
        <f t="shared" si="12"/>
        <v>3.6486672794117651E-2</v>
      </c>
      <c r="BC16" s="1">
        <f t="shared" si="12"/>
        <v>3.773497757847534E-2</v>
      </c>
      <c r="BD16" s="1">
        <f t="shared" si="12"/>
        <v>3.921546203110704E-2</v>
      </c>
      <c r="BE16" s="1">
        <f t="shared" si="12"/>
        <v>4.1995888533576976E-2</v>
      </c>
      <c r="BF16" s="1">
        <f t="shared" ref="BF16:BG16" si="13">+BF10/BF9</f>
        <v>4.2872950819672129E-2</v>
      </c>
      <c r="BG16" s="1">
        <f t="shared" si="13"/>
        <v>4.3858720662678326E-2</v>
      </c>
      <c r="BH16" s="1">
        <f t="shared" ref="BH16" si="14">+BH10/BH9</f>
        <v>4.5131954022988509E-2</v>
      </c>
    </row>
    <row r="17" spans="11:60" x14ac:dyDescent="0.2">
      <c r="K17" s="13"/>
      <c r="W17" s="14" t="s">
        <v>38</v>
      </c>
      <c r="X17" s="14"/>
      <c r="Y17" s="14"/>
      <c r="AA17" s="5">
        <f>+(AA16-$Z$16)/$Z$16</f>
        <v>-6.4368450020525171E-3</v>
      </c>
      <c r="AB17" s="5">
        <f t="shared" ref="AB17:BF17" si="15">+(AB16-$Z$16)/$Z$16</f>
        <v>-9.34104348093329E-3</v>
      </c>
      <c r="AC17" s="5">
        <f t="shared" si="15"/>
        <v>-1.8978491796665026E-2</v>
      </c>
      <c r="AD17" s="5">
        <f t="shared" si="15"/>
        <v>-3.6859383300326433E-2</v>
      </c>
      <c r="AE17" s="5">
        <f t="shared" si="15"/>
        <v>-5.0805569357171877E-2</v>
      </c>
      <c r="AF17" s="5">
        <f t="shared" si="15"/>
        <v>-7.1596185013871369E-2</v>
      </c>
      <c r="AG17" s="5">
        <f t="shared" si="15"/>
        <v>-7.9881268354531243E-2</v>
      </c>
      <c r="AH17" s="5">
        <f t="shared" si="15"/>
        <v>-8.5496944630827507E-2</v>
      </c>
      <c r="AI17" s="5">
        <f t="shared" si="15"/>
        <v>-8.1449962471467213E-2</v>
      </c>
      <c r="AJ17" s="5">
        <f t="shared" si="15"/>
        <v>-9.3650954399796926E-2</v>
      </c>
      <c r="AK17" s="5">
        <f t="shared" si="15"/>
        <v>-0.10901307604098719</v>
      </c>
      <c r="AL17" s="5">
        <f t="shared" si="15"/>
        <v>-0.1272697852313173</v>
      </c>
      <c r="AM17" s="5">
        <f t="shared" si="15"/>
        <v>-0.12083894374544452</v>
      </c>
      <c r="AN17" s="5">
        <f t="shared" si="15"/>
        <v>-0.11702259185652819</v>
      </c>
      <c r="AO17" s="5">
        <f t="shared" si="15"/>
        <v>-0.122385319918421</v>
      </c>
      <c r="AP17" s="5">
        <f t="shared" si="15"/>
        <v>-0.11825005016413219</v>
      </c>
      <c r="AQ17" s="5">
        <f t="shared" si="15"/>
        <v>-0.13309621411837877</v>
      </c>
      <c r="AR17" s="5">
        <f t="shared" si="15"/>
        <v>-0.14586829044566293</v>
      </c>
      <c r="AS17" s="5">
        <f t="shared" si="15"/>
        <v>-0.16851023026065046</v>
      </c>
      <c r="AT17" s="5">
        <f t="shared" si="15"/>
        <v>-0.16473197885162005</v>
      </c>
      <c r="AU17" s="5">
        <f t="shared" si="15"/>
        <v>-0.16904516806602382</v>
      </c>
      <c r="AV17" s="5">
        <f t="shared" si="15"/>
        <v>-0.16078007147056406</v>
      </c>
      <c r="AW17" s="5">
        <f t="shared" si="15"/>
        <v>-0.14690865616431992</v>
      </c>
      <c r="AX17" s="5">
        <f t="shared" si="15"/>
        <v>-0.1176159042862689</v>
      </c>
      <c r="AY17" s="5">
        <f t="shared" si="15"/>
        <v>-0.12069008543313557</v>
      </c>
      <c r="AZ17" s="5">
        <f t="shared" si="15"/>
        <v>-0.10072091309929573</v>
      </c>
      <c r="BA17" s="5">
        <f t="shared" si="15"/>
        <v>-8.3759656721765385E-2</v>
      </c>
      <c r="BB17" s="5">
        <f t="shared" si="15"/>
        <v>-5.1983728765129016E-2</v>
      </c>
      <c r="BC17" s="5">
        <f t="shared" si="15"/>
        <v>-1.9549605387833444E-2</v>
      </c>
      <c r="BD17" s="5">
        <f t="shared" si="15"/>
        <v>1.8917134463309632E-2</v>
      </c>
      <c r="BE17" s="5">
        <f t="shared" si="15"/>
        <v>9.1159664775339572E-2</v>
      </c>
      <c r="BF17" s="5">
        <f t="shared" si="15"/>
        <v>0.11394796676155704</v>
      </c>
      <c r="BG17" s="5">
        <f t="shared" ref="BG17:BH17" si="16">+(BG16-$Z$16)/$Z$16</f>
        <v>0.13956076670458673</v>
      </c>
      <c r="BH17" s="5">
        <f t="shared" si="16"/>
        <v>0.17264259769159038</v>
      </c>
    </row>
    <row r="18" spans="11:60" x14ac:dyDescent="0.2"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</sheetData>
  <mergeCells count="4">
    <mergeCell ref="K9:K17"/>
    <mergeCell ref="W13:Y13"/>
    <mergeCell ref="L16:N16"/>
    <mergeCell ref="W17:Y17"/>
  </mergeCells>
  <phoneticPr fontId="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9A7D-8226-5B40-A167-291BD890F7D9}">
  <dimension ref="A2:BH18"/>
  <sheetViews>
    <sheetView workbookViewId="0">
      <pane xSplit="2" topLeftCell="BD1" activePane="topRight" state="frozen"/>
      <selection activeCell="B30" sqref="B30"/>
      <selection pane="topRight" activeCell="BG7" sqref="BG7:BH17"/>
    </sheetView>
  </sheetViews>
  <sheetFormatPr baseColWidth="10" defaultRowHeight="16" x14ac:dyDescent="0.2"/>
  <cols>
    <col min="1" max="1" width="20.1640625" style="1" customWidth="1"/>
    <col min="2" max="2" width="22" style="1" customWidth="1"/>
    <col min="3" max="14" width="10.83203125" style="1" customWidth="1"/>
    <col min="15" max="53" width="10.83203125" style="1"/>
    <col min="54" max="54" width="12.1640625" style="1" bestFit="1" customWidth="1"/>
    <col min="55" max="16384" width="10.83203125" style="1"/>
  </cols>
  <sheetData>
    <row r="2" spans="1:60" x14ac:dyDescent="0.2">
      <c r="C2" s="1">
        <v>2020</v>
      </c>
      <c r="O2" s="1">
        <v>2021</v>
      </c>
      <c r="AA2" s="1">
        <v>2022</v>
      </c>
      <c r="AM2" s="1">
        <v>2023</v>
      </c>
      <c r="AY2" s="1">
        <v>2024</v>
      </c>
    </row>
    <row r="3" spans="1:60" x14ac:dyDescent="0.2">
      <c r="C3" s="1" t="s">
        <v>16</v>
      </c>
      <c r="D3" s="1" t="s">
        <v>15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1" t="s">
        <v>16</v>
      </c>
      <c r="P3" s="1" t="s">
        <v>15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16</v>
      </c>
      <c r="AB3" s="1" t="s">
        <v>15</v>
      </c>
      <c r="AC3" s="1" t="s">
        <v>17</v>
      </c>
      <c r="AD3" s="1" t="s">
        <v>18</v>
      </c>
      <c r="AE3" s="1" t="s">
        <v>19</v>
      </c>
      <c r="AF3" s="1" t="s">
        <v>20</v>
      </c>
      <c r="AG3" s="1" t="s">
        <v>21</v>
      </c>
      <c r="AH3" s="1" t="s">
        <v>22</v>
      </c>
      <c r="AI3" s="1" t="s">
        <v>23</v>
      </c>
      <c r="AJ3" s="1" t="s">
        <v>24</v>
      </c>
      <c r="AK3" s="1" t="s">
        <v>25</v>
      </c>
      <c r="AL3" s="1" t="s">
        <v>26</v>
      </c>
      <c r="AM3" s="1" t="s">
        <v>16</v>
      </c>
      <c r="AN3" s="1" t="s">
        <v>15</v>
      </c>
      <c r="AO3" s="1" t="s">
        <v>17</v>
      </c>
      <c r="AP3" s="1" t="s">
        <v>18</v>
      </c>
      <c r="AQ3" s="1" t="s">
        <v>19</v>
      </c>
      <c r="AR3" s="1" t="s">
        <v>20</v>
      </c>
      <c r="AS3" s="1" t="s">
        <v>21</v>
      </c>
      <c r="AT3" s="1" t="s">
        <v>22</v>
      </c>
      <c r="AU3" s="1" t="s">
        <v>23</v>
      </c>
      <c r="AV3" s="1" t="s">
        <v>24</v>
      </c>
      <c r="AW3" s="1" t="s">
        <v>25</v>
      </c>
      <c r="AX3" s="1" t="s">
        <v>26</v>
      </c>
      <c r="AY3" s="1" t="s">
        <v>16</v>
      </c>
      <c r="AZ3" s="1" t="s">
        <v>15</v>
      </c>
      <c r="BA3" s="1" t="s">
        <v>17</v>
      </c>
      <c r="BB3" s="1" t="s">
        <v>18</v>
      </c>
      <c r="BC3" s="1" t="s">
        <v>19</v>
      </c>
      <c r="BD3" s="1" t="s">
        <v>20</v>
      </c>
      <c r="BE3" s="1" t="s">
        <v>21</v>
      </c>
      <c r="BF3" s="1" t="s">
        <v>22</v>
      </c>
      <c r="BG3" s="1" t="s">
        <v>23</v>
      </c>
      <c r="BH3" s="1" t="s">
        <v>24</v>
      </c>
    </row>
    <row r="4" spans="1:60" x14ac:dyDescent="0.2">
      <c r="A4" s="1" t="s">
        <v>48</v>
      </c>
      <c r="B4" s="1" t="s">
        <v>3</v>
      </c>
      <c r="C4" s="1">
        <v>89</v>
      </c>
      <c r="D4" s="1">
        <v>81</v>
      </c>
      <c r="E4" s="1">
        <v>43</v>
      </c>
      <c r="F4" s="1">
        <v>48</v>
      </c>
      <c r="G4" s="1">
        <v>50</v>
      </c>
      <c r="H4" s="1">
        <v>87</v>
      </c>
      <c r="I4" s="1">
        <v>77</v>
      </c>
      <c r="J4" s="1">
        <v>63</v>
      </c>
      <c r="K4" s="1">
        <v>66</v>
      </c>
      <c r="L4" s="1">
        <v>125</v>
      </c>
      <c r="M4" s="1">
        <v>70</v>
      </c>
      <c r="N4" s="1">
        <v>110</v>
      </c>
      <c r="O4" s="1">
        <v>70</v>
      </c>
      <c r="P4" s="1">
        <v>76</v>
      </c>
      <c r="Q4" s="1">
        <v>79</v>
      </c>
      <c r="R4" s="1">
        <v>69</v>
      </c>
      <c r="S4" s="1">
        <v>78</v>
      </c>
      <c r="T4" s="1">
        <v>64</v>
      </c>
      <c r="U4" s="1">
        <v>72</v>
      </c>
      <c r="V4" s="1">
        <v>41</v>
      </c>
      <c r="W4" s="1">
        <v>70</v>
      </c>
      <c r="X4" s="1">
        <v>75</v>
      </c>
      <c r="Y4" s="1">
        <v>83</v>
      </c>
      <c r="Z4" s="1">
        <v>82</v>
      </c>
      <c r="AA4" s="1">
        <v>89</v>
      </c>
      <c r="AB4" s="1">
        <v>78</v>
      </c>
      <c r="AC4" s="1">
        <v>96</v>
      </c>
      <c r="AD4" s="1">
        <v>57</v>
      </c>
      <c r="AE4" s="1">
        <v>58</v>
      </c>
      <c r="AF4" s="1">
        <v>86</v>
      </c>
      <c r="AG4" s="1">
        <v>63</v>
      </c>
      <c r="AH4" s="1">
        <v>58</v>
      </c>
      <c r="AI4" s="1">
        <v>67</v>
      </c>
      <c r="AJ4" s="1">
        <v>64</v>
      </c>
      <c r="AK4" s="1">
        <v>91</v>
      </c>
      <c r="AL4" s="1">
        <v>97</v>
      </c>
      <c r="AM4" s="1">
        <v>68</v>
      </c>
      <c r="AN4" s="1">
        <v>70</v>
      </c>
      <c r="AO4" s="1">
        <v>89</v>
      </c>
      <c r="AP4" s="1">
        <v>61</v>
      </c>
      <c r="AQ4" s="1">
        <v>55</v>
      </c>
      <c r="AR4" s="1">
        <v>83</v>
      </c>
      <c r="AS4" s="1">
        <v>67</v>
      </c>
      <c r="AT4" s="1">
        <v>63</v>
      </c>
      <c r="AU4" s="1">
        <v>64</v>
      </c>
      <c r="AV4" s="1">
        <v>71</v>
      </c>
      <c r="AW4" s="4">
        <v>67</v>
      </c>
      <c r="AX4" s="1">
        <v>73</v>
      </c>
      <c r="AY4" s="1">
        <v>65</v>
      </c>
      <c r="AZ4" s="1">
        <v>53</v>
      </c>
      <c r="BA4" s="1">
        <v>52</v>
      </c>
      <c r="BB4" s="4">
        <v>71</v>
      </c>
      <c r="BC4" s="1">
        <v>68</v>
      </c>
      <c r="BD4" s="1">
        <v>93</v>
      </c>
      <c r="BE4" s="1">
        <v>63</v>
      </c>
      <c r="BF4" s="1">
        <v>68</v>
      </c>
      <c r="BG4" s="1">
        <v>67</v>
      </c>
      <c r="BH4" s="1">
        <f>+TODO!$BH$8</f>
        <v>70</v>
      </c>
    </row>
    <row r="5" spans="1:60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2"/>
      <c r="AY5" s="10"/>
      <c r="AZ5" s="10"/>
      <c r="BA5" s="10"/>
      <c r="BB5" s="11"/>
      <c r="BC5" s="10"/>
      <c r="BD5" s="10"/>
      <c r="BE5" s="10"/>
      <c r="BF5" s="10"/>
      <c r="BG5" s="10"/>
      <c r="BH5" s="10"/>
    </row>
    <row r="6" spans="1:60" x14ac:dyDescent="0.2">
      <c r="A6" s="1" t="s">
        <v>49</v>
      </c>
      <c r="B6" s="1" t="s">
        <v>3</v>
      </c>
      <c r="C6" s="3">
        <v>4.8739999999999997</v>
      </c>
      <c r="D6" s="3">
        <v>3.9129999999999998</v>
      </c>
      <c r="E6" s="3">
        <v>2.431</v>
      </c>
      <c r="F6" s="3">
        <v>2.5680000000000001</v>
      </c>
      <c r="G6" s="3">
        <v>2.758</v>
      </c>
      <c r="H6" s="3">
        <v>4.907</v>
      </c>
      <c r="I6" s="3">
        <v>4.58</v>
      </c>
      <c r="J6" s="3">
        <v>3.6960000000000002</v>
      </c>
      <c r="K6" s="3">
        <v>3.8439999999999999</v>
      </c>
      <c r="L6" s="3">
        <v>6.4829999999999997</v>
      </c>
      <c r="M6" s="3">
        <v>3.859</v>
      </c>
      <c r="N6" s="3">
        <v>5.4269999999999996</v>
      </c>
      <c r="O6" s="3">
        <v>3.6139999999999999</v>
      </c>
      <c r="P6" s="3">
        <v>4.4420000000000002</v>
      </c>
      <c r="Q6" s="3">
        <v>4.415</v>
      </c>
      <c r="R6" s="3">
        <v>4.048</v>
      </c>
      <c r="S6" s="3">
        <v>5.12</v>
      </c>
      <c r="T6" s="3">
        <v>3.7669999999999999</v>
      </c>
      <c r="U6" s="3">
        <v>4.7039999999999997</v>
      </c>
      <c r="V6" s="3">
        <v>2.4169999999999998</v>
      </c>
      <c r="W6" s="3">
        <v>4.2279999999999998</v>
      </c>
      <c r="X6" s="3">
        <v>3.903</v>
      </c>
      <c r="Y6" s="3">
        <v>5.0140000000000002</v>
      </c>
      <c r="Z6" s="3">
        <v>4.2709999999999999</v>
      </c>
      <c r="AA6" s="3">
        <v>4.5149999999999997</v>
      </c>
      <c r="AB6" s="3">
        <v>4.8639999999999999</v>
      </c>
      <c r="AC6" s="3">
        <v>5.1280000000000001</v>
      </c>
      <c r="AD6" s="3">
        <v>5.7030000000000003</v>
      </c>
      <c r="AE6" s="3">
        <v>3.2349999999999999</v>
      </c>
      <c r="AF6" s="3">
        <v>6.0650000000000004</v>
      </c>
      <c r="AG6" s="3">
        <v>4.8120000000000003</v>
      </c>
      <c r="AH6" s="3">
        <v>3.7690000000000001</v>
      </c>
      <c r="AI6" s="3">
        <v>5.3639999999999999</v>
      </c>
      <c r="AJ6" s="3">
        <v>4.5140000000000002</v>
      </c>
      <c r="AK6" s="3">
        <v>5.3869999999999996</v>
      </c>
      <c r="AL6" s="3">
        <v>6.1849999999999996</v>
      </c>
      <c r="AM6" s="3">
        <v>4.5279999999999996</v>
      </c>
      <c r="AN6" s="3">
        <v>4.665</v>
      </c>
      <c r="AO6" s="3">
        <v>6.0590000000000002</v>
      </c>
      <c r="AP6" s="3">
        <v>3.9039999999999999</v>
      </c>
      <c r="AQ6" s="3">
        <v>3.3119999999999998</v>
      </c>
      <c r="AR6" s="3">
        <v>4.0410000000000004</v>
      </c>
      <c r="AS6" s="3">
        <v>4.665</v>
      </c>
      <c r="AT6" s="3">
        <v>4.7370000000000001</v>
      </c>
      <c r="AU6" s="3">
        <v>4.4080000000000004</v>
      </c>
      <c r="AV6" s="3">
        <v>4.1539999999999999</v>
      </c>
      <c r="AW6" s="3">
        <v>4.4429999999999996</v>
      </c>
      <c r="AX6" s="3">
        <v>4.3899999999999997</v>
      </c>
      <c r="AY6" s="3">
        <v>4.7480000000000002</v>
      </c>
      <c r="AZ6" s="3">
        <v>4.5510000000000002</v>
      </c>
      <c r="BA6" s="3">
        <v>3.7970000000000002</v>
      </c>
      <c r="BB6" s="3">
        <v>5.4089999999999998</v>
      </c>
      <c r="BC6" s="3">
        <v>5.4039999999999999</v>
      </c>
      <c r="BD6" s="3">
        <v>6.0439999999999996</v>
      </c>
      <c r="BE6" s="3">
        <v>4.3150000000000004</v>
      </c>
      <c r="BF6" s="3">
        <v>4.9379999999999997</v>
      </c>
      <c r="BG6" s="3">
        <v>4.3890000000000002</v>
      </c>
      <c r="BH6" s="3">
        <f>+TODO!$BH$26</f>
        <v>5.1509999999999998</v>
      </c>
    </row>
    <row r="7" spans="1:60" x14ac:dyDescent="0.2">
      <c r="B7" s="2" t="s">
        <v>29</v>
      </c>
      <c r="C7" s="1">
        <f t="shared" ref="C7:AH7" si="0">+C4</f>
        <v>89</v>
      </c>
      <c r="D7" s="1">
        <f t="shared" si="0"/>
        <v>81</v>
      </c>
      <c r="E7" s="1">
        <f t="shared" si="0"/>
        <v>43</v>
      </c>
      <c r="F7" s="1">
        <f t="shared" si="0"/>
        <v>48</v>
      </c>
      <c r="G7" s="1">
        <f t="shared" si="0"/>
        <v>50</v>
      </c>
      <c r="H7" s="1">
        <f t="shared" si="0"/>
        <v>87</v>
      </c>
      <c r="I7" s="1">
        <f t="shared" si="0"/>
        <v>77</v>
      </c>
      <c r="J7" s="1">
        <f t="shared" si="0"/>
        <v>63</v>
      </c>
      <c r="K7" s="1">
        <f t="shared" si="0"/>
        <v>66</v>
      </c>
      <c r="L7" s="1">
        <f t="shared" si="0"/>
        <v>125</v>
      </c>
      <c r="M7" s="1">
        <f t="shared" si="0"/>
        <v>70</v>
      </c>
      <c r="N7" s="1">
        <f t="shared" si="0"/>
        <v>110</v>
      </c>
      <c r="O7" s="1">
        <f t="shared" si="0"/>
        <v>70</v>
      </c>
      <c r="P7" s="1">
        <f t="shared" si="0"/>
        <v>76</v>
      </c>
      <c r="Q7" s="1">
        <f t="shared" si="0"/>
        <v>79</v>
      </c>
      <c r="R7" s="1">
        <f t="shared" si="0"/>
        <v>69</v>
      </c>
      <c r="S7" s="1">
        <f t="shared" si="0"/>
        <v>78</v>
      </c>
      <c r="T7" s="1">
        <f t="shared" si="0"/>
        <v>64</v>
      </c>
      <c r="U7" s="1">
        <f t="shared" si="0"/>
        <v>72</v>
      </c>
      <c r="V7" s="1">
        <f t="shared" si="0"/>
        <v>41</v>
      </c>
      <c r="W7" s="1">
        <f t="shared" si="0"/>
        <v>70</v>
      </c>
      <c r="X7" s="1">
        <f t="shared" si="0"/>
        <v>75</v>
      </c>
      <c r="Y7" s="1">
        <f t="shared" si="0"/>
        <v>83</v>
      </c>
      <c r="Z7" s="1">
        <f t="shared" si="0"/>
        <v>82</v>
      </c>
      <c r="AA7" s="1">
        <f t="shared" si="0"/>
        <v>89</v>
      </c>
      <c r="AB7" s="1">
        <f t="shared" si="0"/>
        <v>78</v>
      </c>
      <c r="AC7" s="1">
        <f t="shared" si="0"/>
        <v>96</v>
      </c>
      <c r="AD7" s="1">
        <f t="shared" si="0"/>
        <v>57</v>
      </c>
      <c r="AE7" s="1">
        <f t="shared" si="0"/>
        <v>58</v>
      </c>
      <c r="AF7" s="1">
        <f t="shared" si="0"/>
        <v>86</v>
      </c>
      <c r="AG7" s="1">
        <f t="shared" si="0"/>
        <v>63</v>
      </c>
      <c r="AH7" s="1">
        <f t="shared" si="0"/>
        <v>58</v>
      </c>
      <c r="AI7" s="1">
        <f t="shared" ref="AI7:BG7" si="1">+AI4</f>
        <v>67</v>
      </c>
      <c r="AJ7" s="1">
        <f t="shared" si="1"/>
        <v>64</v>
      </c>
      <c r="AK7" s="1">
        <f t="shared" si="1"/>
        <v>91</v>
      </c>
      <c r="AL7" s="1">
        <f t="shared" si="1"/>
        <v>97</v>
      </c>
      <c r="AM7" s="1">
        <f t="shared" si="1"/>
        <v>68</v>
      </c>
      <c r="AN7" s="1">
        <f t="shared" si="1"/>
        <v>70</v>
      </c>
      <c r="AO7" s="1">
        <f t="shared" si="1"/>
        <v>89</v>
      </c>
      <c r="AP7" s="1">
        <f t="shared" si="1"/>
        <v>61</v>
      </c>
      <c r="AQ7" s="1">
        <f t="shared" si="1"/>
        <v>55</v>
      </c>
      <c r="AR7" s="1">
        <f t="shared" si="1"/>
        <v>83</v>
      </c>
      <c r="AS7" s="1">
        <f t="shared" si="1"/>
        <v>67</v>
      </c>
      <c r="AT7" s="1">
        <f t="shared" si="1"/>
        <v>63</v>
      </c>
      <c r="AU7" s="1">
        <f t="shared" si="1"/>
        <v>64</v>
      </c>
      <c r="AV7" s="1">
        <f t="shared" si="1"/>
        <v>71</v>
      </c>
      <c r="AW7" s="1">
        <f t="shared" si="1"/>
        <v>67</v>
      </c>
      <c r="AX7" s="1">
        <f t="shared" si="1"/>
        <v>73</v>
      </c>
      <c r="AY7" s="1">
        <f t="shared" si="1"/>
        <v>65</v>
      </c>
      <c r="AZ7" s="1">
        <f t="shared" si="1"/>
        <v>53</v>
      </c>
      <c r="BA7" s="1">
        <f t="shared" si="1"/>
        <v>52</v>
      </c>
      <c r="BB7" s="1">
        <f t="shared" si="1"/>
        <v>71</v>
      </c>
      <c r="BC7" s="1">
        <f t="shared" si="1"/>
        <v>68</v>
      </c>
      <c r="BD7" s="1">
        <f t="shared" si="1"/>
        <v>93</v>
      </c>
      <c r="BE7" s="1">
        <f t="shared" si="1"/>
        <v>63</v>
      </c>
      <c r="BF7" s="1">
        <f t="shared" si="1"/>
        <v>68</v>
      </c>
      <c r="BG7" s="1">
        <f t="shared" si="1"/>
        <v>67</v>
      </c>
      <c r="BH7" s="1">
        <f t="shared" ref="BH7" si="2">+BH4</f>
        <v>70</v>
      </c>
    </row>
    <row r="8" spans="1:60" x14ac:dyDescent="0.2">
      <c r="B8" s="2" t="s">
        <v>30</v>
      </c>
      <c r="C8" s="3">
        <f t="shared" ref="C8:AH8" si="3">+C6</f>
        <v>4.8739999999999997</v>
      </c>
      <c r="D8" s="3">
        <f t="shared" si="3"/>
        <v>3.9129999999999998</v>
      </c>
      <c r="E8" s="3">
        <f t="shared" si="3"/>
        <v>2.431</v>
      </c>
      <c r="F8" s="3">
        <f t="shared" si="3"/>
        <v>2.5680000000000001</v>
      </c>
      <c r="G8" s="3">
        <f t="shared" si="3"/>
        <v>2.758</v>
      </c>
      <c r="H8" s="3">
        <f t="shared" si="3"/>
        <v>4.907</v>
      </c>
      <c r="I8" s="3">
        <f t="shared" si="3"/>
        <v>4.58</v>
      </c>
      <c r="J8" s="3">
        <f t="shared" si="3"/>
        <v>3.6960000000000002</v>
      </c>
      <c r="K8" s="3">
        <f t="shared" si="3"/>
        <v>3.8439999999999999</v>
      </c>
      <c r="L8" s="3">
        <f t="shared" si="3"/>
        <v>6.4829999999999997</v>
      </c>
      <c r="M8" s="3">
        <f t="shared" si="3"/>
        <v>3.859</v>
      </c>
      <c r="N8" s="3">
        <f t="shared" si="3"/>
        <v>5.4269999999999996</v>
      </c>
      <c r="O8" s="3">
        <f t="shared" si="3"/>
        <v>3.6139999999999999</v>
      </c>
      <c r="P8" s="3">
        <f t="shared" si="3"/>
        <v>4.4420000000000002</v>
      </c>
      <c r="Q8" s="3">
        <f t="shared" si="3"/>
        <v>4.415</v>
      </c>
      <c r="R8" s="3">
        <f t="shared" si="3"/>
        <v>4.048</v>
      </c>
      <c r="S8" s="3">
        <f t="shared" si="3"/>
        <v>5.12</v>
      </c>
      <c r="T8" s="3">
        <f t="shared" si="3"/>
        <v>3.7669999999999999</v>
      </c>
      <c r="U8" s="3">
        <f t="shared" si="3"/>
        <v>4.7039999999999997</v>
      </c>
      <c r="V8" s="3">
        <f t="shared" si="3"/>
        <v>2.4169999999999998</v>
      </c>
      <c r="W8" s="3">
        <f t="shared" si="3"/>
        <v>4.2279999999999998</v>
      </c>
      <c r="X8" s="3">
        <f t="shared" si="3"/>
        <v>3.903</v>
      </c>
      <c r="Y8" s="3">
        <f t="shared" si="3"/>
        <v>5.0140000000000002</v>
      </c>
      <c r="Z8" s="3">
        <f t="shared" si="3"/>
        <v>4.2709999999999999</v>
      </c>
      <c r="AA8" s="3">
        <f t="shared" si="3"/>
        <v>4.5149999999999997</v>
      </c>
      <c r="AB8" s="3">
        <f t="shared" si="3"/>
        <v>4.8639999999999999</v>
      </c>
      <c r="AC8" s="3">
        <f t="shared" si="3"/>
        <v>5.1280000000000001</v>
      </c>
      <c r="AD8" s="3">
        <f t="shared" si="3"/>
        <v>5.7030000000000003</v>
      </c>
      <c r="AE8" s="3">
        <f t="shared" si="3"/>
        <v>3.2349999999999999</v>
      </c>
      <c r="AF8" s="3">
        <f t="shared" si="3"/>
        <v>6.0650000000000004</v>
      </c>
      <c r="AG8" s="3">
        <f t="shared" si="3"/>
        <v>4.8120000000000003</v>
      </c>
      <c r="AH8" s="3">
        <f t="shared" si="3"/>
        <v>3.7690000000000001</v>
      </c>
      <c r="AI8" s="3">
        <f t="shared" ref="AI8:BG8" si="4">+AI6</f>
        <v>5.3639999999999999</v>
      </c>
      <c r="AJ8" s="3">
        <f t="shared" si="4"/>
        <v>4.5140000000000002</v>
      </c>
      <c r="AK8" s="3">
        <f t="shared" si="4"/>
        <v>5.3869999999999996</v>
      </c>
      <c r="AL8" s="3">
        <f t="shared" si="4"/>
        <v>6.1849999999999996</v>
      </c>
      <c r="AM8" s="3">
        <f t="shared" si="4"/>
        <v>4.5279999999999996</v>
      </c>
      <c r="AN8" s="3">
        <f t="shared" si="4"/>
        <v>4.665</v>
      </c>
      <c r="AO8" s="3">
        <f t="shared" si="4"/>
        <v>6.0590000000000002</v>
      </c>
      <c r="AP8" s="3">
        <f t="shared" si="4"/>
        <v>3.9039999999999999</v>
      </c>
      <c r="AQ8" s="3">
        <f t="shared" si="4"/>
        <v>3.3119999999999998</v>
      </c>
      <c r="AR8" s="3">
        <f t="shared" si="4"/>
        <v>4.0410000000000004</v>
      </c>
      <c r="AS8" s="3">
        <f t="shared" si="4"/>
        <v>4.665</v>
      </c>
      <c r="AT8" s="3">
        <f t="shared" si="4"/>
        <v>4.7370000000000001</v>
      </c>
      <c r="AU8" s="3">
        <f t="shared" si="4"/>
        <v>4.4080000000000004</v>
      </c>
      <c r="AV8" s="3">
        <f t="shared" si="4"/>
        <v>4.1539999999999999</v>
      </c>
      <c r="AW8" s="3">
        <f t="shared" si="4"/>
        <v>4.4429999999999996</v>
      </c>
      <c r="AX8" s="3">
        <f t="shared" si="4"/>
        <v>4.3899999999999997</v>
      </c>
      <c r="AY8" s="3">
        <f t="shared" si="4"/>
        <v>4.7480000000000002</v>
      </c>
      <c r="AZ8" s="3">
        <f t="shared" si="4"/>
        <v>4.5510000000000002</v>
      </c>
      <c r="BA8" s="3">
        <f t="shared" si="4"/>
        <v>3.7970000000000002</v>
      </c>
      <c r="BB8" s="3">
        <f t="shared" si="4"/>
        <v>5.4089999999999998</v>
      </c>
      <c r="BC8" s="3">
        <f t="shared" si="4"/>
        <v>5.4039999999999999</v>
      </c>
      <c r="BD8" s="3">
        <f t="shared" si="4"/>
        <v>6.0439999999999996</v>
      </c>
      <c r="BE8" s="3">
        <f t="shared" si="4"/>
        <v>4.3150000000000004</v>
      </c>
      <c r="BF8" s="3">
        <f t="shared" si="4"/>
        <v>4.9379999999999997</v>
      </c>
      <c r="BG8" s="3">
        <f t="shared" si="4"/>
        <v>4.3890000000000002</v>
      </c>
      <c r="BH8" s="3">
        <f t="shared" ref="BH8" si="5">+BH6</f>
        <v>5.1509999999999998</v>
      </c>
    </row>
    <row r="9" spans="1:60" x14ac:dyDescent="0.2">
      <c r="C9" s="3"/>
      <c r="D9" s="3"/>
      <c r="E9" s="3"/>
      <c r="F9" s="3"/>
      <c r="G9" s="3"/>
      <c r="H9" s="3"/>
      <c r="I9" s="3"/>
      <c r="J9" s="3"/>
      <c r="K9" s="13" t="s">
        <v>41</v>
      </c>
      <c r="L9" s="3"/>
      <c r="M9" s="3"/>
      <c r="N9" s="7" t="s">
        <v>27</v>
      </c>
      <c r="O9" s="4">
        <f>SUM(D7:O7)</f>
        <v>890</v>
      </c>
      <c r="P9" s="4">
        <f t="shared" ref="P9:BH10" si="6">SUM(E7:P7)</f>
        <v>885</v>
      </c>
      <c r="Q9" s="4">
        <f t="shared" si="6"/>
        <v>921</v>
      </c>
      <c r="R9" s="4">
        <f t="shared" si="6"/>
        <v>942</v>
      </c>
      <c r="S9" s="4">
        <f t="shared" si="6"/>
        <v>970</v>
      </c>
      <c r="T9" s="4">
        <f t="shared" si="6"/>
        <v>947</v>
      </c>
      <c r="U9" s="4">
        <f t="shared" si="6"/>
        <v>942</v>
      </c>
      <c r="V9" s="4">
        <f t="shared" si="6"/>
        <v>920</v>
      </c>
      <c r="W9" s="4">
        <f t="shared" si="6"/>
        <v>924</v>
      </c>
      <c r="X9" s="4">
        <f t="shared" si="6"/>
        <v>874</v>
      </c>
      <c r="Y9" s="4">
        <f t="shared" si="6"/>
        <v>887</v>
      </c>
      <c r="Z9" s="4">
        <f t="shared" si="6"/>
        <v>859</v>
      </c>
      <c r="AA9" s="4">
        <f t="shared" si="6"/>
        <v>878</v>
      </c>
      <c r="AB9" s="4">
        <f t="shared" si="6"/>
        <v>880</v>
      </c>
      <c r="AC9" s="4">
        <f t="shared" si="6"/>
        <v>897</v>
      </c>
      <c r="AD9" s="4">
        <f t="shared" si="6"/>
        <v>885</v>
      </c>
      <c r="AE9" s="4">
        <f t="shared" si="6"/>
        <v>865</v>
      </c>
      <c r="AF9" s="4">
        <f t="shared" si="6"/>
        <v>887</v>
      </c>
      <c r="AG9" s="4">
        <f t="shared" si="6"/>
        <v>878</v>
      </c>
      <c r="AH9" s="4">
        <f t="shared" si="6"/>
        <v>895</v>
      </c>
      <c r="AI9" s="4">
        <f t="shared" si="6"/>
        <v>892</v>
      </c>
      <c r="AJ9" s="4">
        <f t="shared" si="6"/>
        <v>881</v>
      </c>
      <c r="AK9" s="4">
        <f t="shared" si="6"/>
        <v>889</v>
      </c>
      <c r="AL9" s="4">
        <f t="shared" si="6"/>
        <v>904</v>
      </c>
      <c r="AM9" s="4">
        <f t="shared" si="6"/>
        <v>883</v>
      </c>
      <c r="AN9" s="4">
        <f t="shared" si="6"/>
        <v>875</v>
      </c>
      <c r="AO9" s="4">
        <f t="shared" si="6"/>
        <v>868</v>
      </c>
      <c r="AP9" s="4">
        <f t="shared" si="6"/>
        <v>872</v>
      </c>
      <c r="AQ9" s="4">
        <f t="shared" si="6"/>
        <v>869</v>
      </c>
      <c r="AR9" s="4">
        <f t="shared" si="6"/>
        <v>866</v>
      </c>
      <c r="AS9" s="4">
        <f t="shared" si="6"/>
        <v>870</v>
      </c>
      <c r="AT9" s="4">
        <f t="shared" si="6"/>
        <v>875</v>
      </c>
      <c r="AU9" s="4">
        <f t="shared" si="6"/>
        <v>872</v>
      </c>
      <c r="AV9" s="4">
        <f t="shared" si="6"/>
        <v>879</v>
      </c>
      <c r="AW9" s="4">
        <f t="shared" si="6"/>
        <v>855</v>
      </c>
      <c r="AX9" s="4">
        <f t="shared" si="6"/>
        <v>831</v>
      </c>
      <c r="AY9" s="4">
        <f t="shared" si="6"/>
        <v>828</v>
      </c>
      <c r="AZ9" s="4">
        <f t="shared" si="6"/>
        <v>811</v>
      </c>
      <c r="BA9" s="4">
        <f t="shared" si="6"/>
        <v>774</v>
      </c>
      <c r="BB9" s="4">
        <f t="shared" si="6"/>
        <v>784</v>
      </c>
      <c r="BC9" s="4">
        <f t="shared" si="6"/>
        <v>797</v>
      </c>
      <c r="BD9" s="4">
        <f t="shared" si="6"/>
        <v>807</v>
      </c>
      <c r="BE9" s="4">
        <f t="shared" si="6"/>
        <v>803</v>
      </c>
      <c r="BF9" s="4">
        <f t="shared" si="6"/>
        <v>808</v>
      </c>
      <c r="BG9" s="4">
        <f t="shared" si="6"/>
        <v>811</v>
      </c>
      <c r="BH9" s="4">
        <f t="shared" si="6"/>
        <v>810</v>
      </c>
    </row>
    <row r="10" spans="1:60" x14ac:dyDescent="0.2">
      <c r="K10" s="13"/>
      <c r="N10" s="7" t="s">
        <v>28</v>
      </c>
      <c r="O10" s="3">
        <f>SUM(D8:O8)</f>
        <v>48.08</v>
      </c>
      <c r="P10" s="3">
        <f t="shared" si="6"/>
        <v>48.609000000000002</v>
      </c>
      <c r="Q10" s="3">
        <f t="shared" si="6"/>
        <v>50.592999999999996</v>
      </c>
      <c r="R10" s="3">
        <f t="shared" si="6"/>
        <v>52.073</v>
      </c>
      <c r="S10" s="3">
        <f t="shared" si="6"/>
        <v>54.434999999999995</v>
      </c>
      <c r="T10" s="3">
        <f t="shared" si="6"/>
        <v>53.294999999999995</v>
      </c>
      <c r="U10" s="3">
        <f t="shared" si="6"/>
        <v>53.419000000000004</v>
      </c>
      <c r="V10" s="3">
        <f t="shared" si="6"/>
        <v>52.140000000000008</v>
      </c>
      <c r="W10" s="3">
        <f t="shared" si="6"/>
        <v>52.524000000000001</v>
      </c>
      <c r="X10" s="3">
        <f t="shared" si="6"/>
        <v>49.944000000000003</v>
      </c>
      <c r="Y10" s="3">
        <f t="shared" si="6"/>
        <v>51.099000000000004</v>
      </c>
      <c r="Z10" s="3">
        <f t="shared" si="6"/>
        <v>49.943000000000005</v>
      </c>
      <c r="AA10" s="3">
        <f t="shared" si="6"/>
        <v>50.844000000000001</v>
      </c>
      <c r="AB10" s="3">
        <f t="shared" si="6"/>
        <v>51.266000000000005</v>
      </c>
      <c r="AC10" s="3">
        <f t="shared" si="6"/>
        <v>51.978999999999999</v>
      </c>
      <c r="AD10" s="3">
        <f t="shared" si="6"/>
        <v>53.634</v>
      </c>
      <c r="AE10" s="3">
        <f t="shared" si="6"/>
        <v>51.748999999999995</v>
      </c>
      <c r="AF10" s="3">
        <f t="shared" si="6"/>
        <v>54.047000000000004</v>
      </c>
      <c r="AG10" s="3">
        <f t="shared" si="6"/>
        <v>54.155000000000001</v>
      </c>
      <c r="AH10" s="3">
        <f t="shared" si="6"/>
        <v>55.506999999999998</v>
      </c>
      <c r="AI10" s="3">
        <f t="shared" si="6"/>
        <v>56.642999999999994</v>
      </c>
      <c r="AJ10" s="3">
        <f t="shared" si="6"/>
        <v>57.253999999999998</v>
      </c>
      <c r="AK10" s="3">
        <f t="shared" si="6"/>
        <v>57.626999999999995</v>
      </c>
      <c r="AL10" s="3">
        <f t="shared" si="6"/>
        <v>59.541000000000004</v>
      </c>
      <c r="AM10" s="3">
        <f t="shared" si="6"/>
        <v>59.554000000000002</v>
      </c>
      <c r="AN10" s="3">
        <f t="shared" si="6"/>
        <v>59.355000000000004</v>
      </c>
      <c r="AO10" s="3">
        <f t="shared" si="6"/>
        <v>60.286000000000001</v>
      </c>
      <c r="AP10" s="3">
        <f t="shared" si="6"/>
        <v>58.486999999999995</v>
      </c>
      <c r="AQ10" s="3">
        <f t="shared" si="6"/>
        <v>58.563999999999993</v>
      </c>
      <c r="AR10" s="3">
        <f t="shared" si="6"/>
        <v>56.539999999999992</v>
      </c>
      <c r="AS10" s="3">
        <f t="shared" si="6"/>
        <v>56.392999999999994</v>
      </c>
      <c r="AT10" s="3">
        <f t="shared" si="6"/>
        <v>57.36099999999999</v>
      </c>
      <c r="AU10" s="3">
        <f t="shared" si="6"/>
        <v>56.405000000000001</v>
      </c>
      <c r="AV10" s="3">
        <f t="shared" si="6"/>
        <v>56.045000000000002</v>
      </c>
      <c r="AW10" s="3">
        <f t="shared" si="6"/>
        <v>55.100999999999999</v>
      </c>
      <c r="AX10" s="3">
        <f t="shared" si="6"/>
        <v>53.305999999999997</v>
      </c>
      <c r="AY10" s="3">
        <f t="shared" si="6"/>
        <v>53.526000000000003</v>
      </c>
      <c r="AZ10" s="3">
        <f t="shared" si="6"/>
        <v>53.411999999999999</v>
      </c>
      <c r="BA10" s="3">
        <f t="shared" si="6"/>
        <v>51.15</v>
      </c>
      <c r="BB10" s="3">
        <f t="shared" si="6"/>
        <v>52.655000000000001</v>
      </c>
      <c r="BC10" s="3">
        <f t="shared" si="6"/>
        <v>54.747</v>
      </c>
      <c r="BD10" s="3">
        <f t="shared" si="6"/>
        <v>56.75</v>
      </c>
      <c r="BE10" s="3">
        <f t="shared" si="6"/>
        <v>56.399999999999991</v>
      </c>
      <c r="BF10" s="3">
        <f t="shared" si="6"/>
        <v>56.600999999999999</v>
      </c>
      <c r="BG10" s="3">
        <f t="shared" si="6"/>
        <v>56.582000000000001</v>
      </c>
      <c r="BH10" s="3">
        <f t="shared" si="6"/>
        <v>57.578999999999994</v>
      </c>
    </row>
    <row r="11" spans="1:60" x14ac:dyDescent="0.2">
      <c r="K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 t="s">
        <v>33</v>
      </c>
      <c r="AA11" s="3">
        <f>+AA10-AA10*AA17</f>
        <v>51.046863714566271</v>
      </c>
      <c r="AB11" s="3">
        <f t="shared" ref="AB11:BE11" si="7">+AB10-AB10*AB17</f>
        <v>51.163754577400056</v>
      </c>
      <c r="AC11" s="3">
        <f t="shared" si="7"/>
        <v>52.151776516845707</v>
      </c>
      <c r="AD11" s="3">
        <f t="shared" si="7"/>
        <v>51.362357596948662</v>
      </c>
      <c r="AE11" s="3">
        <f t="shared" si="7"/>
        <v>50.249625596324321</v>
      </c>
      <c r="AF11" s="3">
        <f t="shared" si="7"/>
        <v>51.452062203742031</v>
      </c>
      <c r="AG11" s="3">
        <f t="shared" si="7"/>
        <v>50.858530439165349</v>
      </c>
      <c r="AH11" s="3">
        <f t="shared" si="7"/>
        <v>51.804551841591042</v>
      </c>
      <c r="AI11" s="3">
        <f t="shared" si="7"/>
        <v>51.420834772380424</v>
      </c>
      <c r="AJ11" s="3">
        <f t="shared" si="7"/>
        <v>50.51178385402492</v>
      </c>
      <c r="AK11" s="3">
        <f t="shared" si="7"/>
        <v>51.004640999333162</v>
      </c>
      <c r="AL11" s="3">
        <f t="shared" si="7"/>
        <v>51.63193757088834</v>
      </c>
      <c r="AM11" s="3">
        <f t="shared" si="7"/>
        <v>50.023644993979431</v>
      </c>
      <c r="AN11" s="3">
        <f t="shared" si="7"/>
        <v>49.459150821078886</v>
      </c>
      <c r="AO11" s="3">
        <f t="shared" si="7"/>
        <v>48.555543110943709</v>
      </c>
      <c r="AP11" s="3">
        <f t="shared" si="7"/>
        <v>49.502441226415556</v>
      </c>
      <c r="AQ11" s="3">
        <f t="shared" si="7"/>
        <v>49.245125364941359</v>
      </c>
      <c r="AR11" s="3">
        <f t="shared" si="7"/>
        <v>49.588987349504542</v>
      </c>
      <c r="AS11" s="3">
        <f t="shared" si="7"/>
        <v>49.915099226198329</v>
      </c>
      <c r="AT11" s="3">
        <f t="shared" si="7"/>
        <v>50.045886791193396</v>
      </c>
      <c r="AU11" s="3">
        <f t="shared" si="7"/>
        <v>50.056600172935688</v>
      </c>
      <c r="AV11" s="3">
        <f t="shared" si="7"/>
        <v>50.628464008810781</v>
      </c>
      <c r="AW11" s="3">
        <f t="shared" si="7"/>
        <v>49.125887789764541</v>
      </c>
      <c r="AX11" s="3">
        <f t="shared" si="7"/>
        <v>47.7994914701436</v>
      </c>
      <c r="AY11" s="3">
        <f t="shared" si="7"/>
        <v>47.538186409898593</v>
      </c>
      <c r="AZ11" s="3">
        <f t="shared" si="7"/>
        <v>46.321215281746717</v>
      </c>
      <c r="BA11" s="3">
        <f t="shared" si="7"/>
        <v>44.160826574853473</v>
      </c>
      <c r="BB11" s="3">
        <f t="shared" si="7"/>
        <v>44.485057206158906</v>
      </c>
      <c r="BC11" s="3">
        <f t="shared" si="7"/>
        <v>44.812383063819482</v>
      </c>
      <c r="BD11" s="3">
        <f t="shared" si="7"/>
        <v>44.860085379612819</v>
      </c>
      <c r="BE11" s="3">
        <f t="shared" si="7"/>
        <v>44.666421369177812</v>
      </c>
      <c r="BF11" s="3">
        <f t="shared" ref="BF11:BG11" si="8">+BF10-BF10*BF17</f>
        <v>45.006552247507713</v>
      </c>
      <c r="BG11" s="3">
        <f t="shared" si="8"/>
        <v>45.266423645421867</v>
      </c>
      <c r="BH11" s="3">
        <f t="shared" ref="BH11" si="9">+BH10-BH10*BH17</f>
        <v>44.759767594835893</v>
      </c>
    </row>
    <row r="12" spans="1:60" x14ac:dyDescent="0.2">
      <c r="J12" s="3"/>
      <c r="K12" s="13"/>
    </row>
    <row r="13" spans="1:60" x14ac:dyDescent="0.2">
      <c r="J13" s="3"/>
      <c r="K13" s="13"/>
      <c r="W13" s="14" t="s">
        <v>34</v>
      </c>
      <c r="X13" s="14"/>
      <c r="Y13" s="14"/>
      <c r="Z13" s="5" t="s">
        <v>35</v>
      </c>
      <c r="AA13" s="5">
        <f t="shared" ref="AA13:BH13" si="10">+(AA10-O10)/O10</f>
        <v>5.7487520798668951E-2</v>
      </c>
      <c r="AB13" s="5">
        <f t="shared" si="10"/>
        <v>5.4660659548643326E-2</v>
      </c>
      <c r="AC13" s="5">
        <f t="shared" si="10"/>
        <v>2.7395094182989799E-2</v>
      </c>
      <c r="AD13" s="5">
        <f t="shared" si="10"/>
        <v>2.9977147466057265E-2</v>
      </c>
      <c r="AE13" s="5">
        <f t="shared" si="10"/>
        <v>-4.9343253421511898E-2</v>
      </c>
      <c r="AF13" s="5">
        <f t="shared" si="10"/>
        <v>1.4110141664321412E-2</v>
      </c>
      <c r="AG13" s="5">
        <f t="shared" si="10"/>
        <v>1.3777869297440929E-2</v>
      </c>
      <c r="AH13" s="5">
        <f t="shared" si="10"/>
        <v>6.4576141158419448E-2</v>
      </c>
      <c r="AI13" s="5">
        <f t="shared" si="10"/>
        <v>7.8421293123143568E-2</v>
      </c>
      <c r="AJ13" s="5">
        <f t="shared" si="10"/>
        <v>0.14636392759891068</v>
      </c>
      <c r="AK13" s="5">
        <f t="shared" si="10"/>
        <v>0.12775201080255957</v>
      </c>
      <c r="AL13" s="5">
        <f t="shared" si="10"/>
        <v>0.19217908415593773</v>
      </c>
      <c r="AM13" s="5">
        <f t="shared" si="10"/>
        <v>0.17130831563212967</v>
      </c>
      <c r="AN13" s="5">
        <f t="shared" si="10"/>
        <v>0.15778488666952753</v>
      </c>
      <c r="AO13" s="5">
        <f t="shared" si="10"/>
        <v>0.15981454048750462</v>
      </c>
      <c r="AP13" s="5">
        <f t="shared" si="10"/>
        <v>9.04836484319647E-2</v>
      </c>
      <c r="AQ13" s="5">
        <f t="shared" si="10"/>
        <v>0.13169336605538268</v>
      </c>
      <c r="AR13" s="5">
        <f t="shared" si="10"/>
        <v>4.6126519510795931E-2</v>
      </c>
      <c r="AS13" s="5">
        <f t="shared" si="10"/>
        <v>4.1325824023635722E-2</v>
      </c>
      <c r="AT13" s="5">
        <f t="shared" si="10"/>
        <v>3.3401192642369293E-2</v>
      </c>
      <c r="AU13" s="5">
        <f t="shared" si="10"/>
        <v>-4.2017548505550988E-3</v>
      </c>
      <c r="AV13" s="5">
        <f t="shared" si="10"/>
        <v>-2.1116428546477033E-2</v>
      </c>
      <c r="AW13" s="5">
        <f t="shared" si="10"/>
        <v>-4.3833619657452173E-2</v>
      </c>
      <c r="AX13" s="5">
        <f t="shared" si="10"/>
        <v>-0.10471775751163075</v>
      </c>
      <c r="AY13" s="5">
        <f t="shared" si="10"/>
        <v>-0.10121906169190983</v>
      </c>
      <c r="AZ13" s="5">
        <f t="shared" si="10"/>
        <v>-0.10012635835228716</v>
      </c>
      <c r="BA13" s="5">
        <f t="shared" si="10"/>
        <v>-0.15154430547722528</v>
      </c>
      <c r="BB13" s="5">
        <f t="shared" si="10"/>
        <v>-9.9714466462632628E-2</v>
      </c>
      <c r="BC13" s="5">
        <f t="shared" si="10"/>
        <v>-6.5176558978211757E-2</v>
      </c>
      <c r="BD13" s="5">
        <f t="shared" si="10"/>
        <v>3.7141846480369294E-3</v>
      </c>
      <c r="BE13" s="5">
        <f t="shared" si="10"/>
        <v>1.2412888124408876E-4</v>
      </c>
      <c r="BF13" s="5">
        <f t="shared" si="10"/>
        <v>-1.3249420337860062E-2</v>
      </c>
      <c r="BG13" s="5">
        <f t="shared" si="10"/>
        <v>3.1380196791064552E-3</v>
      </c>
      <c r="BH13" s="5">
        <f t="shared" si="10"/>
        <v>2.7370862699616232E-2</v>
      </c>
    </row>
    <row r="14" spans="1:60" x14ac:dyDescent="0.2">
      <c r="J14" s="3"/>
      <c r="K14" s="13"/>
      <c r="M14" s="5"/>
      <c r="Z14" s="1" t="s">
        <v>36</v>
      </c>
      <c r="AA14" s="5">
        <f t="shared" ref="AA14:BH14" si="11">+(AA8-O8)/O8</f>
        <v>0.24930824571112337</v>
      </c>
      <c r="AB14" s="5">
        <f t="shared" si="11"/>
        <v>9.5002251238180929E-2</v>
      </c>
      <c r="AC14" s="5">
        <f t="shared" si="11"/>
        <v>0.16149490373725936</v>
      </c>
      <c r="AD14" s="5">
        <f t="shared" si="11"/>
        <v>0.40884387351778662</v>
      </c>
      <c r="AE14" s="5">
        <f t="shared" si="11"/>
        <v>-0.36816406250000006</v>
      </c>
      <c r="AF14" s="5">
        <f t="shared" si="11"/>
        <v>0.61003451022033461</v>
      </c>
      <c r="AG14" s="5">
        <f t="shared" si="11"/>
        <v>2.2959183673469503E-2</v>
      </c>
      <c r="AH14" s="5">
        <f t="shared" si="11"/>
        <v>0.55937112122465882</v>
      </c>
      <c r="AI14" s="5">
        <f t="shared" si="11"/>
        <v>0.26868495742667931</v>
      </c>
      <c r="AJ14" s="5">
        <f t="shared" si="11"/>
        <v>0.15654624647706897</v>
      </c>
      <c r="AK14" s="5">
        <f t="shared" si="11"/>
        <v>7.4391703230953191E-2</v>
      </c>
      <c r="AL14" s="5">
        <f t="shared" si="11"/>
        <v>0.44813860922500581</v>
      </c>
      <c r="AM14" s="5">
        <f t="shared" si="11"/>
        <v>2.8792912513842528E-3</v>
      </c>
      <c r="AN14" s="5">
        <f t="shared" si="11"/>
        <v>-4.091282894736839E-2</v>
      </c>
      <c r="AO14" s="5">
        <f t="shared" si="11"/>
        <v>0.18155226209048361</v>
      </c>
      <c r="AP14" s="5">
        <f t="shared" si="11"/>
        <v>-0.31544800981939336</v>
      </c>
      <c r="AQ14" s="5">
        <f t="shared" si="11"/>
        <v>2.3802163833075721E-2</v>
      </c>
      <c r="AR14" s="5">
        <f t="shared" si="11"/>
        <v>-0.33371805441055236</v>
      </c>
      <c r="AS14" s="5">
        <f t="shared" si="11"/>
        <v>-3.0548628428927728E-2</v>
      </c>
      <c r="AT14" s="5">
        <f t="shared" si="11"/>
        <v>0.25683205094189437</v>
      </c>
      <c r="AU14" s="5">
        <f t="shared" si="11"/>
        <v>-0.17822520507084258</v>
      </c>
      <c r="AV14" s="5">
        <f t="shared" si="11"/>
        <v>-7.9751883030571624E-2</v>
      </c>
      <c r="AW14" s="5">
        <f t="shared" si="11"/>
        <v>-0.17523668089845926</v>
      </c>
      <c r="AX14" s="5">
        <f t="shared" si="11"/>
        <v>-0.29021827000808409</v>
      </c>
      <c r="AY14" s="5">
        <f t="shared" si="11"/>
        <v>4.8586572438162688E-2</v>
      </c>
      <c r="AZ14" s="5">
        <f t="shared" si="11"/>
        <v>-2.4437299035369748E-2</v>
      </c>
      <c r="BA14" s="5">
        <f t="shared" si="11"/>
        <v>-0.37332893216702423</v>
      </c>
      <c r="BB14" s="5">
        <f t="shared" si="11"/>
        <v>0.38550204918032788</v>
      </c>
      <c r="BC14" s="5">
        <f t="shared" si="11"/>
        <v>0.63164251207729472</v>
      </c>
      <c r="BD14" s="5">
        <f t="shared" si="11"/>
        <v>0.49566938876515693</v>
      </c>
      <c r="BE14" s="5">
        <f t="shared" si="11"/>
        <v>-7.5026795284029932E-2</v>
      </c>
      <c r="BF14" s="5">
        <f t="shared" si="11"/>
        <v>4.2431918936035387E-2</v>
      </c>
      <c r="BG14" s="5">
        <f t="shared" si="11"/>
        <v>-4.3103448275862355E-3</v>
      </c>
      <c r="BH14" s="5">
        <f t="shared" si="11"/>
        <v>0.24000962927298986</v>
      </c>
    </row>
    <row r="15" spans="1:60" x14ac:dyDescent="0.2">
      <c r="K15" s="13"/>
    </row>
    <row r="16" spans="1:60" x14ac:dyDescent="0.2">
      <c r="K16" s="13"/>
      <c r="L16" s="14" t="s">
        <v>37</v>
      </c>
      <c r="M16" s="14"/>
      <c r="N16" s="14"/>
      <c r="O16" s="1">
        <f>+O10/O9</f>
        <v>5.4022471910112356E-2</v>
      </c>
      <c r="P16" s="1">
        <f t="shared" ref="P16:BE16" si="12">+P10/P9</f>
        <v>5.4925423728813559E-2</v>
      </c>
      <c r="Q16" s="1">
        <f t="shared" si="12"/>
        <v>5.4932681867535284E-2</v>
      </c>
      <c r="R16" s="1">
        <f t="shared" si="12"/>
        <v>5.52791932059448E-2</v>
      </c>
      <c r="S16" s="1">
        <f t="shared" si="12"/>
        <v>5.6118556701030921E-2</v>
      </c>
      <c r="T16" s="1">
        <f t="shared" si="12"/>
        <v>5.6277719112988379E-2</v>
      </c>
      <c r="U16" s="1">
        <f t="shared" si="12"/>
        <v>5.6708067940552019E-2</v>
      </c>
      <c r="V16" s="1">
        <f t="shared" si="12"/>
        <v>5.6673913043478269E-2</v>
      </c>
      <c r="W16" s="1">
        <f t="shared" si="12"/>
        <v>5.6844155844155843E-2</v>
      </c>
      <c r="X16" s="1">
        <f t="shared" si="12"/>
        <v>5.7144164759725405E-2</v>
      </c>
      <c r="Y16" s="1">
        <f t="shared" si="12"/>
        <v>5.7608793686583996E-2</v>
      </c>
      <c r="Z16" s="1">
        <f t="shared" si="12"/>
        <v>5.8140861466821889E-2</v>
      </c>
      <c r="AA16" s="1">
        <f t="shared" si="12"/>
        <v>5.7908883826879275E-2</v>
      </c>
      <c r="AB16" s="1">
        <f t="shared" si="12"/>
        <v>5.8256818181818187E-2</v>
      </c>
      <c r="AC16" s="1">
        <f t="shared" si="12"/>
        <v>5.7947603121516165E-2</v>
      </c>
      <c r="AD16" s="1">
        <f t="shared" si="12"/>
        <v>6.0603389830508475E-2</v>
      </c>
      <c r="AE16" s="1">
        <f t="shared" si="12"/>
        <v>5.9825433526011558E-2</v>
      </c>
      <c r="AF16" s="1">
        <f t="shared" si="12"/>
        <v>6.0932356257046225E-2</v>
      </c>
      <c r="AG16" s="1">
        <f t="shared" si="12"/>
        <v>6.1679954441913439E-2</v>
      </c>
      <c r="AH16" s="1">
        <f t="shared" si="12"/>
        <v>6.2018994413407816E-2</v>
      </c>
      <c r="AI16" s="1">
        <f t="shared" si="12"/>
        <v>6.350112107623318E-2</v>
      </c>
      <c r="AJ16" s="1">
        <f t="shared" si="12"/>
        <v>6.4987514188422246E-2</v>
      </c>
      <c r="AK16" s="1">
        <f t="shared" si="12"/>
        <v>6.4822272215973004E-2</v>
      </c>
      <c r="AL16" s="1">
        <f t="shared" si="12"/>
        <v>6.5863938053097343E-2</v>
      </c>
      <c r="AM16" s="1">
        <f t="shared" si="12"/>
        <v>6.7445073612684037E-2</v>
      </c>
      <c r="AN16" s="1">
        <f t="shared" si="12"/>
        <v>6.7834285714285722E-2</v>
      </c>
      <c r="AO16" s="1">
        <f t="shared" si="12"/>
        <v>6.9453917050691247E-2</v>
      </c>
      <c r="AP16" s="1">
        <f t="shared" si="12"/>
        <v>6.7072247706422006E-2</v>
      </c>
      <c r="AQ16" s="1">
        <f t="shared" si="12"/>
        <v>6.7392405063291125E-2</v>
      </c>
      <c r="AR16" s="1">
        <f t="shared" si="12"/>
        <v>6.5288683602771347E-2</v>
      </c>
      <c r="AS16" s="1">
        <f t="shared" si="12"/>
        <v>6.481954022988505E-2</v>
      </c>
      <c r="AT16" s="1">
        <f t="shared" si="12"/>
        <v>6.5555428571428556E-2</v>
      </c>
      <c r="AU16" s="1">
        <f t="shared" si="12"/>
        <v>6.4684633027522934E-2</v>
      </c>
      <c r="AV16" s="1">
        <f t="shared" si="12"/>
        <v>6.3759954493742887E-2</v>
      </c>
      <c r="AW16" s="1">
        <f t="shared" si="12"/>
        <v>6.4445614035087723E-2</v>
      </c>
      <c r="AX16" s="1">
        <f t="shared" si="12"/>
        <v>6.4146811070998788E-2</v>
      </c>
      <c r="AY16" s="1">
        <f t="shared" si="12"/>
        <v>6.4644927536231883E-2</v>
      </c>
      <c r="AZ16" s="1">
        <f t="shared" si="12"/>
        <v>6.5859432799013559E-2</v>
      </c>
      <c r="BA16" s="1">
        <f t="shared" si="12"/>
        <v>6.6085271317829458E-2</v>
      </c>
      <c r="BB16" s="1">
        <f t="shared" si="12"/>
        <v>6.7161989795918364E-2</v>
      </c>
      <c r="BC16" s="1">
        <f t="shared" si="12"/>
        <v>6.8691342534504388E-2</v>
      </c>
      <c r="BD16" s="1">
        <f t="shared" si="12"/>
        <v>7.0322180916976451E-2</v>
      </c>
      <c r="BE16" s="1">
        <f t="shared" si="12"/>
        <v>7.0236612702366114E-2</v>
      </c>
      <c r="BF16" s="1">
        <f t="shared" ref="BF16:BG16" si="13">+BF10/BF9</f>
        <v>7.0050742574257419E-2</v>
      </c>
      <c r="BG16" s="1">
        <f t="shared" si="13"/>
        <v>6.9768187422934655E-2</v>
      </c>
      <c r="BH16" s="1">
        <f t="shared" ref="BH16" si="14">+BH10/BH9</f>
        <v>7.1085185185185182E-2</v>
      </c>
    </row>
    <row r="17" spans="11:60" x14ac:dyDescent="0.2">
      <c r="K17" s="13"/>
      <c r="W17" s="14" t="s">
        <v>38</v>
      </c>
      <c r="X17" s="14"/>
      <c r="Y17" s="14"/>
      <c r="AA17" s="5">
        <f>+(AA16-$Z$16)/$Z$16</f>
        <v>-3.9899243679936223E-3</v>
      </c>
      <c r="AB17" s="5">
        <f t="shared" ref="AB17:BF17" si="15">+(AB16-$Z$16)/$Z$16</f>
        <v>1.9944099910261808E-3</v>
      </c>
      <c r="AC17" s="5">
        <f t="shared" si="15"/>
        <v>-3.3239676955252235E-3</v>
      </c>
      <c r="AD17" s="5">
        <f t="shared" si="15"/>
        <v>4.235452144258009E-2</v>
      </c>
      <c r="AE17" s="5">
        <f t="shared" si="15"/>
        <v>2.8973978312154373E-2</v>
      </c>
      <c r="AF17" s="5">
        <f t="shared" si="15"/>
        <v>4.8012614877013887E-2</v>
      </c>
      <c r="AG17" s="5">
        <f t="shared" si="15"/>
        <v>6.0871010263773527E-2</v>
      </c>
      <c r="AH17" s="5">
        <f t="shared" si="15"/>
        <v>6.6702364718124893E-2</v>
      </c>
      <c r="AI17" s="5">
        <f t="shared" si="15"/>
        <v>9.2194361661980639E-2</v>
      </c>
      <c r="AJ17" s="5">
        <f t="shared" si="15"/>
        <v>0.11775973986053515</v>
      </c>
      <c r="AK17" s="5">
        <f t="shared" si="15"/>
        <v>0.11491764278318899</v>
      </c>
      <c r="AL17" s="5">
        <f t="shared" si="15"/>
        <v>0.13283388638268856</v>
      </c>
      <c r="AM17" s="5">
        <f t="shared" si="15"/>
        <v>0.16002879749505605</v>
      </c>
      <c r="AN17" s="5">
        <f t="shared" si="15"/>
        <v>0.16672309289733162</v>
      </c>
      <c r="AO17" s="5">
        <f t="shared" si="15"/>
        <v>0.19458011626341587</v>
      </c>
      <c r="AP17" s="5">
        <f t="shared" si="15"/>
        <v>0.15361633822190296</v>
      </c>
      <c r="AQ17" s="5">
        <f t="shared" si="15"/>
        <v>0.15912291911513271</v>
      </c>
      <c r="AR17" s="5">
        <f t="shared" si="15"/>
        <v>0.12293973559418907</v>
      </c>
      <c r="AS17" s="5">
        <f t="shared" si="15"/>
        <v>0.114870653694637</v>
      </c>
      <c r="AT17" s="5">
        <f t="shared" si="15"/>
        <v>0.12752764437172631</v>
      </c>
      <c r="AU17" s="5">
        <f t="shared" si="15"/>
        <v>0.11255030275798805</v>
      </c>
      <c r="AV17" s="5">
        <f t="shared" si="15"/>
        <v>9.6646194864648455E-2</v>
      </c>
      <c r="AW17" s="5">
        <f t="shared" si="15"/>
        <v>0.10843926989048218</v>
      </c>
      <c r="AX17" s="5">
        <f t="shared" si="15"/>
        <v>0.10329997617259588</v>
      </c>
      <c r="AY17" s="5">
        <f t="shared" si="15"/>
        <v>0.11186738389009841</v>
      </c>
      <c r="AZ17" s="5">
        <f t="shared" si="15"/>
        <v>0.1327563977805227</v>
      </c>
      <c r="BA17" s="5">
        <f t="shared" si="15"/>
        <v>0.13664073167441887</v>
      </c>
      <c r="BB17" s="5">
        <f t="shared" si="15"/>
        <v>0.15515986694219155</v>
      </c>
      <c r="BC17" s="5">
        <f t="shared" si="15"/>
        <v>0.18146413385538046</v>
      </c>
      <c r="BD17" s="5">
        <f t="shared" si="15"/>
        <v>0.20951391401563318</v>
      </c>
      <c r="BE17" s="5">
        <f t="shared" si="15"/>
        <v>0.20804217430535787</v>
      </c>
      <c r="BF17" s="5">
        <f t="shared" si="15"/>
        <v>0.20484528104613497</v>
      </c>
      <c r="BG17" s="5">
        <f t="shared" ref="BG17:BH17" si="16">+(BG16-$Z$16)/$Z$16</f>
        <v>0.19998544333141513</v>
      </c>
      <c r="BH17" s="5">
        <f t="shared" si="16"/>
        <v>0.22263728798978971</v>
      </c>
    </row>
    <row r="18" spans="11:60" x14ac:dyDescent="0.2"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</sheetData>
  <mergeCells count="4">
    <mergeCell ref="K9:K17"/>
    <mergeCell ref="W13:Y13"/>
    <mergeCell ref="L16:N16"/>
    <mergeCell ref="W17:Y17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A32E8-19D2-7A48-9A7B-76BCCDDCBFA3}">
  <dimension ref="A2:BH18"/>
  <sheetViews>
    <sheetView workbookViewId="0">
      <pane xSplit="2" topLeftCell="BE1" activePane="topRight" state="frozen"/>
      <selection activeCell="B30" sqref="B30"/>
      <selection pane="topRight" activeCell="BI8" sqref="BI8"/>
    </sheetView>
  </sheetViews>
  <sheetFormatPr baseColWidth="10" defaultRowHeight="16" x14ac:dyDescent="0.2"/>
  <cols>
    <col min="1" max="1" width="20.1640625" style="1" customWidth="1"/>
    <col min="2" max="2" width="22" style="1" customWidth="1"/>
    <col min="3" max="14" width="10.83203125" style="1" customWidth="1"/>
    <col min="15" max="53" width="10.83203125" style="1"/>
    <col min="54" max="54" width="12.1640625" style="1" bestFit="1" customWidth="1"/>
    <col min="55" max="16384" width="10.83203125" style="1"/>
  </cols>
  <sheetData>
    <row r="2" spans="1:60" x14ac:dyDescent="0.2">
      <c r="C2" s="1">
        <v>2020</v>
      </c>
      <c r="O2" s="1">
        <v>2021</v>
      </c>
      <c r="AA2" s="1">
        <v>2022</v>
      </c>
      <c r="AM2" s="1">
        <v>2023</v>
      </c>
      <c r="AY2" s="1">
        <v>2024</v>
      </c>
    </row>
    <row r="3" spans="1:60" x14ac:dyDescent="0.2">
      <c r="C3" s="1" t="s">
        <v>16</v>
      </c>
      <c r="D3" s="1" t="s">
        <v>15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1" t="s">
        <v>16</v>
      </c>
      <c r="P3" s="1" t="s">
        <v>15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16</v>
      </c>
      <c r="AB3" s="1" t="s">
        <v>15</v>
      </c>
      <c r="AC3" s="1" t="s">
        <v>17</v>
      </c>
      <c r="AD3" s="1" t="s">
        <v>18</v>
      </c>
      <c r="AE3" s="1" t="s">
        <v>19</v>
      </c>
      <c r="AF3" s="1" t="s">
        <v>20</v>
      </c>
      <c r="AG3" s="1" t="s">
        <v>21</v>
      </c>
      <c r="AH3" s="1" t="s">
        <v>22</v>
      </c>
      <c r="AI3" s="1" t="s">
        <v>23</v>
      </c>
      <c r="AJ3" s="1" t="s">
        <v>24</v>
      </c>
      <c r="AK3" s="1" t="s">
        <v>25</v>
      </c>
      <c r="AL3" s="1" t="s">
        <v>26</v>
      </c>
      <c r="AM3" s="1" t="s">
        <v>16</v>
      </c>
      <c r="AN3" s="1" t="s">
        <v>15</v>
      </c>
      <c r="AO3" s="1" t="s">
        <v>17</v>
      </c>
      <c r="AP3" s="1" t="s">
        <v>18</v>
      </c>
      <c r="AQ3" s="1" t="s">
        <v>19</v>
      </c>
      <c r="AR3" s="1" t="s">
        <v>20</v>
      </c>
      <c r="AS3" s="1" t="s">
        <v>21</v>
      </c>
      <c r="AT3" s="1" t="s">
        <v>22</v>
      </c>
      <c r="AU3" s="1" t="s">
        <v>23</v>
      </c>
      <c r="AV3" s="1" t="s">
        <v>24</v>
      </c>
      <c r="AW3" s="1" t="s">
        <v>25</v>
      </c>
      <c r="AX3" s="1" t="s">
        <v>26</v>
      </c>
      <c r="AY3" s="1" t="s">
        <v>16</v>
      </c>
      <c r="AZ3" s="1" t="s">
        <v>15</v>
      </c>
      <c r="BA3" s="1" t="s">
        <v>17</v>
      </c>
      <c r="BB3" s="1" t="s">
        <v>18</v>
      </c>
      <c r="BC3" s="1" t="s">
        <v>19</v>
      </c>
      <c r="BD3" s="1" t="s">
        <v>20</v>
      </c>
      <c r="BE3" s="1" t="s">
        <v>21</v>
      </c>
      <c r="BF3" s="1" t="s">
        <v>22</v>
      </c>
      <c r="BG3" s="1" t="s">
        <v>23</v>
      </c>
      <c r="BH3" s="1" t="s">
        <v>24</v>
      </c>
    </row>
    <row r="4" spans="1:60" x14ac:dyDescent="0.2">
      <c r="A4" s="1" t="s">
        <v>48</v>
      </c>
      <c r="B4" s="1" t="s">
        <v>8</v>
      </c>
      <c r="C4" s="1">
        <v>247</v>
      </c>
      <c r="D4" s="1">
        <v>305</v>
      </c>
      <c r="E4" s="1">
        <v>172</v>
      </c>
      <c r="F4" s="1">
        <v>142</v>
      </c>
      <c r="G4" s="1">
        <v>114</v>
      </c>
      <c r="H4" s="1">
        <v>188</v>
      </c>
      <c r="I4" s="1">
        <v>156</v>
      </c>
      <c r="J4" s="1">
        <v>165</v>
      </c>
      <c r="K4" s="1">
        <v>314</v>
      </c>
      <c r="L4" s="1">
        <v>318</v>
      </c>
      <c r="M4" s="1">
        <v>368</v>
      </c>
      <c r="N4" s="1">
        <v>370</v>
      </c>
      <c r="O4" s="1">
        <v>253</v>
      </c>
      <c r="P4" s="1">
        <v>347</v>
      </c>
      <c r="Q4" s="1">
        <v>323</v>
      </c>
      <c r="R4" s="1">
        <v>215</v>
      </c>
      <c r="S4" s="1">
        <v>224</v>
      </c>
      <c r="T4" s="1">
        <v>223</v>
      </c>
      <c r="U4" s="1">
        <v>201</v>
      </c>
      <c r="V4" s="1">
        <v>168</v>
      </c>
      <c r="W4" s="1">
        <v>229</v>
      </c>
      <c r="X4" s="1">
        <v>326</v>
      </c>
      <c r="Y4" s="1">
        <v>308</v>
      </c>
      <c r="Z4" s="1">
        <v>305</v>
      </c>
      <c r="AA4" s="1">
        <v>261</v>
      </c>
      <c r="AB4" s="1">
        <v>301</v>
      </c>
      <c r="AC4" s="1">
        <v>316</v>
      </c>
      <c r="AD4" s="1">
        <v>217</v>
      </c>
      <c r="AE4" s="1">
        <v>182</v>
      </c>
      <c r="AF4" s="1">
        <v>195</v>
      </c>
      <c r="AG4" s="1">
        <v>194</v>
      </c>
      <c r="AH4" s="1">
        <v>152</v>
      </c>
      <c r="AI4" s="1">
        <v>212</v>
      </c>
      <c r="AJ4" s="1">
        <v>233</v>
      </c>
      <c r="AK4" s="1">
        <v>332</v>
      </c>
      <c r="AL4" s="1">
        <v>332</v>
      </c>
      <c r="AM4" s="1">
        <v>302</v>
      </c>
      <c r="AN4" s="1">
        <v>374</v>
      </c>
      <c r="AO4" s="1">
        <v>399</v>
      </c>
      <c r="AP4" s="1">
        <v>229</v>
      </c>
      <c r="AQ4" s="1">
        <v>238</v>
      </c>
      <c r="AR4" s="1">
        <v>262</v>
      </c>
      <c r="AS4" s="1">
        <v>271</v>
      </c>
      <c r="AT4" s="1">
        <v>184</v>
      </c>
      <c r="AU4" s="1">
        <v>287</v>
      </c>
      <c r="AV4" s="1">
        <v>369</v>
      </c>
      <c r="AW4" s="4">
        <v>364</v>
      </c>
      <c r="AX4" s="1">
        <v>240</v>
      </c>
      <c r="AY4" s="1">
        <v>294</v>
      </c>
      <c r="AZ4" s="1">
        <v>265</v>
      </c>
      <c r="BA4" s="1">
        <v>240</v>
      </c>
      <c r="BB4" s="4">
        <v>204</v>
      </c>
      <c r="BC4" s="1">
        <v>184</v>
      </c>
      <c r="BD4" s="1">
        <v>163</v>
      </c>
      <c r="BE4" s="1">
        <v>178</v>
      </c>
      <c r="BF4" s="1">
        <v>157</v>
      </c>
      <c r="BG4" s="1">
        <v>245</v>
      </c>
      <c r="BH4" s="1">
        <f>+TODO!$BH$13</f>
        <v>322</v>
      </c>
    </row>
    <row r="5" spans="1:60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2"/>
      <c r="AY5" s="10"/>
      <c r="AZ5" s="10"/>
      <c r="BA5" s="10"/>
      <c r="BB5" s="11"/>
      <c r="BC5" s="10"/>
      <c r="BD5" s="10"/>
      <c r="BE5" s="10"/>
      <c r="BF5" s="10"/>
      <c r="BG5" s="10"/>
      <c r="BH5" s="10"/>
    </row>
    <row r="6" spans="1:60" x14ac:dyDescent="0.2">
      <c r="A6" s="1" t="s">
        <v>49</v>
      </c>
      <c r="B6" s="1" t="s">
        <v>8</v>
      </c>
      <c r="C6" s="3">
        <v>2.113</v>
      </c>
      <c r="D6" s="3">
        <v>2.7650000000000001</v>
      </c>
      <c r="E6" s="3">
        <v>1.4490000000000001</v>
      </c>
      <c r="F6" s="3">
        <v>1.3740000000000001</v>
      </c>
      <c r="G6" s="3">
        <v>1.3580000000000001</v>
      </c>
      <c r="H6" s="3">
        <v>2</v>
      </c>
      <c r="I6" s="3">
        <v>1.55</v>
      </c>
      <c r="J6" s="3">
        <v>1.4950000000000001</v>
      </c>
      <c r="K6" s="3">
        <v>3.1320000000000001</v>
      </c>
      <c r="L6" s="3">
        <v>3.1459999999999999</v>
      </c>
      <c r="M6" s="3">
        <v>3.7290000000000001</v>
      </c>
      <c r="N6" s="3">
        <v>3.9590000000000001</v>
      </c>
      <c r="O6" s="3">
        <v>2.1890000000000001</v>
      </c>
      <c r="P6" s="3">
        <v>3.1949999999999998</v>
      </c>
      <c r="Q6" s="3">
        <v>3.26105</v>
      </c>
      <c r="R6" s="3">
        <v>2.302</v>
      </c>
      <c r="S6" s="3">
        <v>2.58</v>
      </c>
      <c r="T6" s="3">
        <v>1.9790000000000001</v>
      </c>
      <c r="U6" s="3">
        <v>1.8009999999999999</v>
      </c>
      <c r="V6" s="3">
        <v>1.8140000000000001</v>
      </c>
      <c r="W6" s="3">
        <v>2.399</v>
      </c>
      <c r="X6" s="3">
        <v>3.4769999999999999</v>
      </c>
      <c r="Y6" s="3">
        <v>3.3359999999999999</v>
      </c>
      <c r="Z6" s="3">
        <v>3.08</v>
      </c>
      <c r="AA6" s="3">
        <v>2.6989999999999998</v>
      </c>
      <c r="AB6" s="3">
        <v>3.2759999999999998</v>
      </c>
      <c r="AC6" s="3">
        <v>3.343</v>
      </c>
      <c r="AD6" s="3">
        <v>2.8170000000000002</v>
      </c>
      <c r="AE6" s="3">
        <v>1.845</v>
      </c>
      <c r="AF6" s="3">
        <v>2.6040000000000001</v>
      </c>
      <c r="AG6" s="3">
        <v>1.99</v>
      </c>
      <c r="AH6" s="3">
        <v>1.952</v>
      </c>
      <c r="AI6" s="3">
        <v>2.4279999999999999</v>
      </c>
      <c r="AJ6" s="3">
        <v>2.8980000000000001</v>
      </c>
      <c r="AK6" s="3">
        <v>3.5830000000000002</v>
      </c>
      <c r="AL6" s="3">
        <v>4.1029999999999998</v>
      </c>
      <c r="AM6" s="3">
        <v>3.0739999999999998</v>
      </c>
      <c r="AN6" s="3">
        <v>3.98</v>
      </c>
      <c r="AO6" s="3">
        <v>4.6139999999999999</v>
      </c>
      <c r="AP6" s="3">
        <v>2.5179999999999998</v>
      </c>
      <c r="AQ6" s="3">
        <v>2.488</v>
      </c>
      <c r="AR6" s="3">
        <v>2.9830000000000001</v>
      </c>
      <c r="AS6" s="3">
        <v>2.9849999999999999</v>
      </c>
      <c r="AT6" s="3">
        <v>1.9690000000000001</v>
      </c>
      <c r="AU6" s="3">
        <v>3.028</v>
      </c>
      <c r="AV6" s="3">
        <v>4.2850000000000001</v>
      </c>
      <c r="AW6" s="3">
        <v>4.3170000000000002</v>
      </c>
      <c r="AX6" s="3">
        <v>2.903</v>
      </c>
      <c r="AY6" s="3">
        <v>3.472</v>
      </c>
      <c r="AZ6" s="3">
        <v>3.2970000000000002</v>
      </c>
      <c r="BA6" s="3">
        <v>3.742</v>
      </c>
      <c r="BB6" s="3">
        <v>2.8959999999999999</v>
      </c>
      <c r="BC6" s="3">
        <v>2.4359999999999999</v>
      </c>
      <c r="BD6" s="3">
        <v>2.262</v>
      </c>
      <c r="BE6" s="3">
        <v>3.097</v>
      </c>
      <c r="BF6" s="3">
        <v>1.905</v>
      </c>
      <c r="BG6" s="3">
        <v>3.169</v>
      </c>
      <c r="BH6" s="3">
        <f>+TODO!$BH$31</f>
        <v>5.1760000000000002</v>
      </c>
    </row>
    <row r="7" spans="1:60" x14ac:dyDescent="0.2">
      <c r="B7" s="2" t="s">
        <v>29</v>
      </c>
      <c r="C7" s="1">
        <f t="shared" ref="C7:AH7" si="0">+C4</f>
        <v>247</v>
      </c>
      <c r="D7" s="1">
        <f t="shared" si="0"/>
        <v>305</v>
      </c>
      <c r="E7" s="1">
        <f t="shared" si="0"/>
        <v>172</v>
      </c>
      <c r="F7" s="1">
        <f t="shared" si="0"/>
        <v>142</v>
      </c>
      <c r="G7" s="1">
        <f t="shared" si="0"/>
        <v>114</v>
      </c>
      <c r="H7" s="1">
        <f t="shared" si="0"/>
        <v>188</v>
      </c>
      <c r="I7" s="1">
        <f t="shared" si="0"/>
        <v>156</v>
      </c>
      <c r="J7" s="1">
        <f t="shared" si="0"/>
        <v>165</v>
      </c>
      <c r="K7" s="1">
        <f t="shared" si="0"/>
        <v>314</v>
      </c>
      <c r="L7" s="1">
        <f t="shared" si="0"/>
        <v>318</v>
      </c>
      <c r="M7" s="1">
        <f t="shared" si="0"/>
        <v>368</v>
      </c>
      <c r="N7" s="1">
        <f t="shared" si="0"/>
        <v>370</v>
      </c>
      <c r="O7" s="1">
        <f t="shared" si="0"/>
        <v>253</v>
      </c>
      <c r="P7" s="1">
        <f t="shared" si="0"/>
        <v>347</v>
      </c>
      <c r="Q7" s="1">
        <f t="shared" si="0"/>
        <v>323</v>
      </c>
      <c r="R7" s="1">
        <f t="shared" si="0"/>
        <v>215</v>
      </c>
      <c r="S7" s="1">
        <f t="shared" si="0"/>
        <v>224</v>
      </c>
      <c r="T7" s="1">
        <f t="shared" si="0"/>
        <v>223</v>
      </c>
      <c r="U7" s="1">
        <f t="shared" si="0"/>
        <v>201</v>
      </c>
      <c r="V7" s="1">
        <f t="shared" si="0"/>
        <v>168</v>
      </c>
      <c r="W7" s="1">
        <f t="shared" si="0"/>
        <v>229</v>
      </c>
      <c r="X7" s="1">
        <f t="shared" si="0"/>
        <v>326</v>
      </c>
      <c r="Y7" s="1">
        <f t="shared" si="0"/>
        <v>308</v>
      </c>
      <c r="Z7" s="1">
        <f t="shared" si="0"/>
        <v>305</v>
      </c>
      <c r="AA7" s="1">
        <f t="shared" si="0"/>
        <v>261</v>
      </c>
      <c r="AB7" s="1">
        <f t="shared" si="0"/>
        <v>301</v>
      </c>
      <c r="AC7" s="1">
        <f t="shared" si="0"/>
        <v>316</v>
      </c>
      <c r="AD7" s="1">
        <f t="shared" si="0"/>
        <v>217</v>
      </c>
      <c r="AE7" s="1">
        <f t="shared" si="0"/>
        <v>182</v>
      </c>
      <c r="AF7" s="1">
        <f t="shared" si="0"/>
        <v>195</v>
      </c>
      <c r="AG7" s="1">
        <f t="shared" si="0"/>
        <v>194</v>
      </c>
      <c r="AH7" s="1">
        <f t="shared" si="0"/>
        <v>152</v>
      </c>
      <c r="AI7" s="1">
        <f t="shared" ref="AI7:BG7" si="1">+AI4</f>
        <v>212</v>
      </c>
      <c r="AJ7" s="1">
        <f t="shared" si="1"/>
        <v>233</v>
      </c>
      <c r="AK7" s="1">
        <f t="shared" si="1"/>
        <v>332</v>
      </c>
      <c r="AL7" s="1">
        <f t="shared" si="1"/>
        <v>332</v>
      </c>
      <c r="AM7" s="1">
        <f t="shared" si="1"/>
        <v>302</v>
      </c>
      <c r="AN7" s="1">
        <f t="shared" si="1"/>
        <v>374</v>
      </c>
      <c r="AO7" s="1">
        <f t="shared" si="1"/>
        <v>399</v>
      </c>
      <c r="AP7" s="1">
        <f t="shared" si="1"/>
        <v>229</v>
      </c>
      <c r="AQ7" s="1">
        <f t="shared" si="1"/>
        <v>238</v>
      </c>
      <c r="AR7" s="1">
        <f t="shared" si="1"/>
        <v>262</v>
      </c>
      <c r="AS7" s="1">
        <f t="shared" si="1"/>
        <v>271</v>
      </c>
      <c r="AT7" s="1">
        <f t="shared" si="1"/>
        <v>184</v>
      </c>
      <c r="AU7" s="1">
        <f t="shared" si="1"/>
        <v>287</v>
      </c>
      <c r="AV7" s="1">
        <f t="shared" si="1"/>
        <v>369</v>
      </c>
      <c r="AW7" s="1">
        <f t="shared" si="1"/>
        <v>364</v>
      </c>
      <c r="AX7" s="1">
        <f t="shared" si="1"/>
        <v>240</v>
      </c>
      <c r="AY7" s="1">
        <f t="shared" si="1"/>
        <v>294</v>
      </c>
      <c r="AZ7" s="1">
        <f t="shared" si="1"/>
        <v>265</v>
      </c>
      <c r="BA7" s="1">
        <f t="shared" si="1"/>
        <v>240</v>
      </c>
      <c r="BB7" s="1">
        <f t="shared" si="1"/>
        <v>204</v>
      </c>
      <c r="BC7" s="1">
        <f t="shared" si="1"/>
        <v>184</v>
      </c>
      <c r="BD7" s="1">
        <f t="shared" si="1"/>
        <v>163</v>
      </c>
      <c r="BE7" s="1">
        <f t="shared" si="1"/>
        <v>178</v>
      </c>
      <c r="BF7" s="1">
        <f t="shared" si="1"/>
        <v>157</v>
      </c>
      <c r="BG7" s="1">
        <f t="shared" si="1"/>
        <v>245</v>
      </c>
      <c r="BH7" s="1">
        <f t="shared" ref="BH7" si="2">+BH4</f>
        <v>322</v>
      </c>
    </row>
    <row r="8" spans="1:60" x14ac:dyDescent="0.2">
      <c r="B8" s="2" t="s">
        <v>30</v>
      </c>
      <c r="C8" s="3">
        <f t="shared" ref="C8:AH8" si="3">+C6</f>
        <v>2.113</v>
      </c>
      <c r="D8" s="3">
        <f t="shared" si="3"/>
        <v>2.7650000000000001</v>
      </c>
      <c r="E8" s="3">
        <f t="shared" si="3"/>
        <v>1.4490000000000001</v>
      </c>
      <c r="F8" s="3">
        <f t="shared" si="3"/>
        <v>1.3740000000000001</v>
      </c>
      <c r="G8" s="3">
        <f t="shared" si="3"/>
        <v>1.3580000000000001</v>
      </c>
      <c r="H8" s="3">
        <f t="shared" si="3"/>
        <v>2</v>
      </c>
      <c r="I8" s="3">
        <f t="shared" si="3"/>
        <v>1.55</v>
      </c>
      <c r="J8" s="3">
        <f t="shared" si="3"/>
        <v>1.4950000000000001</v>
      </c>
      <c r="K8" s="3">
        <f t="shared" si="3"/>
        <v>3.1320000000000001</v>
      </c>
      <c r="L8" s="3">
        <f t="shared" si="3"/>
        <v>3.1459999999999999</v>
      </c>
      <c r="M8" s="3">
        <f t="shared" si="3"/>
        <v>3.7290000000000001</v>
      </c>
      <c r="N8" s="3">
        <f t="shared" si="3"/>
        <v>3.9590000000000001</v>
      </c>
      <c r="O8" s="3">
        <f t="shared" si="3"/>
        <v>2.1890000000000001</v>
      </c>
      <c r="P8" s="3">
        <f t="shared" si="3"/>
        <v>3.1949999999999998</v>
      </c>
      <c r="Q8" s="3">
        <f t="shared" si="3"/>
        <v>3.26105</v>
      </c>
      <c r="R8" s="3">
        <f t="shared" si="3"/>
        <v>2.302</v>
      </c>
      <c r="S8" s="3">
        <f t="shared" si="3"/>
        <v>2.58</v>
      </c>
      <c r="T8" s="3">
        <f t="shared" si="3"/>
        <v>1.9790000000000001</v>
      </c>
      <c r="U8" s="3">
        <f t="shared" si="3"/>
        <v>1.8009999999999999</v>
      </c>
      <c r="V8" s="3">
        <f t="shared" si="3"/>
        <v>1.8140000000000001</v>
      </c>
      <c r="W8" s="3">
        <f t="shared" si="3"/>
        <v>2.399</v>
      </c>
      <c r="X8" s="3">
        <f t="shared" si="3"/>
        <v>3.4769999999999999</v>
      </c>
      <c r="Y8" s="3">
        <f t="shared" si="3"/>
        <v>3.3359999999999999</v>
      </c>
      <c r="Z8" s="3">
        <f t="shared" si="3"/>
        <v>3.08</v>
      </c>
      <c r="AA8" s="3">
        <f t="shared" si="3"/>
        <v>2.6989999999999998</v>
      </c>
      <c r="AB8" s="3">
        <f t="shared" si="3"/>
        <v>3.2759999999999998</v>
      </c>
      <c r="AC8" s="3">
        <f t="shared" si="3"/>
        <v>3.343</v>
      </c>
      <c r="AD8" s="3">
        <f t="shared" si="3"/>
        <v>2.8170000000000002</v>
      </c>
      <c r="AE8" s="3">
        <f t="shared" si="3"/>
        <v>1.845</v>
      </c>
      <c r="AF8" s="3">
        <f t="shared" si="3"/>
        <v>2.6040000000000001</v>
      </c>
      <c r="AG8" s="3">
        <f t="shared" si="3"/>
        <v>1.99</v>
      </c>
      <c r="AH8" s="3">
        <f t="shared" si="3"/>
        <v>1.952</v>
      </c>
      <c r="AI8" s="3">
        <f t="shared" ref="AI8:BG8" si="4">+AI6</f>
        <v>2.4279999999999999</v>
      </c>
      <c r="AJ8" s="3">
        <f t="shared" si="4"/>
        <v>2.8980000000000001</v>
      </c>
      <c r="AK8" s="3">
        <f t="shared" si="4"/>
        <v>3.5830000000000002</v>
      </c>
      <c r="AL8" s="3">
        <f t="shared" si="4"/>
        <v>4.1029999999999998</v>
      </c>
      <c r="AM8" s="3">
        <f t="shared" si="4"/>
        <v>3.0739999999999998</v>
      </c>
      <c r="AN8" s="3">
        <f t="shared" si="4"/>
        <v>3.98</v>
      </c>
      <c r="AO8" s="3">
        <f t="shared" si="4"/>
        <v>4.6139999999999999</v>
      </c>
      <c r="AP8" s="3">
        <f t="shared" si="4"/>
        <v>2.5179999999999998</v>
      </c>
      <c r="AQ8" s="3">
        <f t="shared" si="4"/>
        <v>2.488</v>
      </c>
      <c r="AR8" s="3">
        <f t="shared" si="4"/>
        <v>2.9830000000000001</v>
      </c>
      <c r="AS8" s="3">
        <f t="shared" si="4"/>
        <v>2.9849999999999999</v>
      </c>
      <c r="AT8" s="3">
        <f t="shared" si="4"/>
        <v>1.9690000000000001</v>
      </c>
      <c r="AU8" s="3">
        <f t="shared" si="4"/>
        <v>3.028</v>
      </c>
      <c r="AV8" s="3">
        <f t="shared" si="4"/>
        <v>4.2850000000000001</v>
      </c>
      <c r="AW8" s="3">
        <f t="shared" si="4"/>
        <v>4.3170000000000002</v>
      </c>
      <c r="AX8" s="3">
        <f t="shared" si="4"/>
        <v>2.903</v>
      </c>
      <c r="AY8" s="3">
        <f t="shared" si="4"/>
        <v>3.472</v>
      </c>
      <c r="AZ8" s="3">
        <f t="shared" si="4"/>
        <v>3.2970000000000002</v>
      </c>
      <c r="BA8" s="3">
        <f t="shared" si="4"/>
        <v>3.742</v>
      </c>
      <c r="BB8" s="3">
        <f t="shared" si="4"/>
        <v>2.8959999999999999</v>
      </c>
      <c r="BC8" s="3">
        <f t="shared" si="4"/>
        <v>2.4359999999999999</v>
      </c>
      <c r="BD8" s="3">
        <f t="shared" si="4"/>
        <v>2.262</v>
      </c>
      <c r="BE8" s="3">
        <f t="shared" si="4"/>
        <v>3.097</v>
      </c>
      <c r="BF8" s="3">
        <f t="shared" si="4"/>
        <v>1.905</v>
      </c>
      <c r="BG8" s="3">
        <f t="shared" si="4"/>
        <v>3.169</v>
      </c>
      <c r="BH8" s="3">
        <f t="shared" ref="BH8" si="5">+BH6</f>
        <v>5.1760000000000002</v>
      </c>
    </row>
    <row r="9" spans="1:60" x14ac:dyDescent="0.2">
      <c r="C9" s="3"/>
      <c r="D9" s="3"/>
      <c r="E9" s="3"/>
      <c r="F9" s="3"/>
      <c r="G9" s="3"/>
      <c r="H9" s="3"/>
      <c r="I9" s="3"/>
      <c r="J9" s="3"/>
      <c r="K9" s="13" t="s">
        <v>42</v>
      </c>
      <c r="L9" s="3"/>
      <c r="M9" s="3"/>
      <c r="N9" s="7" t="s">
        <v>27</v>
      </c>
      <c r="O9" s="4">
        <f>SUM(D7:O7)</f>
        <v>2865</v>
      </c>
      <c r="P9" s="4">
        <f t="shared" ref="P9:BH10" si="6">SUM(E7:P7)</f>
        <v>2907</v>
      </c>
      <c r="Q9" s="4">
        <f t="shared" si="6"/>
        <v>3058</v>
      </c>
      <c r="R9" s="4">
        <f t="shared" si="6"/>
        <v>3131</v>
      </c>
      <c r="S9" s="4">
        <f t="shared" si="6"/>
        <v>3241</v>
      </c>
      <c r="T9" s="4">
        <f t="shared" si="6"/>
        <v>3276</v>
      </c>
      <c r="U9" s="4">
        <f t="shared" si="6"/>
        <v>3321</v>
      </c>
      <c r="V9" s="4">
        <f t="shared" si="6"/>
        <v>3324</v>
      </c>
      <c r="W9" s="4">
        <f t="shared" si="6"/>
        <v>3239</v>
      </c>
      <c r="X9" s="4">
        <f t="shared" si="6"/>
        <v>3247</v>
      </c>
      <c r="Y9" s="4">
        <f t="shared" si="6"/>
        <v>3187</v>
      </c>
      <c r="Z9" s="4">
        <f t="shared" si="6"/>
        <v>3122</v>
      </c>
      <c r="AA9" s="4">
        <f t="shared" si="6"/>
        <v>3130</v>
      </c>
      <c r="AB9" s="4">
        <f t="shared" si="6"/>
        <v>3084</v>
      </c>
      <c r="AC9" s="4">
        <f t="shared" si="6"/>
        <v>3077</v>
      </c>
      <c r="AD9" s="4">
        <f t="shared" si="6"/>
        <v>3079</v>
      </c>
      <c r="AE9" s="4">
        <f t="shared" si="6"/>
        <v>3037</v>
      </c>
      <c r="AF9" s="4">
        <f t="shared" si="6"/>
        <v>3009</v>
      </c>
      <c r="AG9" s="4">
        <f t="shared" si="6"/>
        <v>3002</v>
      </c>
      <c r="AH9" s="4">
        <f t="shared" si="6"/>
        <v>2986</v>
      </c>
      <c r="AI9" s="4">
        <f t="shared" si="6"/>
        <v>2969</v>
      </c>
      <c r="AJ9" s="4">
        <f t="shared" si="6"/>
        <v>2876</v>
      </c>
      <c r="AK9" s="4">
        <f t="shared" si="6"/>
        <v>2900</v>
      </c>
      <c r="AL9" s="4">
        <f t="shared" si="6"/>
        <v>2927</v>
      </c>
      <c r="AM9" s="4">
        <f t="shared" si="6"/>
        <v>2968</v>
      </c>
      <c r="AN9" s="4">
        <f t="shared" si="6"/>
        <v>3041</v>
      </c>
      <c r="AO9" s="4">
        <f t="shared" si="6"/>
        <v>3124</v>
      </c>
      <c r="AP9" s="4">
        <f t="shared" si="6"/>
        <v>3136</v>
      </c>
      <c r="AQ9" s="4">
        <f t="shared" si="6"/>
        <v>3192</v>
      </c>
      <c r="AR9" s="4">
        <f t="shared" si="6"/>
        <v>3259</v>
      </c>
      <c r="AS9" s="4">
        <f t="shared" si="6"/>
        <v>3336</v>
      </c>
      <c r="AT9" s="4">
        <f t="shared" si="6"/>
        <v>3368</v>
      </c>
      <c r="AU9" s="4">
        <f t="shared" si="6"/>
        <v>3443</v>
      </c>
      <c r="AV9" s="4">
        <f t="shared" si="6"/>
        <v>3579</v>
      </c>
      <c r="AW9" s="4">
        <f t="shared" si="6"/>
        <v>3611</v>
      </c>
      <c r="AX9" s="4">
        <f t="shared" si="6"/>
        <v>3519</v>
      </c>
      <c r="AY9" s="4">
        <f t="shared" si="6"/>
        <v>3511</v>
      </c>
      <c r="AZ9" s="4">
        <f t="shared" si="6"/>
        <v>3402</v>
      </c>
      <c r="BA9" s="4">
        <f t="shared" si="6"/>
        <v>3243</v>
      </c>
      <c r="BB9" s="4">
        <f t="shared" si="6"/>
        <v>3218</v>
      </c>
      <c r="BC9" s="4">
        <f t="shared" si="6"/>
        <v>3164</v>
      </c>
      <c r="BD9" s="4">
        <f t="shared" si="6"/>
        <v>3065</v>
      </c>
      <c r="BE9" s="4">
        <f t="shared" si="6"/>
        <v>2972</v>
      </c>
      <c r="BF9" s="4">
        <f t="shared" si="6"/>
        <v>2945</v>
      </c>
      <c r="BG9" s="4">
        <f t="shared" si="6"/>
        <v>2903</v>
      </c>
      <c r="BH9" s="4">
        <f t="shared" si="6"/>
        <v>2856</v>
      </c>
    </row>
    <row r="10" spans="1:60" x14ac:dyDescent="0.2">
      <c r="K10" s="13"/>
      <c r="N10" s="7" t="s">
        <v>28</v>
      </c>
      <c r="O10" s="3">
        <f>SUM(D8:O8)</f>
        <v>28.146000000000001</v>
      </c>
      <c r="P10" s="3">
        <f t="shared" si="6"/>
        <v>28.576000000000001</v>
      </c>
      <c r="Q10" s="3">
        <f t="shared" si="6"/>
        <v>30.38805</v>
      </c>
      <c r="R10" s="3">
        <f t="shared" si="6"/>
        <v>31.316050000000001</v>
      </c>
      <c r="S10" s="3">
        <f t="shared" si="6"/>
        <v>32.538049999999998</v>
      </c>
      <c r="T10" s="3">
        <f t="shared" si="6"/>
        <v>32.517049999999998</v>
      </c>
      <c r="U10" s="3">
        <f t="shared" si="6"/>
        <v>32.768050000000002</v>
      </c>
      <c r="V10" s="3">
        <f t="shared" si="6"/>
        <v>33.087050000000005</v>
      </c>
      <c r="W10" s="3">
        <f t="shared" si="6"/>
        <v>32.354049999999994</v>
      </c>
      <c r="X10" s="3">
        <f t="shared" si="6"/>
        <v>32.685049999999997</v>
      </c>
      <c r="Y10" s="3">
        <f t="shared" si="6"/>
        <v>32.292049999999996</v>
      </c>
      <c r="Z10" s="3">
        <f t="shared" si="6"/>
        <v>31.413049999999998</v>
      </c>
      <c r="AA10" s="3">
        <f t="shared" si="6"/>
        <v>31.923049999999996</v>
      </c>
      <c r="AB10" s="3">
        <f t="shared" si="6"/>
        <v>32.004049999999992</v>
      </c>
      <c r="AC10" s="3">
        <f t="shared" si="6"/>
        <v>32.085999999999999</v>
      </c>
      <c r="AD10" s="3">
        <f t="shared" si="6"/>
        <v>32.600999999999999</v>
      </c>
      <c r="AE10" s="3">
        <f t="shared" si="6"/>
        <v>31.866</v>
      </c>
      <c r="AF10" s="3">
        <f t="shared" si="6"/>
        <v>32.491</v>
      </c>
      <c r="AG10" s="3">
        <f t="shared" si="6"/>
        <v>32.68</v>
      </c>
      <c r="AH10" s="3">
        <f t="shared" si="6"/>
        <v>32.817999999999998</v>
      </c>
      <c r="AI10" s="3">
        <f t="shared" si="6"/>
        <v>32.846999999999994</v>
      </c>
      <c r="AJ10" s="3">
        <f t="shared" si="6"/>
        <v>32.268000000000001</v>
      </c>
      <c r="AK10" s="3">
        <f t="shared" si="6"/>
        <v>32.514999999999993</v>
      </c>
      <c r="AL10" s="3">
        <f t="shared" si="6"/>
        <v>33.537999999999997</v>
      </c>
      <c r="AM10" s="3">
        <f t="shared" si="6"/>
        <v>33.913000000000004</v>
      </c>
      <c r="AN10" s="3">
        <f t="shared" si="6"/>
        <v>34.616999999999997</v>
      </c>
      <c r="AO10" s="3">
        <f t="shared" si="6"/>
        <v>35.887999999999998</v>
      </c>
      <c r="AP10" s="3">
        <f t="shared" si="6"/>
        <v>35.588999999999999</v>
      </c>
      <c r="AQ10" s="3">
        <f t="shared" si="6"/>
        <v>36.231999999999999</v>
      </c>
      <c r="AR10" s="3">
        <f t="shared" si="6"/>
        <v>36.610999999999997</v>
      </c>
      <c r="AS10" s="3">
        <f t="shared" si="6"/>
        <v>37.606000000000002</v>
      </c>
      <c r="AT10" s="3">
        <f t="shared" si="6"/>
        <v>37.622999999999998</v>
      </c>
      <c r="AU10" s="3">
        <f t="shared" si="6"/>
        <v>38.222999999999999</v>
      </c>
      <c r="AV10" s="3">
        <f t="shared" si="6"/>
        <v>39.61</v>
      </c>
      <c r="AW10" s="3">
        <f t="shared" si="6"/>
        <v>40.344000000000001</v>
      </c>
      <c r="AX10" s="3">
        <f t="shared" si="6"/>
        <v>39.143999999999998</v>
      </c>
      <c r="AY10" s="3">
        <f t="shared" si="6"/>
        <v>39.542000000000002</v>
      </c>
      <c r="AZ10" s="3">
        <f t="shared" si="6"/>
        <v>38.858999999999995</v>
      </c>
      <c r="BA10" s="3">
        <f t="shared" si="6"/>
        <v>37.986999999999995</v>
      </c>
      <c r="BB10" s="3">
        <f t="shared" si="6"/>
        <v>38.365000000000002</v>
      </c>
      <c r="BC10" s="3">
        <f t="shared" si="6"/>
        <v>38.313000000000002</v>
      </c>
      <c r="BD10" s="3">
        <f t="shared" si="6"/>
        <v>37.591999999999999</v>
      </c>
      <c r="BE10" s="3">
        <f t="shared" si="6"/>
        <v>37.704000000000001</v>
      </c>
      <c r="BF10" s="3">
        <f t="shared" si="6"/>
        <v>37.640000000000008</v>
      </c>
      <c r="BG10" s="3">
        <f t="shared" si="6"/>
        <v>37.780999999999999</v>
      </c>
      <c r="BH10" s="3">
        <f t="shared" si="6"/>
        <v>38.672000000000004</v>
      </c>
    </row>
    <row r="11" spans="1:60" x14ac:dyDescent="0.2">
      <c r="K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 t="s">
        <v>33</v>
      </c>
      <c r="AA11" s="3">
        <f>+AA10-AA10*AA17</f>
        <v>31.487687139094824</v>
      </c>
      <c r="AB11" s="3">
        <f t="shared" ref="AB11:BE11" si="7">+AB10-AB10*AB17</f>
        <v>31.000168888412123</v>
      </c>
      <c r="AC11" s="3">
        <f t="shared" si="7"/>
        <v>30.919335143807874</v>
      </c>
      <c r="AD11" s="3">
        <f t="shared" si="7"/>
        <v>30.895615736650022</v>
      </c>
      <c r="AE11" s="3">
        <f t="shared" si="7"/>
        <v>30.501788545875069</v>
      </c>
      <c r="AF11" s="3">
        <f t="shared" si="7"/>
        <v>30.114022125722396</v>
      </c>
      <c r="AG11" s="3">
        <f t="shared" si="7"/>
        <v>30.002935485632943</v>
      </c>
      <c r="AH11" s="3">
        <f t="shared" si="7"/>
        <v>29.788637209440964</v>
      </c>
      <c r="AI11" s="3">
        <f t="shared" si="7"/>
        <v>29.577636407010164</v>
      </c>
      <c r="AJ11" s="3">
        <f t="shared" si="7"/>
        <v>28.554604085947027</v>
      </c>
      <c r="AK11" s="3">
        <f t="shared" si="7"/>
        <v>28.797999644228682</v>
      </c>
      <c r="AL11" s="3">
        <f t="shared" si="7"/>
        <v>28.88382501275462</v>
      </c>
      <c r="AM11" s="3">
        <f t="shared" si="7"/>
        <v>29.314421801052333</v>
      </c>
      <c r="AN11" s="3">
        <f t="shared" si="7"/>
        <v>30.070163470288996</v>
      </c>
      <c r="AO11" s="3">
        <f t="shared" si="7"/>
        <v>30.801819107805699</v>
      </c>
      <c r="AP11" s="3">
        <f t="shared" si="7"/>
        <v>31.03791300604253</v>
      </c>
      <c r="AQ11" s="3">
        <f t="shared" si="7"/>
        <v>31.590246091096844</v>
      </c>
      <c r="AR11" s="3">
        <f t="shared" si="7"/>
        <v>32.346637651685832</v>
      </c>
      <c r="AS11" s="3">
        <f t="shared" si="7"/>
        <v>33.080100981050279</v>
      </c>
      <c r="AT11" s="3">
        <f t="shared" si="7"/>
        <v>33.476665534726905</v>
      </c>
      <c r="AU11" s="3">
        <f t="shared" si="7"/>
        <v>34.272920817912571</v>
      </c>
      <c r="AV11" s="3">
        <f t="shared" si="7"/>
        <v>35.651683434819503</v>
      </c>
      <c r="AW11" s="3">
        <f t="shared" si="7"/>
        <v>35.89055808509692</v>
      </c>
      <c r="AX11" s="3">
        <f t="shared" si="7"/>
        <v>35.013313353344259</v>
      </c>
      <c r="AY11" s="3">
        <f t="shared" si="7"/>
        <v>34.824222409502056</v>
      </c>
      <c r="AZ11" s="3">
        <f t="shared" si="7"/>
        <v>33.604478877291328</v>
      </c>
      <c r="BA11" s="3">
        <f t="shared" si="7"/>
        <v>31.751240606575486</v>
      </c>
      <c r="BB11" s="3">
        <f t="shared" si="7"/>
        <v>31.272331370498829</v>
      </c>
      <c r="BC11" s="3">
        <f t="shared" si="7"/>
        <v>30.517750179555183</v>
      </c>
      <c r="BD11" s="3">
        <f t="shared" si="7"/>
        <v>29.361035917801146</v>
      </c>
      <c r="BE11" s="3">
        <f t="shared" si="7"/>
        <v>27.869131396765013</v>
      </c>
      <c r="BF11" s="3">
        <f t="shared" ref="BF11:BG11" si="8">+BF10-BF10*BF17</f>
        <v>27.468020619473211</v>
      </c>
      <c r="BG11" s="3">
        <f t="shared" si="8"/>
        <v>26.694214952869888</v>
      </c>
      <c r="BH11" s="3">
        <f t="shared" ref="BH11" si="9">+BH10-BH10*BH17</f>
        <v>25.301535315580555</v>
      </c>
    </row>
    <row r="12" spans="1:60" x14ac:dyDescent="0.2">
      <c r="J12" s="3"/>
      <c r="K12" s="13"/>
    </row>
    <row r="13" spans="1:60" x14ac:dyDescent="0.2">
      <c r="J13" s="3"/>
      <c r="K13" s="13"/>
      <c r="W13" s="14" t="s">
        <v>34</v>
      </c>
      <c r="X13" s="14"/>
      <c r="Y13" s="14"/>
      <c r="Z13" s="5" t="s">
        <v>35</v>
      </c>
      <c r="AA13" s="5">
        <f t="shared" ref="AA13:BH13" si="10">+(AA10-O10)/O10</f>
        <v>0.13419491224330263</v>
      </c>
      <c r="AB13" s="5">
        <f t="shared" si="10"/>
        <v>0.11996255599104115</v>
      </c>
      <c r="AC13" s="5">
        <f t="shared" si="10"/>
        <v>5.5875582671477728E-2</v>
      </c>
      <c r="AD13" s="5">
        <f t="shared" si="10"/>
        <v>4.1031675450767212E-2</v>
      </c>
      <c r="AE13" s="5">
        <f t="shared" si="10"/>
        <v>-2.0654280142786637E-2</v>
      </c>
      <c r="AF13" s="5">
        <f t="shared" si="10"/>
        <v>-8.0111818261490234E-4</v>
      </c>
      <c r="AG13" s="5">
        <f t="shared" si="10"/>
        <v>-2.6870686537649514E-3</v>
      </c>
      <c r="AH13" s="5">
        <f t="shared" si="10"/>
        <v>-8.1315801801613349E-3</v>
      </c>
      <c r="AI13" s="5">
        <f t="shared" si="10"/>
        <v>1.5236114180450377E-2</v>
      </c>
      <c r="AJ13" s="5">
        <f t="shared" si="10"/>
        <v>-1.2759656173082072E-2</v>
      </c>
      <c r="AK13" s="5">
        <f t="shared" si="10"/>
        <v>6.9041761052642163E-3</v>
      </c>
      <c r="AL13" s="5">
        <f t="shared" si="10"/>
        <v>6.7645453083988935E-2</v>
      </c>
      <c r="AM13" s="5">
        <f t="shared" si="10"/>
        <v>6.2335835704921919E-2</v>
      </c>
      <c r="AN13" s="5">
        <f t="shared" si="10"/>
        <v>8.1644354386398152E-2</v>
      </c>
      <c r="AO13" s="5">
        <f t="shared" si="10"/>
        <v>0.11849404724802094</v>
      </c>
      <c r="AP13" s="5">
        <f t="shared" si="10"/>
        <v>9.1653630256740573E-2</v>
      </c>
      <c r="AQ13" s="5">
        <f t="shared" si="10"/>
        <v>0.13701123454465575</v>
      </c>
      <c r="AR13" s="5">
        <f t="shared" si="10"/>
        <v>0.12680434581884206</v>
      </c>
      <c r="AS13" s="5">
        <f t="shared" si="10"/>
        <v>0.15073439412484707</v>
      </c>
      <c r="AT13" s="5">
        <f t="shared" si="10"/>
        <v>0.14641355353769273</v>
      </c>
      <c r="AU13" s="5">
        <f t="shared" si="10"/>
        <v>0.16366791487807122</v>
      </c>
      <c r="AV13" s="5">
        <f t="shared" si="10"/>
        <v>0.22753192016858803</v>
      </c>
      <c r="AW13" s="5">
        <f t="shared" si="10"/>
        <v>0.24078117791788434</v>
      </c>
      <c r="AX13" s="5">
        <f t="shared" si="10"/>
        <v>0.16715367642673989</v>
      </c>
      <c r="AY13" s="5">
        <f t="shared" si="10"/>
        <v>0.16598354613275138</v>
      </c>
      <c r="AZ13" s="5">
        <f t="shared" si="10"/>
        <v>0.12254094808908911</v>
      </c>
      <c r="BA13" s="5">
        <f t="shared" si="10"/>
        <v>5.8487516718680251E-2</v>
      </c>
      <c r="BB13" s="5">
        <f t="shared" si="10"/>
        <v>7.8001629717047494E-2</v>
      </c>
      <c r="BC13" s="5">
        <f t="shared" si="10"/>
        <v>5.7435416206668227E-2</v>
      </c>
      <c r="BD13" s="5">
        <f t="shared" si="10"/>
        <v>2.6795225478681319E-2</v>
      </c>
      <c r="BE13" s="5">
        <f t="shared" si="10"/>
        <v>2.6059671329042963E-3</v>
      </c>
      <c r="BF13" s="5">
        <f t="shared" si="10"/>
        <v>4.5185126119687741E-4</v>
      </c>
      <c r="BG13" s="5">
        <f t="shared" si="10"/>
        <v>-1.1563718180153315E-2</v>
      </c>
      <c r="BH13" s="5">
        <f t="shared" si="10"/>
        <v>-2.3680888664478549E-2</v>
      </c>
    </row>
    <row r="14" spans="1:60" x14ac:dyDescent="0.2">
      <c r="J14" s="3"/>
      <c r="K14" s="13"/>
      <c r="M14" s="5"/>
      <c r="Z14" s="1" t="s">
        <v>36</v>
      </c>
      <c r="AA14" s="5">
        <f t="shared" ref="AA14:BH14" si="11">+(AA8-O8)/O8</f>
        <v>0.23298309730470523</v>
      </c>
      <c r="AB14" s="5">
        <f t="shared" si="11"/>
        <v>2.5352112676056329E-2</v>
      </c>
      <c r="AC14" s="5">
        <f t="shared" si="11"/>
        <v>2.512994280983118E-2</v>
      </c>
      <c r="AD14" s="5">
        <f t="shared" si="11"/>
        <v>0.22371850564726331</v>
      </c>
      <c r="AE14" s="5">
        <f t="shared" si="11"/>
        <v>-0.28488372093023256</v>
      </c>
      <c r="AF14" s="5">
        <f t="shared" si="11"/>
        <v>0.31581606872157653</v>
      </c>
      <c r="AG14" s="5">
        <f t="shared" si="11"/>
        <v>0.10494169905607999</v>
      </c>
      <c r="AH14" s="5">
        <f t="shared" si="11"/>
        <v>7.6074972436604132E-2</v>
      </c>
      <c r="AI14" s="5">
        <f t="shared" si="11"/>
        <v>1.2088370154230895E-2</v>
      </c>
      <c r="AJ14" s="5">
        <f t="shared" si="11"/>
        <v>-0.1665228645383951</v>
      </c>
      <c r="AK14" s="5">
        <f t="shared" si="11"/>
        <v>7.4040767386091236E-2</v>
      </c>
      <c r="AL14" s="5">
        <f t="shared" si="11"/>
        <v>0.33214285714285702</v>
      </c>
      <c r="AM14" s="5">
        <f t="shared" si="11"/>
        <v>0.13894034827713969</v>
      </c>
      <c r="AN14" s="5">
        <f t="shared" si="11"/>
        <v>0.21489621489621497</v>
      </c>
      <c r="AO14" s="5">
        <f t="shared" si="11"/>
        <v>0.38019742746036489</v>
      </c>
      <c r="AP14" s="5">
        <f t="shared" si="11"/>
        <v>-0.1061412850550232</v>
      </c>
      <c r="AQ14" s="5">
        <f t="shared" si="11"/>
        <v>0.34850948509485097</v>
      </c>
      <c r="AR14" s="5">
        <f t="shared" si="11"/>
        <v>0.1455453149001536</v>
      </c>
      <c r="AS14" s="5">
        <f t="shared" si="11"/>
        <v>0.49999999999999994</v>
      </c>
      <c r="AT14" s="5">
        <f t="shared" si="11"/>
        <v>8.7090163934426881E-3</v>
      </c>
      <c r="AU14" s="5">
        <f t="shared" si="11"/>
        <v>0.24711696869851735</v>
      </c>
      <c r="AV14" s="5">
        <f t="shared" si="11"/>
        <v>0.47860593512767424</v>
      </c>
      <c r="AW14" s="5">
        <f t="shared" si="11"/>
        <v>0.20485626569913479</v>
      </c>
      <c r="AX14" s="5">
        <f t="shared" si="11"/>
        <v>-0.29246892517669992</v>
      </c>
      <c r="AY14" s="5">
        <f t="shared" si="11"/>
        <v>0.12947299934938197</v>
      </c>
      <c r="AZ14" s="5">
        <f t="shared" si="11"/>
        <v>-0.17160804020100498</v>
      </c>
      <c r="BA14" s="5">
        <f t="shared" si="11"/>
        <v>-0.18899003034243606</v>
      </c>
      <c r="BB14" s="5">
        <f t="shared" si="11"/>
        <v>0.15011914217633049</v>
      </c>
      <c r="BC14" s="5">
        <f t="shared" si="11"/>
        <v>-2.090032154340838E-2</v>
      </c>
      <c r="BD14" s="5">
        <f t="shared" si="11"/>
        <v>-0.24170298357358366</v>
      </c>
      <c r="BE14" s="5">
        <f t="shared" si="11"/>
        <v>3.752093802345062E-2</v>
      </c>
      <c r="BF14" s="5">
        <f t="shared" si="11"/>
        <v>-3.2503809040121914E-2</v>
      </c>
      <c r="BG14" s="5">
        <f t="shared" si="11"/>
        <v>4.6565389696169093E-2</v>
      </c>
      <c r="BH14" s="5">
        <f t="shared" si="11"/>
        <v>0.20793465577596265</v>
      </c>
    </row>
    <row r="15" spans="1:60" x14ac:dyDescent="0.2">
      <c r="K15" s="13"/>
    </row>
    <row r="16" spans="1:60" x14ac:dyDescent="0.2">
      <c r="K16" s="13"/>
      <c r="L16" s="14" t="s">
        <v>37</v>
      </c>
      <c r="M16" s="14"/>
      <c r="N16" s="14"/>
      <c r="O16" s="1">
        <f>+O10/O9</f>
        <v>9.8240837696335088E-3</v>
      </c>
      <c r="P16" s="1">
        <f t="shared" ref="P16:BE16" si="12">+P10/P9</f>
        <v>9.8300653594771241E-3</v>
      </c>
      <c r="Q16" s="1">
        <f t="shared" si="12"/>
        <v>9.9372302158273387E-3</v>
      </c>
      <c r="R16" s="1">
        <f t="shared" si="12"/>
        <v>1.0001932290003195E-2</v>
      </c>
      <c r="S16" s="1">
        <f t="shared" si="12"/>
        <v>1.0039509410675718E-2</v>
      </c>
      <c r="T16" s="1">
        <f t="shared" si="12"/>
        <v>9.9258394383394382E-3</v>
      </c>
      <c r="U16" s="1">
        <f t="shared" si="12"/>
        <v>9.8669226136705816E-3</v>
      </c>
      <c r="V16" s="1">
        <f t="shared" si="12"/>
        <v>9.9539861612515049E-3</v>
      </c>
      <c r="W16" s="1">
        <f t="shared" si="12"/>
        <v>9.988900895338066E-3</v>
      </c>
      <c r="X16" s="1">
        <f t="shared" si="12"/>
        <v>1.0066230366492146E-2</v>
      </c>
      <c r="Y16" s="1">
        <f t="shared" si="12"/>
        <v>1.0132428616253528E-2</v>
      </c>
      <c r="Z16" s="1">
        <f t="shared" si="12"/>
        <v>1.0061835361947468E-2</v>
      </c>
      <c r="AA16" s="1">
        <f t="shared" si="12"/>
        <v>1.0199057507987219E-2</v>
      </c>
      <c r="AB16" s="1">
        <f t="shared" si="12"/>
        <v>1.0377448119325549E-2</v>
      </c>
      <c r="AC16" s="1">
        <f t="shared" si="12"/>
        <v>1.0427689307767305E-2</v>
      </c>
      <c r="AD16" s="1">
        <f t="shared" si="12"/>
        <v>1.0588177979863592E-2</v>
      </c>
      <c r="AE16" s="1">
        <f t="shared" si="12"/>
        <v>1.0492591373065525E-2</v>
      </c>
      <c r="AF16" s="1">
        <f t="shared" si="12"/>
        <v>1.0797939514788966E-2</v>
      </c>
      <c r="AG16" s="1">
        <f t="shared" si="12"/>
        <v>1.0886075949367089E-2</v>
      </c>
      <c r="AH16" s="1">
        <f t="shared" si="12"/>
        <v>1.099062290689886E-2</v>
      </c>
      <c r="AI16" s="1">
        <f t="shared" si="12"/>
        <v>1.1063320983496125E-2</v>
      </c>
      <c r="AJ16" s="1">
        <f t="shared" si="12"/>
        <v>1.1219749652294855E-2</v>
      </c>
      <c r="AK16" s="1">
        <f t="shared" si="12"/>
        <v>1.1212068965517239E-2</v>
      </c>
      <c r="AL16" s="1">
        <f t="shared" si="12"/>
        <v>1.1458148274683975E-2</v>
      </c>
      <c r="AM16" s="1">
        <f t="shared" si="12"/>
        <v>1.1426212938005392E-2</v>
      </c>
      <c r="AN16" s="1">
        <f t="shared" si="12"/>
        <v>1.1383426504439327E-2</v>
      </c>
      <c r="AO16" s="1">
        <f t="shared" si="12"/>
        <v>1.1487836107554416E-2</v>
      </c>
      <c r="AP16" s="1">
        <f t="shared" si="12"/>
        <v>1.1348533163265305E-2</v>
      </c>
      <c r="AQ16" s="1">
        <f t="shared" si="12"/>
        <v>1.1350877192982455E-2</v>
      </c>
      <c r="AR16" s="1">
        <f t="shared" si="12"/>
        <v>1.123381405339061E-2</v>
      </c>
      <c r="AS16" s="1">
        <f t="shared" si="12"/>
        <v>1.1272781774580336E-2</v>
      </c>
      <c r="AT16" s="1">
        <f t="shared" si="12"/>
        <v>1.1170724465558194E-2</v>
      </c>
      <c r="AU16" s="1">
        <f t="shared" si="12"/>
        <v>1.1101655532965438E-2</v>
      </c>
      <c r="AV16" s="1">
        <f t="shared" si="12"/>
        <v>1.1067337245040514E-2</v>
      </c>
      <c r="AW16" s="1">
        <f t="shared" si="12"/>
        <v>1.1172528385488784E-2</v>
      </c>
      <c r="AX16" s="1">
        <f t="shared" si="12"/>
        <v>1.1123614663256606E-2</v>
      </c>
      <c r="AY16" s="1">
        <f t="shared" si="12"/>
        <v>1.1262318427798349E-2</v>
      </c>
      <c r="AZ16" s="1">
        <f t="shared" si="12"/>
        <v>1.1422398589065253E-2</v>
      </c>
      <c r="BA16" s="1">
        <f t="shared" si="12"/>
        <v>1.1713536848596976E-2</v>
      </c>
      <c r="BB16" s="1">
        <f t="shared" si="12"/>
        <v>1.192200124300808E-2</v>
      </c>
      <c r="BC16" s="1">
        <f t="shared" si="12"/>
        <v>1.2109039190897598E-2</v>
      </c>
      <c r="BD16" s="1">
        <f t="shared" si="12"/>
        <v>1.2264926590538336E-2</v>
      </c>
      <c r="BE16" s="1">
        <f t="shared" si="12"/>
        <v>1.2686406460296097E-2</v>
      </c>
      <c r="BF16" s="1">
        <f t="shared" ref="BF16:BG16" si="13">+BF10/BF9</f>
        <v>1.2780984719864179E-2</v>
      </c>
      <c r="BG16" s="1">
        <f t="shared" si="13"/>
        <v>1.3014467791939374E-2</v>
      </c>
      <c r="BH16" s="1">
        <f t="shared" ref="BH16" si="14">+BH10/BH9</f>
        <v>1.3540616246498601E-2</v>
      </c>
    </row>
    <row r="17" spans="11:60" x14ac:dyDescent="0.2">
      <c r="K17" s="13"/>
      <c r="W17" s="14" t="s">
        <v>38</v>
      </c>
      <c r="X17" s="14"/>
      <c r="Y17" s="14"/>
      <c r="AA17" s="5">
        <f>+(AA16-$Z$16)/$Z$16</f>
        <v>1.3637884253076415E-2</v>
      </c>
      <c r="AB17" s="5">
        <f t="shared" ref="AB17:BF17" si="15">+(AB16-$Z$16)/$Z$16</f>
        <v>3.1367314811340086E-2</v>
      </c>
      <c r="AC17" s="5">
        <f t="shared" si="15"/>
        <v>3.6360557757031883E-2</v>
      </c>
      <c r="AD17" s="5">
        <f t="shared" si="15"/>
        <v>5.2310796090610054E-2</v>
      </c>
      <c r="AE17" s="5">
        <f t="shared" si="15"/>
        <v>4.2810878495102324E-2</v>
      </c>
      <c r="AF17" s="5">
        <f t="shared" si="15"/>
        <v>7.3158039896512955E-2</v>
      </c>
      <c r="AG17" s="5">
        <f t="shared" si="15"/>
        <v>8.1917518799481573E-2</v>
      </c>
      <c r="AH17" s="5">
        <f t="shared" si="15"/>
        <v>9.2307964853404714E-2</v>
      </c>
      <c r="AI17" s="5">
        <f t="shared" si="15"/>
        <v>9.9533095655305839E-2</v>
      </c>
      <c r="AJ17" s="5">
        <f t="shared" si="15"/>
        <v>0.11507982874838769</v>
      </c>
      <c r="AK17" s="5">
        <f t="shared" si="15"/>
        <v>0.11431648026361101</v>
      </c>
      <c r="AL17" s="5">
        <f t="shared" si="15"/>
        <v>0.13877318227817337</v>
      </c>
      <c r="AM17" s="5">
        <f t="shared" si="15"/>
        <v>0.13559927458342433</v>
      </c>
      <c r="AN17" s="5">
        <f t="shared" si="15"/>
        <v>0.13134692577955928</v>
      </c>
      <c r="AO17" s="5">
        <f t="shared" si="15"/>
        <v>0.14172372080345244</v>
      </c>
      <c r="AP17" s="5">
        <f t="shared" si="15"/>
        <v>0.12787903548729862</v>
      </c>
      <c r="AQ17" s="5">
        <f t="shared" si="15"/>
        <v>0.12811199792733369</v>
      </c>
      <c r="AR17" s="5">
        <f t="shared" si="15"/>
        <v>0.11647762553096523</v>
      </c>
      <c r="AS17" s="5">
        <f t="shared" si="15"/>
        <v>0.12035044990027439</v>
      </c>
      <c r="AT17" s="5">
        <f t="shared" si="15"/>
        <v>0.1102074386750948</v>
      </c>
      <c r="AU17" s="5">
        <f t="shared" si="15"/>
        <v>0.10334299197047406</v>
      </c>
      <c r="AV17" s="5">
        <f t="shared" si="15"/>
        <v>9.9932253602133148E-2</v>
      </c>
      <c r="AW17" s="5">
        <f t="shared" si="15"/>
        <v>0.11038672206283658</v>
      </c>
      <c r="AX17" s="5">
        <f t="shared" si="15"/>
        <v>0.10552540993908993</v>
      </c>
      <c r="AY17" s="5">
        <f t="shared" si="15"/>
        <v>0.11931054550852115</v>
      </c>
      <c r="AZ17" s="5">
        <f t="shared" si="15"/>
        <v>0.13522018381092335</v>
      </c>
      <c r="BA17" s="5">
        <f t="shared" si="15"/>
        <v>0.16415508972607762</v>
      </c>
      <c r="BB17" s="5">
        <f t="shared" si="15"/>
        <v>0.18487341664280391</v>
      </c>
      <c r="BC17" s="5">
        <f t="shared" si="15"/>
        <v>0.20346226660519454</v>
      </c>
      <c r="BD17" s="5">
        <f t="shared" si="15"/>
        <v>0.2189552054213357</v>
      </c>
      <c r="BE17" s="5">
        <f t="shared" si="15"/>
        <v>0.2608441704656001</v>
      </c>
      <c r="BF17" s="5">
        <f t="shared" si="15"/>
        <v>0.27024387302143449</v>
      </c>
      <c r="BG17" s="5">
        <f t="shared" ref="BG17:BH17" si="16">+(BG16-$Z$16)/$Z$16</f>
        <v>0.29344869238850507</v>
      </c>
      <c r="BH17" s="5">
        <f t="shared" si="16"/>
        <v>0.34574019146719714</v>
      </c>
    </row>
    <row r="18" spans="11:60" x14ac:dyDescent="0.2"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</sheetData>
  <mergeCells count="4">
    <mergeCell ref="K9:K17"/>
    <mergeCell ref="W13:Y13"/>
    <mergeCell ref="L16:N16"/>
    <mergeCell ref="W17:Y17"/>
  </mergeCells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4045-D141-FD42-9CF0-EBC3B37BEA60}">
  <dimension ref="A2:BH18"/>
  <sheetViews>
    <sheetView workbookViewId="0">
      <pane xSplit="2" topLeftCell="BD1" activePane="topRight" state="frozen"/>
      <selection activeCell="B30" sqref="B30"/>
      <selection pane="topRight" activeCell="BG7" sqref="BG7:BH17"/>
    </sheetView>
  </sheetViews>
  <sheetFormatPr baseColWidth="10" defaultRowHeight="16" x14ac:dyDescent="0.2"/>
  <cols>
    <col min="1" max="1" width="20.1640625" style="1" customWidth="1"/>
    <col min="2" max="2" width="22" style="1" customWidth="1"/>
    <col min="3" max="14" width="10.83203125" style="1" customWidth="1"/>
    <col min="15" max="53" width="10.83203125" style="1"/>
    <col min="54" max="54" width="12.1640625" style="1" bestFit="1" customWidth="1"/>
    <col min="55" max="16384" width="10.83203125" style="1"/>
  </cols>
  <sheetData>
    <row r="2" spans="1:60" x14ac:dyDescent="0.2">
      <c r="C2" s="1">
        <v>2020</v>
      </c>
      <c r="O2" s="1">
        <v>2021</v>
      </c>
      <c r="AA2" s="1">
        <v>2022</v>
      </c>
      <c r="AM2" s="1">
        <v>2023</v>
      </c>
      <c r="AY2" s="1">
        <v>2024</v>
      </c>
    </row>
    <row r="3" spans="1:60" x14ac:dyDescent="0.2">
      <c r="C3" s="1" t="s">
        <v>16</v>
      </c>
      <c r="D3" s="1" t="s">
        <v>15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1" t="s">
        <v>16</v>
      </c>
      <c r="P3" s="1" t="s">
        <v>15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16</v>
      </c>
      <c r="AB3" s="1" t="s">
        <v>15</v>
      </c>
      <c r="AC3" s="1" t="s">
        <v>17</v>
      </c>
      <c r="AD3" s="1" t="s">
        <v>18</v>
      </c>
      <c r="AE3" s="1" t="s">
        <v>19</v>
      </c>
      <c r="AF3" s="1" t="s">
        <v>20</v>
      </c>
      <c r="AG3" s="1" t="s">
        <v>21</v>
      </c>
      <c r="AH3" s="1" t="s">
        <v>22</v>
      </c>
      <c r="AI3" s="1" t="s">
        <v>23</v>
      </c>
      <c r="AJ3" s="1" t="s">
        <v>24</v>
      </c>
      <c r="AK3" s="1" t="s">
        <v>25</v>
      </c>
      <c r="AL3" s="1" t="s">
        <v>26</v>
      </c>
      <c r="AM3" s="1" t="s">
        <v>16</v>
      </c>
      <c r="AN3" s="1" t="s">
        <v>15</v>
      </c>
      <c r="AO3" s="1" t="s">
        <v>17</v>
      </c>
      <c r="AP3" s="1" t="s">
        <v>18</v>
      </c>
      <c r="AQ3" s="1" t="s">
        <v>19</v>
      </c>
      <c r="AR3" s="1" t="s">
        <v>20</v>
      </c>
      <c r="AS3" s="1" t="s">
        <v>21</v>
      </c>
      <c r="AT3" s="1" t="s">
        <v>22</v>
      </c>
      <c r="AU3" s="1" t="s">
        <v>23</v>
      </c>
      <c r="AV3" s="1" t="s">
        <v>24</v>
      </c>
      <c r="AW3" s="1" t="s">
        <v>25</v>
      </c>
      <c r="AX3" s="1" t="s">
        <v>26</v>
      </c>
      <c r="AY3" s="1" t="s">
        <v>16</v>
      </c>
      <c r="AZ3" s="1" t="s">
        <v>15</v>
      </c>
      <c r="BA3" s="1" t="s">
        <v>17</v>
      </c>
      <c r="BB3" s="1" t="s">
        <v>18</v>
      </c>
      <c r="BC3" s="1" t="s">
        <v>19</v>
      </c>
      <c r="BD3" s="1" t="s">
        <v>20</v>
      </c>
      <c r="BE3" s="1" t="s">
        <v>21</v>
      </c>
      <c r="BF3" s="1" t="s">
        <v>22</v>
      </c>
      <c r="BG3" s="1" t="s">
        <v>23</v>
      </c>
      <c r="BH3" s="1" t="s">
        <v>24</v>
      </c>
    </row>
    <row r="4" spans="1:60" x14ac:dyDescent="0.2">
      <c r="A4" s="1" t="s">
        <v>48</v>
      </c>
      <c r="B4" s="1" t="s">
        <v>9</v>
      </c>
      <c r="C4" s="1">
        <v>31</v>
      </c>
      <c r="D4" s="1">
        <v>39</v>
      </c>
      <c r="E4" s="1">
        <v>28</v>
      </c>
      <c r="F4" s="1">
        <v>24</v>
      </c>
      <c r="G4" s="1">
        <v>12</v>
      </c>
      <c r="H4" s="1">
        <v>415</v>
      </c>
      <c r="I4" s="1">
        <v>32</v>
      </c>
      <c r="J4" s="1">
        <v>27</v>
      </c>
      <c r="K4" s="1">
        <v>108</v>
      </c>
      <c r="L4" s="1">
        <v>80</v>
      </c>
      <c r="M4" s="1">
        <v>75</v>
      </c>
      <c r="N4" s="1">
        <v>57</v>
      </c>
      <c r="O4" s="1">
        <v>58</v>
      </c>
      <c r="P4" s="1">
        <v>64</v>
      </c>
      <c r="Q4" s="1">
        <v>37</v>
      </c>
      <c r="R4" s="1">
        <v>24</v>
      </c>
      <c r="S4" s="1">
        <v>34</v>
      </c>
      <c r="T4" s="1">
        <v>524</v>
      </c>
      <c r="U4" s="1">
        <v>42</v>
      </c>
      <c r="V4" s="1">
        <v>25</v>
      </c>
      <c r="W4" s="1">
        <v>47</v>
      </c>
      <c r="X4" s="1">
        <v>60</v>
      </c>
      <c r="Y4" s="1">
        <v>56</v>
      </c>
      <c r="Z4" s="1">
        <v>40</v>
      </c>
      <c r="AA4" s="1">
        <v>42</v>
      </c>
      <c r="AB4" s="1">
        <v>36</v>
      </c>
      <c r="AC4" s="1">
        <v>57</v>
      </c>
      <c r="AD4" s="1">
        <v>42</v>
      </c>
      <c r="AE4" s="1">
        <v>24</v>
      </c>
      <c r="AF4" s="1">
        <v>39</v>
      </c>
      <c r="AG4" s="1">
        <v>469</v>
      </c>
      <c r="AH4" s="1">
        <v>23</v>
      </c>
      <c r="AI4" s="1">
        <v>55</v>
      </c>
      <c r="AJ4" s="1">
        <v>75</v>
      </c>
      <c r="AK4" s="1">
        <v>86</v>
      </c>
      <c r="AL4" s="1">
        <v>54</v>
      </c>
      <c r="AM4" s="1">
        <v>45</v>
      </c>
      <c r="AN4" s="1">
        <v>56</v>
      </c>
      <c r="AO4" s="1">
        <v>49</v>
      </c>
      <c r="AP4" s="1">
        <v>46</v>
      </c>
      <c r="AQ4" s="1">
        <v>43</v>
      </c>
      <c r="AR4" s="1">
        <v>348</v>
      </c>
      <c r="AS4" s="1">
        <v>389</v>
      </c>
      <c r="AT4" s="1">
        <v>47</v>
      </c>
      <c r="AU4" s="1">
        <v>99</v>
      </c>
      <c r="AV4" s="1">
        <v>88</v>
      </c>
      <c r="AW4" s="4">
        <v>98</v>
      </c>
      <c r="AX4" s="1">
        <v>50</v>
      </c>
      <c r="AY4" s="1">
        <v>67</v>
      </c>
      <c r="AZ4" s="1">
        <v>42</v>
      </c>
      <c r="BA4" s="1">
        <v>54</v>
      </c>
      <c r="BB4" s="4">
        <v>49</v>
      </c>
      <c r="BC4" s="1">
        <v>50</v>
      </c>
      <c r="BD4" s="1">
        <v>48</v>
      </c>
      <c r="BE4" s="1">
        <v>429</v>
      </c>
      <c r="BF4" s="1">
        <v>258</v>
      </c>
      <c r="BG4" s="1">
        <v>76</v>
      </c>
      <c r="BH4" s="1">
        <f>+TODO!$BH$14</f>
        <v>109</v>
      </c>
    </row>
    <row r="5" spans="1:60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2"/>
      <c r="AY5" s="10"/>
      <c r="AZ5" s="10"/>
      <c r="BA5" s="10"/>
      <c r="BB5" s="11"/>
      <c r="BC5" s="10"/>
      <c r="BD5" s="10"/>
      <c r="BE5" s="10"/>
      <c r="BF5" s="10"/>
      <c r="BG5" s="10"/>
      <c r="BH5" s="10"/>
    </row>
    <row r="6" spans="1:60" x14ac:dyDescent="0.2">
      <c r="A6" s="1" t="s">
        <v>49</v>
      </c>
      <c r="B6" s="1" t="s">
        <v>9</v>
      </c>
      <c r="C6" s="3">
        <v>0.64300000000000002</v>
      </c>
      <c r="D6" s="3">
        <v>0.73299999999999998</v>
      </c>
      <c r="E6" s="3">
        <v>0.436</v>
      </c>
      <c r="F6" s="3">
        <v>0.50800000000000001</v>
      </c>
      <c r="G6" s="3">
        <v>0.17299999999999999</v>
      </c>
      <c r="H6" s="3">
        <v>17.422000000000001</v>
      </c>
      <c r="I6" s="3">
        <v>0.79800000000000004</v>
      </c>
      <c r="J6" s="3">
        <v>0.879</v>
      </c>
      <c r="K6" s="3">
        <v>3.3919999999999999</v>
      </c>
      <c r="L6" s="3">
        <v>2.3679999999999999</v>
      </c>
      <c r="M6" s="3">
        <v>1.968</v>
      </c>
      <c r="N6" s="3">
        <v>1.3360000000000001</v>
      </c>
      <c r="O6" s="3">
        <v>1.1919999999999999</v>
      </c>
      <c r="P6" s="3">
        <v>1.536</v>
      </c>
      <c r="Q6" s="3">
        <v>0.94</v>
      </c>
      <c r="R6" s="3">
        <v>0.67</v>
      </c>
      <c r="S6" s="3">
        <v>0.86399999999999999</v>
      </c>
      <c r="T6" s="3">
        <v>20.021000000000001</v>
      </c>
      <c r="U6" s="3">
        <v>1.1599999999999999</v>
      </c>
      <c r="V6" s="3">
        <v>0.89600000000000002</v>
      </c>
      <c r="W6" s="3">
        <v>1.4470000000000001</v>
      </c>
      <c r="X6" s="3">
        <v>1.962</v>
      </c>
      <c r="Y6" s="3">
        <v>2.0499999999999998</v>
      </c>
      <c r="Z6" s="3">
        <v>1.139</v>
      </c>
      <c r="AA6" s="3">
        <v>1.117</v>
      </c>
      <c r="AB6" s="3">
        <v>0.79300000000000004</v>
      </c>
      <c r="AC6" s="3">
        <v>1.1319999999999999</v>
      </c>
      <c r="AD6" s="3">
        <v>1.1240000000000001</v>
      </c>
      <c r="AE6" s="3">
        <v>0.81100000000000005</v>
      </c>
      <c r="AF6" s="3">
        <v>1.1910000000000001</v>
      </c>
      <c r="AG6" s="3">
        <v>18.146999999999998</v>
      </c>
      <c r="AH6" s="3">
        <v>0.90700000000000003</v>
      </c>
      <c r="AI6" s="3">
        <v>2.0649999999999999</v>
      </c>
      <c r="AJ6" s="3">
        <v>2.6339999999999999</v>
      </c>
      <c r="AK6" s="3">
        <v>2.7469999999999999</v>
      </c>
      <c r="AL6" s="3">
        <v>1.669</v>
      </c>
      <c r="AM6" s="3">
        <v>1.5940000000000001</v>
      </c>
      <c r="AN6" s="3">
        <v>1.127</v>
      </c>
      <c r="AO6" s="3">
        <v>1.121</v>
      </c>
      <c r="AP6" s="3">
        <v>1.2010000000000001</v>
      </c>
      <c r="AQ6" s="3">
        <v>1.089</v>
      </c>
      <c r="AR6" s="3">
        <v>13.19</v>
      </c>
      <c r="AS6" s="3">
        <v>18.108000000000001</v>
      </c>
      <c r="AT6" s="3">
        <v>2.4409999999999998</v>
      </c>
      <c r="AU6" s="3">
        <v>4.641</v>
      </c>
      <c r="AV6" s="3">
        <v>3.343</v>
      </c>
      <c r="AW6" s="3">
        <v>4.617</v>
      </c>
      <c r="AX6" s="3">
        <v>1.978</v>
      </c>
      <c r="AY6" s="3">
        <v>2.6</v>
      </c>
      <c r="AZ6" s="3">
        <v>1.657</v>
      </c>
      <c r="BA6" s="3">
        <v>2.5910000000000002</v>
      </c>
      <c r="BB6" s="3">
        <v>2.2519999999999998</v>
      </c>
      <c r="BC6" s="3">
        <v>2.0470000000000002</v>
      </c>
      <c r="BD6" s="3">
        <v>2.04</v>
      </c>
      <c r="BE6" s="3">
        <v>20.202000000000002</v>
      </c>
      <c r="BF6" s="3">
        <v>12.218</v>
      </c>
      <c r="BG6" s="3">
        <v>3.702</v>
      </c>
      <c r="BH6" s="3">
        <f>+TODO!$BH$32</f>
        <v>5.5359999999999996</v>
      </c>
    </row>
    <row r="7" spans="1:60" x14ac:dyDescent="0.2">
      <c r="B7" s="2" t="s">
        <v>29</v>
      </c>
      <c r="C7" s="1">
        <f t="shared" ref="C7:AH7" si="0">+C4</f>
        <v>31</v>
      </c>
      <c r="D7" s="1">
        <f t="shared" si="0"/>
        <v>39</v>
      </c>
      <c r="E7" s="1">
        <f t="shared" si="0"/>
        <v>28</v>
      </c>
      <c r="F7" s="1">
        <f t="shared" si="0"/>
        <v>24</v>
      </c>
      <c r="G7" s="1">
        <f t="shared" si="0"/>
        <v>12</v>
      </c>
      <c r="H7" s="1">
        <f t="shared" si="0"/>
        <v>415</v>
      </c>
      <c r="I7" s="1">
        <f t="shared" si="0"/>
        <v>32</v>
      </c>
      <c r="J7" s="1">
        <f t="shared" si="0"/>
        <v>27</v>
      </c>
      <c r="K7" s="1">
        <f t="shared" si="0"/>
        <v>108</v>
      </c>
      <c r="L7" s="1">
        <f t="shared" si="0"/>
        <v>80</v>
      </c>
      <c r="M7" s="1">
        <f t="shared" si="0"/>
        <v>75</v>
      </c>
      <c r="N7" s="1">
        <f t="shared" si="0"/>
        <v>57</v>
      </c>
      <c r="O7" s="1">
        <f t="shared" si="0"/>
        <v>58</v>
      </c>
      <c r="P7" s="1">
        <f t="shared" si="0"/>
        <v>64</v>
      </c>
      <c r="Q7" s="1">
        <f t="shared" si="0"/>
        <v>37</v>
      </c>
      <c r="R7" s="1">
        <f t="shared" si="0"/>
        <v>24</v>
      </c>
      <c r="S7" s="1">
        <f t="shared" si="0"/>
        <v>34</v>
      </c>
      <c r="T7" s="1">
        <f t="shared" si="0"/>
        <v>524</v>
      </c>
      <c r="U7" s="1">
        <f t="shared" si="0"/>
        <v>42</v>
      </c>
      <c r="V7" s="1">
        <f t="shared" si="0"/>
        <v>25</v>
      </c>
      <c r="W7" s="1">
        <f t="shared" si="0"/>
        <v>47</v>
      </c>
      <c r="X7" s="1">
        <f t="shared" si="0"/>
        <v>60</v>
      </c>
      <c r="Y7" s="1">
        <f t="shared" si="0"/>
        <v>56</v>
      </c>
      <c r="Z7" s="1">
        <f t="shared" si="0"/>
        <v>40</v>
      </c>
      <c r="AA7" s="1">
        <f t="shared" si="0"/>
        <v>42</v>
      </c>
      <c r="AB7" s="1">
        <f t="shared" si="0"/>
        <v>36</v>
      </c>
      <c r="AC7" s="1">
        <f t="shared" si="0"/>
        <v>57</v>
      </c>
      <c r="AD7" s="1">
        <f t="shared" si="0"/>
        <v>42</v>
      </c>
      <c r="AE7" s="1">
        <f t="shared" si="0"/>
        <v>24</v>
      </c>
      <c r="AF7" s="1">
        <f t="shared" si="0"/>
        <v>39</v>
      </c>
      <c r="AG7" s="1">
        <f t="shared" si="0"/>
        <v>469</v>
      </c>
      <c r="AH7" s="1">
        <f t="shared" si="0"/>
        <v>23</v>
      </c>
      <c r="AI7" s="1">
        <f t="shared" ref="AI7:BG7" si="1">+AI4</f>
        <v>55</v>
      </c>
      <c r="AJ7" s="1">
        <f t="shared" si="1"/>
        <v>75</v>
      </c>
      <c r="AK7" s="1">
        <f t="shared" si="1"/>
        <v>86</v>
      </c>
      <c r="AL7" s="1">
        <f t="shared" si="1"/>
        <v>54</v>
      </c>
      <c r="AM7" s="1">
        <f t="shared" si="1"/>
        <v>45</v>
      </c>
      <c r="AN7" s="1">
        <f t="shared" si="1"/>
        <v>56</v>
      </c>
      <c r="AO7" s="1">
        <f t="shared" si="1"/>
        <v>49</v>
      </c>
      <c r="AP7" s="1">
        <f t="shared" si="1"/>
        <v>46</v>
      </c>
      <c r="AQ7" s="1">
        <f t="shared" si="1"/>
        <v>43</v>
      </c>
      <c r="AR7" s="1">
        <f t="shared" si="1"/>
        <v>348</v>
      </c>
      <c r="AS7" s="1">
        <f t="shared" si="1"/>
        <v>389</v>
      </c>
      <c r="AT7" s="1">
        <f t="shared" si="1"/>
        <v>47</v>
      </c>
      <c r="AU7" s="1">
        <f t="shared" si="1"/>
        <v>99</v>
      </c>
      <c r="AV7" s="1">
        <f t="shared" si="1"/>
        <v>88</v>
      </c>
      <c r="AW7" s="1">
        <f t="shared" si="1"/>
        <v>98</v>
      </c>
      <c r="AX7" s="1">
        <f t="shared" si="1"/>
        <v>50</v>
      </c>
      <c r="AY7" s="1">
        <f t="shared" si="1"/>
        <v>67</v>
      </c>
      <c r="AZ7" s="1">
        <f t="shared" si="1"/>
        <v>42</v>
      </c>
      <c r="BA7" s="1">
        <f t="shared" si="1"/>
        <v>54</v>
      </c>
      <c r="BB7" s="1">
        <f t="shared" si="1"/>
        <v>49</v>
      </c>
      <c r="BC7" s="1">
        <f t="shared" si="1"/>
        <v>50</v>
      </c>
      <c r="BD7" s="1">
        <f t="shared" si="1"/>
        <v>48</v>
      </c>
      <c r="BE7" s="1">
        <f t="shared" si="1"/>
        <v>429</v>
      </c>
      <c r="BF7" s="1">
        <f t="shared" si="1"/>
        <v>258</v>
      </c>
      <c r="BG7" s="1">
        <f t="shared" si="1"/>
        <v>76</v>
      </c>
      <c r="BH7" s="1">
        <f t="shared" ref="BH7" si="2">+BH4</f>
        <v>109</v>
      </c>
    </row>
    <row r="8" spans="1:60" x14ac:dyDescent="0.2">
      <c r="B8" s="2" t="s">
        <v>30</v>
      </c>
      <c r="C8" s="3">
        <f t="shared" ref="C8:AH8" si="3">+C6</f>
        <v>0.64300000000000002</v>
      </c>
      <c r="D8" s="3">
        <f t="shared" si="3"/>
        <v>0.73299999999999998</v>
      </c>
      <c r="E8" s="3">
        <f t="shared" si="3"/>
        <v>0.436</v>
      </c>
      <c r="F8" s="3">
        <f t="shared" si="3"/>
        <v>0.50800000000000001</v>
      </c>
      <c r="G8" s="3">
        <f t="shared" si="3"/>
        <v>0.17299999999999999</v>
      </c>
      <c r="H8" s="3">
        <f t="shared" si="3"/>
        <v>17.422000000000001</v>
      </c>
      <c r="I8" s="3">
        <f t="shared" si="3"/>
        <v>0.79800000000000004</v>
      </c>
      <c r="J8" s="3">
        <f t="shared" si="3"/>
        <v>0.879</v>
      </c>
      <c r="K8" s="3">
        <f t="shared" si="3"/>
        <v>3.3919999999999999</v>
      </c>
      <c r="L8" s="3">
        <f t="shared" si="3"/>
        <v>2.3679999999999999</v>
      </c>
      <c r="M8" s="3">
        <f t="shared" si="3"/>
        <v>1.968</v>
      </c>
      <c r="N8" s="3">
        <f t="shared" si="3"/>
        <v>1.3360000000000001</v>
      </c>
      <c r="O8" s="3">
        <f t="shared" si="3"/>
        <v>1.1919999999999999</v>
      </c>
      <c r="P8" s="3">
        <f t="shared" si="3"/>
        <v>1.536</v>
      </c>
      <c r="Q8" s="3">
        <f t="shared" si="3"/>
        <v>0.94</v>
      </c>
      <c r="R8" s="3">
        <f t="shared" si="3"/>
        <v>0.67</v>
      </c>
      <c r="S8" s="3">
        <f t="shared" si="3"/>
        <v>0.86399999999999999</v>
      </c>
      <c r="T8" s="3">
        <f t="shared" si="3"/>
        <v>20.021000000000001</v>
      </c>
      <c r="U8" s="3">
        <f t="shared" si="3"/>
        <v>1.1599999999999999</v>
      </c>
      <c r="V8" s="3">
        <f t="shared" si="3"/>
        <v>0.89600000000000002</v>
      </c>
      <c r="W8" s="3">
        <f t="shared" si="3"/>
        <v>1.4470000000000001</v>
      </c>
      <c r="X8" s="3">
        <f t="shared" si="3"/>
        <v>1.962</v>
      </c>
      <c r="Y8" s="3">
        <f t="shared" si="3"/>
        <v>2.0499999999999998</v>
      </c>
      <c r="Z8" s="3">
        <f t="shared" si="3"/>
        <v>1.139</v>
      </c>
      <c r="AA8" s="3">
        <f t="shared" si="3"/>
        <v>1.117</v>
      </c>
      <c r="AB8" s="3">
        <f t="shared" si="3"/>
        <v>0.79300000000000004</v>
      </c>
      <c r="AC8" s="3">
        <f t="shared" si="3"/>
        <v>1.1319999999999999</v>
      </c>
      <c r="AD8" s="3">
        <f t="shared" si="3"/>
        <v>1.1240000000000001</v>
      </c>
      <c r="AE8" s="3">
        <f t="shared" si="3"/>
        <v>0.81100000000000005</v>
      </c>
      <c r="AF8" s="3">
        <f t="shared" si="3"/>
        <v>1.1910000000000001</v>
      </c>
      <c r="AG8" s="3">
        <f t="shared" si="3"/>
        <v>18.146999999999998</v>
      </c>
      <c r="AH8" s="3">
        <f t="shared" si="3"/>
        <v>0.90700000000000003</v>
      </c>
      <c r="AI8" s="3">
        <f t="shared" ref="AI8:BG8" si="4">+AI6</f>
        <v>2.0649999999999999</v>
      </c>
      <c r="AJ8" s="3">
        <f t="shared" si="4"/>
        <v>2.6339999999999999</v>
      </c>
      <c r="AK8" s="3">
        <f t="shared" si="4"/>
        <v>2.7469999999999999</v>
      </c>
      <c r="AL8" s="3">
        <f t="shared" si="4"/>
        <v>1.669</v>
      </c>
      <c r="AM8" s="3">
        <f t="shared" si="4"/>
        <v>1.5940000000000001</v>
      </c>
      <c r="AN8" s="3">
        <f t="shared" si="4"/>
        <v>1.127</v>
      </c>
      <c r="AO8" s="3">
        <f t="shared" si="4"/>
        <v>1.121</v>
      </c>
      <c r="AP8" s="3">
        <f t="shared" si="4"/>
        <v>1.2010000000000001</v>
      </c>
      <c r="AQ8" s="3">
        <f t="shared" si="4"/>
        <v>1.089</v>
      </c>
      <c r="AR8" s="3">
        <f t="shared" si="4"/>
        <v>13.19</v>
      </c>
      <c r="AS8" s="3">
        <f t="shared" si="4"/>
        <v>18.108000000000001</v>
      </c>
      <c r="AT8" s="3">
        <f t="shared" si="4"/>
        <v>2.4409999999999998</v>
      </c>
      <c r="AU8" s="3">
        <f t="shared" si="4"/>
        <v>4.641</v>
      </c>
      <c r="AV8" s="3">
        <f t="shared" si="4"/>
        <v>3.343</v>
      </c>
      <c r="AW8" s="3">
        <f t="shared" si="4"/>
        <v>4.617</v>
      </c>
      <c r="AX8" s="3">
        <f t="shared" si="4"/>
        <v>1.978</v>
      </c>
      <c r="AY8" s="3">
        <f t="shared" si="4"/>
        <v>2.6</v>
      </c>
      <c r="AZ8" s="3">
        <f t="shared" si="4"/>
        <v>1.657</v>
      </c>
      <c r="BA8" s="3">
        <f t="shared" si="4"/>
        <v>2.5910000000000002</v>
      </c>
      <c r="BB8" s="3">
        <f t="shared" si="4"/>
        <v>2.2519999999999998</v>
      </c>
      <c r="BC8" s="3">
        <f t="shared" si="4"/>
        <v>2.0470000000000002</v>
      </c>
      <c r="BD8" s="3">
        <f t="shared" si="4"/>
        <v>2.04</v>
      </c>
      <c r="BE8" s="3">
        <f t="shared" si="4"/>
        <v>20.202000000000002</v>
      </c>
      <c r="BF8" s="3">
        <f t="shared" si="4"/>
        <v>12.218</v>
      </c>
      <c r="BG8" s="3">
        <f t="shared" si="4"/>
        <v>3.702</v>
      </c>
      <c r="BH8" s="3">
        <f t="shared" ref="BH8" si="5">+BH6</f>
        <v>5.5359999999999996</v>
      </c>
    </row>
    <row r="9" spans="1:60" x14ac:dyDescent="0.2">
      <c r="C9" s="3"/>
      <c r="D9" s="3"/>
      <c r="E9" s="3"/>
      <c r="F9" s="3"/>
      <c r="G9" s="3"/>
      <c r="H9" s="3"/>
      <c r="I9" s="3"/>
      <c r="J9" s="3"/>
      <c r="K9" s="13" t="s">
        <v>43</v>
      </c>
      <c r="L9" s="3"/>
      <c r="M9" s="3"/>
      <c r="N9" s="7" t="s">
        <v>27</v>
      </c>
      <c r="O9" s="4">
        <f>SUM(D7:O7)</f>
        <v>955</v>
      </c>
      <c r="P9" s="4">
        <f t="shared" ref="P9:BH10" si="6">SUM(E7:P7)</f>
        <v>980</v>
      </c>
      <c r="Q9" s="4">
        <f t="shared" si="6"/>
        <v>989</v>
      </c>
      <c r="R9" s="4">
        <f t="shared" si="6"/>
        <v>989</v>
      </c>
      <c r="S9" s="4">
        <f t="shared" si="6"/>
        <v>1011</v>
      </c>
      <c r="T9" s="4">
        <f t="shared" si="6"/>
        <v>1120</v>
      </c>
      <c r="U9" s="4">
        <f t="shared" si="6"/>
        <v>1130</v>
      </c>
      <c r="V9" s="4">
        <f t="shared" si="6"/>
        <v>1128</v>
      </c>
      <c r="W9" s="4">
        <f t="shared" si="6"/>
        <v>1067</v>
      </c>
      <c r="X9" s="4">
        <f t="shared" si="6"/>
        <v>1047</v>
      </c>
      <c r="Y9" s="4">
        <f t="shared" si="6"/>
        <v>1028</v>
      </c>
      <c r="Z9" s="4">
        <f t="shared" si="6"/>
        <v>1011</v>
      </c>
      <c r="AA9" s="4">
        <f t="shared" si="6"/>
        <v>995</v>
      </c>
      <c r="AB9" s="4">
        <f t="shared" si="6"/>
        <v>967</v>
      </c>
      <c r="AC9" s="4">
        <f t="shared" si="6"/>
        <v>987</v>
      </c>
      <c r="AD9" s="4">
        <f t="shared" si="6"/>
        <v>1005</v>
      </c>
      <c r="AE9" s="4">
        <f t="shared" si="6"/>
        <v>995</v>
      </c>
      <c r="AF9" s="4">
        <f t="shared" si="6"/>
        <v>510</v>
      </c>
      <c r="AG9" s="4">
        <f t="shared" si="6"/>
        <v>937</v>
      </c>
      <c r="AH9" s="4">
        <f t="shared" si="6"/>
        <v>935</v>
      </c>
      <c r="AI9" s="4">
        <f t="shared" si="6"/>
        <v>943</v>
      </c>
      <c r="AJ9" s="4">
        <f t="shared" si="6"/>
        <v>958</v>
      </c>
      <c r="AK9" s="4">
        <f t="shared" si="6"/>
        <v>988</v>
      </c>
      <c r="AL9" s="4">
        <f t="shared" si="6"/>
        <v>1002</v>
      </c>
      <c r="AM9" s="4">
        <f t="shared" si="6"/>
        <v>1005</v>
      </c>
      <c r="AN9" s="4">
        <f t="shared" si="6"/>
        <v>1025</v>
      </c>
      <c r="AO9" s="4">
        <f t="shared" si="6"/>
        <v>1017</v>
      </c>
      <c r="AP9" s="4">
        <f t="shared" si="6"/>
        <v>1021</v>
      </c>
      <c r="AQ9" s="4">
        <f t="shared" si="6"/>
        <v>1040</v>
      </c>
      <c r="AR9" s="4">
        <f t="shared" si="6"/>
        <v>1349</v>
      </c>
      <c r="AS9" s="4">
        <f t="shared" si="6"/>
        <v>1269</v>
      </c>
      <c r="AT9" s="4">
        <f t="shared" si="6"/>
        <v>1293</v>
      </c>
      <c r="AU9" s="4">
        <f t="shared" si="6"/>
        <v>1337</v>
      </c>
      <c r="AV9" s="4">
        <f t="shared" si="6"/>
        <v>1350</v>
      </c>
      <c r="AW9" s="4">
        <f t="shared" si="6"/>
        <v>1362</v>
      </c>
      <c r="AX9" s="4">
        <f t="shared" si="6"/>
        <v>1358</v>
      </c>
      <c r="AY9" s="4">
        <f t="shared" si="6"/>
        <v>1380</v>
      </c>
      <c r="AZ9" s="4">
        <f t="shared" si="6"/>
        <v>1366</v>
      </c>
      <c r="BA9" s="4">
        <f t="shared" si="6"/>
        <v>1371</v>
      </c>
      <c r="BB9" s="4">
        <f t="shared" si="6"/>
        <v>1374</v>
      </c>
      <c r="BC9" s="4">
        <f t="shared" si="6"/>
        <v>1381</v>
      </c>
      <c r="BD9" s="4">
        <f t="shared" si="6"/>
        <v>1081</v>
      </c>
      <c r="BE9" s="4">
        <f t="shared" si="6"/>
        <v>1121</v>
      </c>
      <c r="BF9" s="4">
        <f t="shared" si="6"/>
        <v>1332</v>
      </c>
      <c r="BG9" s="4">
        <f t="shared" si="6"/>
        <v>1309</v>
      </c>
      <c r="BH9" s="4">
        <f t="shared" si="6"/>
        <v>1330</v>
      </c>
    </row>
    <row r="10" spans="1:60" x14ac:dyDescent="0.2">
      <c r="K10" s="13"/>
      <c r="N10" s="7" t="s">
        <v>28</v>
      </c>
      <c r="O10" s="3">
        <f>SUM(D8:O8)</f>
        <v>31.204999999999998</v>
      </c>
      <c r="P10" s="3">
        <f t="shared" si="6"/>
        <v>32.008000000000003</v>
      </c>
      <c r="Q10" s="3">
        <f t="shared" si="6"/>
        <v>32.512</v>
      </c>
      <c r="R10" s="3">
        <f t="shared" si="6"/>
        <v>32.673999999999999</v>
      </c>
      <c r="S10" s="3">
        <f t="shared" si="6"/>
        <v>33.364999999999995</v>
      </c>
      <c r="T10" s="3">
        <f t="shared" si="6"/>
        <v>35.963999999999999</v>
      </c>
      <c r="U10" s="3">
        <f t="shared" si="6"/>
        <v>36.325999999999993</v>
      </c>
      <c r="V10" s="3">
        <f t="shared" si="6"/>
        <v>36.342999999999996</v>
      </c>
      <c r="W10" s="3">
        <f t="shared" si="6"/>
        <v>34.398000000000003</v>
      </c>
      <c r="X10" s="3">
        <f t="shared" si="6"/>
        <v>33.992000000000004</v>
      </c>
      <c r="Y10" s="3">
        <f t="shared" si="6"/>
        <v>34.073999999999998</v>
      </c>
      <c r="Z10" s="3">
        <f t="shared" si="6"/>
        <v>33.877000000000002</v>
      </c>
      <c r="AA10" s="3">
        <f t="shared" si="6"/>
        <v>33.802</v>
      </c>
      <c r="AB10" s="3">
        <f t="shared" si="6"/>
        <v>33.058999999999997</v>
      </c>
      <c r="AC10" s="3">
        <f t="shared" si="6"/>
        <v>33.250999999999998</v>
      </c>
      <c r="AD10" s="3">
        <f t="shared" si="6"/>
        <v>33.705000000000005</v>
      </c>
      <c r="AE10" s="3">
        <f t="shared" si="6"/>
        <v>33.652000000000001</v>
      </c>
      <c r="AF10" s="3">
        <f t="shared" si="6"/>
        <v>14.822000000000001</v>
      </c>
      <c r="AG10" s="3">
        <f t="shared" si="6"/>
        <v>31.808999999999997</v>
      </c>
      <c r="AH10" s="3">
        <f t="shared" si="6"/>
        <v>31.819999999999997</v>
      </c>
      <c r="AI10" s="3">
        <f t="shared" si="6"/>
        <v>32.438000000000002</v>
      </c>
      <c r="AJ10" s="3">
        <f t="shared" si="6"/>
        <v>33.11</v>
      </c>
      <c r="AK10" s="3">
        <f t="shared" si="6"/>
        <v>33.807000000000002</v>
      </c>
      <c r="AL10" s="3">
        <f t="shared" si="6"/>
        <v>34.336999999999996</v>
      </c>
      <c r="AM10" s="3">
        <f t="shared" si="6"/>
        <v>34.814</v>
      </c>
      <c r="AN10" s="3">
        <f t="shared" si="6"/>
        <v>35.148000000000003</v>
      </c>
      <c r="AO10" s="3">
        <f t="shared" si="6"/>
        <v>35.137000000000008</v>
      </c>
      <c r="AP10" s="3">
        <f t="shared" si="6"/>
        <v>35.214000000000006</v>
      </c>
      <c r="AQ10" s="3">
        <f t="shared" si="6"/>
        <v>35.492000000000004</v>
      </c>
      <c r="AR10" s="3">
        <f t="shared" si="6"/>
        <v>47.491</v>
      </c>
      <c r="AS10" s="3">
        <f t="shared" si="6"/>
        <v>47.451999999999998</v>
      </c>
      <c r="AT10" s="3">
        <f t="shared" si="6"/>
        <v>48.986000000000004</v>
      </c>
      <c r="AU10" s="3">
        <f t="shared" si="6"/>
        <v>51.562000000000005</v>
      </c>
      <c r="AV10" s="3">
        <f t="shared" si="6"/>
        <v>52.271000000000001</v>
      </c>
      <c r="AW10" s="3">
        <f t="shared" si="6"/>
        <v>54.140999999999998</v>
      </c>
      <c r="AX10" s="3">
        <f t="shared" si="6"/>
        <v>54.45</v>
      </c>
      <c r="AY10" s="3">
        <f t="shared" si="6"/>
        <v>55.455999999999996</v>
      </c>
      <c r="AZ10" s="3">
        <f t="shared" si="6"/>
        <v>55.986000000000004</v>
      </c>
      <c r="BA10" s="3">
        <f t="shared" si="6"/>
        <v>57.45600000000001</v>
      </c>
      <c r="BB10" s="3">
        <f t="shared" si="6"/>
        <v>58.507000000000005</v>
      </c>
      <c r="BC10" s="3">
        <f t="shared" si="6"/>
        <v>59.465000000000003</v>
      </c>
      <c r="BD10" s="3">
        <f t="shared" si="6"/>
        <v>48.315000000000005</v>
      </c>
      <c r="BE10" s="3">
        <f t="shared" si="6"/>
        <v>50.409000000000006</v>
      </c>
      <c r="BF10" s="3">
        <f t="shared" si="6"/>
        <v>60.186000000000007</v>
      </c>
      <c r="BG10" s="3">
        <f t="shared" si="6"/>
        <v>59.247</v>
      </c>
      <c r="BH10" s="3">
        <f t="shared" si="6"/>
        <v>61.44</v>
      </c>
    </row>
    <row r="11" spans="1:60" x14ac:dyDescent="0.2">
      <c r="K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 t="s">
        <v>33</v>
      </c>
      <c r="AA11" s="3">
        <f>+AA10-AA10*AA17</f>
        <v>33.334487569529912</v>
      </c>
      <c r="AB11" s="3">
        <f t="shared" ref="AB11:BE11" si="7">+AB10-AB10*AB17</f>
        <v>32.389334189086448</v>
      </c>
      <c r="AC11" s="3">
        <f t="shared" si="7"/>
        <v>33.071838038521797</v>
      </c>
      <c r="AD11" s="3">
        <f t="shared" si="7"/>
        <v>33.675924494626962</v>
      </c>
      <c r="AE11" s="3">
        <f t="shared" si="7"/>
        <v>33.33796199511594</v>
      </c>
      <c r="AF11" s="3">
        <f t="shared" si="7"/>
        <v>16.788479855671643</v>
      </c>
      <c r="AG11" s="3">
        <f t="shared" si="7"/>
        <v>31.391981444045697</v>
      </c>
      <c r="AH11" s="3">
        <f t="shared" si="7"/>
        <v>31.32270882442128</v>
      </c>
      <c r="AI11" s="3">
        <f t="shared" si="7"/>
        <v>31.576120829358004</v>
      </c>
      <c r="AJ11" s="3">
        <f t="shared" si="7"/>
        <v>32.069342944138512</v>
      </c>
      <c r="AK11" s="3">
        <f t="shared" si="7"/>
        <v>33.091476485873699</v>
      </c>
      <c r="AL11" s="3">
        <f t="shared" si="7"/>
        <v>33.558149867193031</v>
      </c>
      <c r="AM11" s="3">
        <f t="shared" si="7"/>
        <v>33.637490095468287</v>
      </c>
      <c r="AN11" s="3">
        <f t="shared" si="7"/>
        <v>34.327396077949139</v>
      </c>
      <c r="AO11" s="3">
        <f t="shared" si="7"/>
        <v>34.045144391348778</v>
      </c>
      <c r="AP11" s="3">
        <f t="shared" si="7"/>
        <v>34.182742526782881</v>
      </c>
      <c r="AQ11" s="3">
        <f t="shared" si="7"/>
        <v>34.836870261874971</v>
      </c>
      <c r="AR11" s="3">
        <f t="shared" si="7"/>
        <v>45.087015655204752</v>
      </c>
      <c r="AS11" s="3">
        <f t="shared" si="7"/>
        <v>41.95062651110738</v>
      </c>
      <c r="AT11" s="3">
        <f t="shared" si="7"/>
        <v>42.587065950541557</v>
      </c>
      <c r="AU11" s="3">
        <f t="shared" si="7"/>
        <v>43.780341981857063</v>
      </c>
      <c r="AV11" s="3">
        <f t="shared" si="7"/>
        <v>44.142400296694248</v>
      </c>
      <c r="AW11" s="3">
        <f t="shared" si="7"/>
        <v>44.054406506031995</v>
      </c>
      <c r="AX11" s="3">
        <f t="shared" si="7"/>
        <v>43.745831045717978</v>
      </c>
      <c r="AY11" s="3">
        <f t="shared" si="7"/>
        <v>44.405482532589126</v>
      </c>
      <c r="AZ11" s="3">
        <f t="shared" si="7"/>
        <v>43.493475867200402</v>
      </c>
      <c r="BA11" s="3">
        <f t="shared" si="7"/>
        <v>43.053270854938013</v>
      </c>
      <c r="BB11" s="3">
        <f t="shared" si="7"/>
        <v>42.664998834790595</v>
      </c>
      <c r="BC11" s="3">
        <f t="shared" si="7"/>
        <v>42.515569752521031</v>
      </c>
      <c r="BD11" s="3">
        <f t="shared" si="7"/>
        <v>32.18570377553754</v>
      </c>
      <c r="BE11" s="3">
        <f t="shared" si="7"/>
        <v>33.169719342685823</v>
      </c>
      <c r="BF11" s="3">
        <f t="shared" ref="BF11:BG11" si="8">+BF10-BF10*BF17</f>
        <v>39.213698728069517</v>
      </c>
      <c r="BG11" s="3">
        <f t="shared" si="8"/>
        <v>38.466491909086557</v>
      </c>
      <c r="BH11" s="3">
        <f t="shared" ref="BH11" si="9">+BH10-BH10*BH17</f>
        <v>38.177352594225766</v>
      </c>
    </row>
    <row r="12" spans="1:60" x14ac:dyDescent="0.2">
      <c r="J12" s="3"/>
      <c r="K12" s="13"/>
    </row>
    <row r="13" spans="1:60" x14ac:dyDescent="0.2">
      <c r="J13" s="3"/>
      <c r="K13" s="13"/>
      <c r="W13" s="14" t="s">
        <v>34</v>
      </c>
      <c r="X13" s="14"/>
      <c r="Y13" s="14"/>
      <c r="Z13" s="5" t="s">
        <v>35</v>
      </c>
      <c r="AA13" s="5">
        <f t="shared" ref="AA13:BH13" si="10">+(AA10-O10)/O10</f>
        <v>8.3223842332959513E-2</v>
      </c>
      <c r="AB13" s="5">
        <f t="shared" si="10"/>
        <v>3.2835541114721152E-2</v>
      </c>
      <c r="AC13" s="5">
        <f t="shared" si="10"/>
        <v>2.273006889763771E-2</v>
      </c>
      <c r="AD13" s="5">
        <f t="shared" si="10"/>
        <v>3.1554140907143473E-2</v>
      </c>
      <c r="AE13" s="5">
        <f t="shared" si="10"/>
        <v>8.6018282631501932E-3</v>
      </c>
      <c r="AF13" s="5">
        <f t="shared" si="10"/>
        <v>-0.58786564342119885</v>
      </c>
      <c r="AG13" s="5">
        <f t="shared" si="10"/>
        <v>-0.1243461983152562</v>
      </c>
      <c r="AH13" s="5">
        <f t="shared" si="10"/>
        <v>-0.12445312714965744</v>
      </c>
      <c r="AI13" s="5">
        <f t="shared" si="10"/>
        <v>-5.6980056980057002E-2</v>
      </c>
      <c r="AJ13" s="5">
        <f t="shared" si="10"/>
        <v>-2.5947281713344459E-2</v>
      </c>
      <c r="AK13" s="5">
        <f t="shared" si="10"/>
        <v>-7.8358865997533583E-3</v>
      </c>
      <c r="AL13" s="5">
        <f t="shared" si="10"/>
        <v>1.3578534108687125E-2</v>
      </c>
      <c r="AM13" s="5">
        <f t="shared" si="10"/>
        <v>2.9939056860540811E-2</v>
      </c>
      <c r="AN13" s="5">
        <f t="shared" si="10"/>
        <v>6.3190054145618624E-2</v>
      </c>
      <c r="AO13" s="5">
        <f t="shared" si="10"/>
        <v>5.6720098643650116E-2</v>
      </c>
      <c r="AP13" s="5">
        <f t="shared" si="10"/>
        <v>4.477080551846907E-2</v>
      </c>
      <c r="AQ13" s="5">
        <f t="shared" si="10"/>
        <v>5.4677285153928543E-2</v>
      </c>
      <c r="AR13" s="5">
        <f t="shared" si="10"/>
        <v>2.2040885170692213</v>
      </c>
      <c r="AS13" s="5">
        <f t="shared" si="10"/>
        <v>0.49177905624194418</v>
      </c>
      <c r="AT13" s="5">
        <f t="shared" si="10"/>
        <v>0.53947203016970491</v>
      </c>
      <c r="AU13" s="5">
        <f t="shared" si="10"/>
        <v>0.58955545964609413</v>
      </c>
      <c r="AV13" s="5">
        <f t="shared" si="10"/>
        <v>0.57870733917245554</v>
      </c>
      <c r="AW13" s="5">
        <f t="shared" si="10"/>
        <v>0.60147306770787101</v>
      </c>
      <c r="AX13" s="5">
        <f t="shared" si="10"/>
        <v>0.58575297783731861</v>
      </c>
      <c r="AY13" s="5">
        <f t="shared" si="10"/>
        <v>0.59292238754524029</v>
      </c>
      <c r="AZ13" s="5">
        <f t="shared" si="10"/>
        <v>0.59286445885967909</v>
      </c>
      <c r="BA13" s="5">
        <f t="shared" si="10"/>
        <v>0.63519936249537523</v>
      </c>
      <c r="BB13" s="5">
        <f t="shared" si="10"/>
        <v>0.66146986993809265</v>
      </c>
      <c r="BC13" s="5">
        <f t="shared" si="10"/>
        <v>0.67544798827904873</v>
      </c>
      <c r="BD13" s="5">
        <f t="shared" si="10"/>
        <v>1.7350655913752188E-2</v>
      </c>
      <c r="BE13" s="5">
        <f t="shared" si="10"/>
        <v>6.2315603135800555E-2</v>
      </c>
      <c r="BF13" s="5">
        <f t="shared" si="10"/>
        <v>0.22863675335810235</v>
      </c>
      <c r="BG13" s="5">
        <f t="shared" si="10"/>
        <v>0.14904386951631035</v>
      </c>
      <c r="BH13" s="5">
        <f t="shared" si="10"/>
        <v>0.17541275276922189</v>
      </c>
    </row>
    <row r="14" spans="1:60" x14ac:dyDescent="0.2">
      <c r="J14" s="3"/>
      <c r="K14" s="13"/>
      <c r="M14" s="5"/>
      <c r="Z14" s="1" t="s">
        <v>36</v>
      </c>
      <c r="AA14" s="5">
        <f t="shared" ref="AA14:BH14" si="11">+(AA8-O8)/O8</f>
        <v>-6.2919463087248287E-2</v>
      </c>
      <c r="AB14" s="5">
        <f t="shared" si="11"/>
        <v>-0.48372395833333331</v>
      </c>
      <c r="AC14" s="5">
        <f t="shared" si="11"/>
        <v>0.20425531914893613</v>
      </c>
      <c r="AD14" s="5">
        <f t="shared" si="11"/>
        <v>0.67761194029850758</v>
      </c>
      <c r="AE14" s="5">
        <f t="shared" si="11"/>
        <v>-6.1342592592592518E-2</v>
      </c>
      <c r="AF14" s="5">
        <f t="shared" si="11"/>
        <v>-0.94051246191498927</v>
      </c>
      <c r="AG14" s="5">
        <f t="shared" si="11"/>
        <v>14.643965517241378</v>
      </c>
      <c r="AH14" s="5">
        <f t="shared" si="11"/>
        <v>1.2276785714285724E-2</v>
      </c>
      <c r="AI14" s="5">
        <f t="shared" si="11"/>
        <v>0.42709053213545256</v>
      </c>
      <c r="AJ14" s="5">
        <f t="shared" si="11"/>
        <v>0.34250764525993882</v>
      </c>
      <c r="AK14" s="5">
        <f t="shared" si="11"/>
        <v>0.34000000000000008</v>
      </c>
      <c r="AL14" s="5">
        <f t="shared" si="11"/>
        <v>0.46532045654082532</v>
      </c>
      <c r="AM14" s="5">
        <f t="shared" si="11"/>
        <v>0.42703670546105649</v>
      </c>
      <c r="AN14" s="5">
        <f t="shared" si="11"/>
        <v>0.42118537200504408</v>
      </c>
      <c r="AO14" s="5">
        <f t="shared" si="11"/>
        <v>-9.71731448763242E-3</v>
      </c>
      <c r="AP14" s="5">
        <f t="shared" si="11"/>
        <v>6.8505338078291775E-2</v>
      </c>
      <c r="AQ14" s="5">
        <f t="shared" si="11"/>
        <v>0.34278668310727484</v>
      </c>
      <c r="AR14" s="5">
        <f t="shared" si="11"/>
        <v>10.07472712006717</v>
      </c>
      <c r="AS14" s="5">
        <f t="shared" si="11"/>
        <v>-2.1491155562901819E-3</v>
      </c>
      <c r="AT14" s="5">
        <f t="shared" si="11"/>
        <v>1.6912899669239247</v>
      </c>
      <c r="AU14" s="5">
        <f t="shared" si="11"/>
        <v>1.2474576271186442</v>
      </c>
      <c r="AV14" s="5">
        <f t="shared" si="11"/>
        <v>0.26917236142748674</v>
      </c>
      <c r="AW14" s="5">
        <f t="shared" si="11"/>
        <v>0.68074262832180565</v>
      </c>
      <c r="AX14" s="5">
        <f t="shared" si="11"/>
        <v>0.18514080287597359</v>
      </c>
      <c r="AY14" s="5">
        <f t="shared" si="11"/>
        <v>0.63111668757841899</v>
      </c>
      <c r="AZ14" s="5">
        <f t="shared" si="11"/>
        <v>0.47027506654835849</v>
      </c>
      <c r="BA14" s="5">
        <f t="shared" si="11"/>
        <v>1.3113291703835863</v>
      </c>
      <c r="BB14" s="5">
        <f t="shared" si="11"/>
        <v>0.87510407993338857</v>
      </c>
      <c r="BC14" s="5">
        <f t="shared" si="11"/>
        <v>0.87970615243342531</v>
      </c>
      <c r="BD14" s="5">
        <f t="shared" si="11"/>
        <v>-0.8453373768006065</v>
      </c>
      <c r="BE14" s="5">
        <f t="shared" si="11"/>
        <v>0.11563949635520218</v>
      </c>
      <c r="BF14" s="5">
        <f t="shared" si="11"/>
        <v>4.0053256861941833</v>
      </c>
      <c r="BG14" s="5">
        <f t="shared" si="11"/>
        <v>-0.20232708468002586</v>
      </c>
      <c r="BH14" s="5">
        <f t="shared" si="11"/>
        <v>0.6559976069398743</v>
      </c>
    </row>
    <row r="15" spans="1:60" x14ac:dyDescent="0.2">
      <c r="K15" s="13"/>
    </row>
    <row r="16" spans="1:60" x14ac:dyDescent="0.2">
      <c r="K16" s="13"/>
      <c r="L16" s="14" t="s">
        <v>37</v>
      </c>
      <c r="M16" s="14"/>
      <c r="N16" s="14"/>
      <c r="O16" s="1">
        <f>+O10/O9</f>
        <v>3.2675392670157066E-2</v>
      </c>
      <c r="P16" s="1">
        <f t="shared" ref="P16:BE16" si="12">+P10/P9</f>
        <v>3.2661224489795922E-2</v>
      </c>
      <c r="Q16" s="1">
        <f t="shared" si="12"/>
        <v>3.2873609706774519E-2</v>
      </c>
      <c r="R16" s="1">
        <f t="shared" si="12"/>
        <v>3.3037411526794742E-2</v>
      </c>
      <c r="S16" s="1">
        <f t="shared" si="12"/>
        <v>3.3001978239366958E-2</v>
      </c>
      <c r="T16" s="1">
        <f t="shared" si="12"/>
        <v>3.2110714285714284E-2</v>
      </c>
      <c r="U16" s="1">
        <f t="shared" si="12"/>
        <v>3.2146902654867249E-2</v>
      </c>
      <c r="V16" s="1">
        <f t="shared" si="12"/>
        <v>3.221897163120567E-2</v>
      </c>
      <c r="W16" s="1">
        <f t="shared" si="12"/>
        <v>3.2238050609184631E-2</v>
      </c>
      <c r="X16" s="1">
        <f t="shared" si="12"/>
        <v>3.2466093600764093E-2</v>
      </c>
      <c r="Y16" s="1">
        <f t="shared" si="12"/>
        <v>3.3145914396887161E-2</v>
      </c>
      <c r="Z16" s="1">
        <f t="shared" si="12"/>
        <v>3.3508407517309595E-2</v>
      </c>
      <c r="AA16" s="1">
        <f t="shared" si="12"/>
        <v>3.3971859296482415E-2</v>
      </c>
      <c r="AB16" s="1">
        <f t="shared" si="12"/>
        <v>3.4187176835573936E-2</v>
      </c>
      <c r="AC16" s="1">
        <f t="shared" si="12"/>
        <v>3.3688956433637285E-2</v>
      </c>
      <c r="AD16" s="1">
        <f t="shared" si="12"/>
        <v>3.3537313432835829E-2</v>
      </c>
      <c r="AE16" s="1">
        <f t="shared" si="12"/>
        <v>3.3821105527638194E-2</v>
      </c>
      <c r="AF16" s="1">
        <f t="shared" si="12"/>
        <v>2.9062745098039217E-2</v>
      </c>
      <c r="AG16" s="1">
        <f t="shared" si="12"/>
        <v>3.3947705442902876E-2</v>
      </c>
      <c r="AH16" s="1">
        <f t="shared" si="12"/>
        <v>3.4032085561497324E-2</v>
      </c>
      <c r="AI16" s="1">
        <f t="shared" si="12"/>
        <v>3.4398727465535531E-2</v>
      </c>
      <c r="AJ16" s="1">
        <f t="shared" si="12"/>
        <v>3.4561586638830896E-2</v>
      </c>
      <c r="AK16" s="1">
        <f t="shared" si="12"/>
        <v>3.4217611336032391E-2</v>
      </c>
      <c r="AL16" s="1">
        <f t="shared" si="12"/>
        <v>3.4268463073852291E-2</v>
      </c>
      <c r="AM16" s="1">
        <f t="shared" si="12"/>
        <v>3.4640796019900499E-2</v>
      </c>
      <c r="AN16" s="1">
        <f t="shared" si="12"/>
        <v>3.4290731707317078E-2</v>
      </c>
      <c r="AO16" s="1">
        <f t="shared" si="12"/>
        <v>3.4549655850540817E-2</v>
      </c>
      <c r="AP16" s="1">
        <f t="shared" si="12"/>
        <v>3.4489715964740458E-2</v>
      </c>
      <c r="AQ16" s="1">
        <f t="shared" si="12"/>
        <v>3.4126923076923082E-2</v>
      </c>
      <c r="AR16" s="1">
        <f t="shared" si="12"/>
        <v>3.5204595997034842E-2</v>
      </c>
      <c r="AS16" s="1">
        <f t="shared" si="12"/>
        <v>3.7393223010244288E-2</v>
      </c>
      <c r="AT16" s="1">
        <f t="shared" si="12"/>
        <v>3.7885537509667444E-2</v>
      </c>
      <c r="AU16" s="1">
        <f t="shared" si="12"/>
        <v>3.8565445026178015E-2</v>
      </c>
      <c r="AV16" s="1">
        <f t="shared" si="12"/>
        <v>3.8719259259259259E-2</v>
      </c>
      <c r="AW16" s="1">
        <f t="shared" si="12"/>
        <v>3.9751101321585901E-2</v>
      </c>
      <c r="AX16" s="1">
        <f t="shared" si="12"/>
        <v>4.009572901325479E-2</v>
      </c>
      <c r="AY16" s="1">
        <f t="shared" si="12"/>
        <v>4.018550724637681E-2</v>
      </c>
      <c r="AZ16" s="1">
        <f t="shared" si="12"/>
        <v>4.0985358711566618E-2</v>
      </c>
      <c r="BA16" s="1">
        <f t="shared" si="12"/>
        <v>4.1908096280087535E-2</v>
      </c>
      <c r="BB16" s="1">
        <f t="shared" si="12"/>
        <v>4.2581513828238722E-2</v>
      </c>
      <c r="BC16" s="1">
        <f t="shared" si="12"/>
        <v>4.3059377262853006E-2</v>
      </c>
      <c r="BD16" s="1">
        <f t="shared" si="12"/>
        <v>4.4694727104532844E-2</v>
      </c>
      <c r="BE16" s="1">
        <f t="shared" si="12"/>
        <v>4.4967885816235509E-2</v>
      </c>
      <c r="BF16" s="1">
        <f t="shared" ref="BF16:BG16" si="13">+BF10/BF9</f>
        <v>4.5184684684684687E-2</v>
      </c>
      <c r="BG16" s="1">
        <f t="shared" si="13"/>
        <v>4.5261268143621088E-2</v>
      </c>
      <c r="BH16" s="1">
        <f t="shared" ref="BH16" si="14">+BH10/BH9</f>
        <v>4.6195488721804512E-2</v>
      </c>
    </row>
    <row r="17" spans="11:60" x14ac:dyDescent="0.2">
      <c r="K17" s="13"/>
      <c r="W17" s="14" t="s">
        <v>38</v>
      </c>
      <c r="X17" s="14"/>
      <c r="Y17" s="14"/>
      <c r="AA17" s="5">
        <f>+(AA16-$Z$16)/$Z$16</f>
        <v>1.3830910315072798E-2</v>
      </c>
      <c r="AB17" s="5">
        <f t="shared" ref="AB17:BF17" si="15">+(AB16-$Z$16)/$Z$16</f>
        <v>2.0256686860266521E-2</v>
      </c>
      <c r="AC17" s="5">
        <f t="shared" si="15"/>
        <v>5.3881676183633294E-3</v>
      </c>
      <c r="AD17" s="5">
        <f t="shared" si="15"/>
        <v>8.6264665103233655E-4</v>
      </c>
      <c r="AE17" s="5">
        <f t="shared" si="15"/>
        <v>9.3319269251177436E-3</v>
      </c>
      <c r="AF17" s="5">
        <f t="shared" si="15"/>
        <v>-0.13267304383157755</v>
      </c>
      <c r="AG17" s="5">
        <f t="shared" si="15"/>
        <v>1.3110080667556362E-2</v>
      </c>
      <c r="AH17" s="5">
        <f t="shared" si="15"/>
        <v>1.5628258189148817E-2</v>
      </c>
      <c r="AI17" s="5">
        <f t="shared" si="15"/>
        <v>2.6570046570133749E-2</v>
      </c>
      <c r="AJ17" s="5">
        <f t="shared" si="15"/>
        <v>3.1430294649999573E-2</v>
      </c>
      <c r="AK17" s="5">
        <f t="shared" si="15"/>
        <v>2.1164951463492846E-2</v>
      </c>
      <c r="AL17" s="5">
        <f t="shared" si="15"/>
        <v>2.268253291804664E-2</v>
      </c>
      <c r="AM17" s="5">
        <f t="shared" si="15"/>
        <v>3.3794160525412655E-2</v>
      </c>
      <c r="AN17" s="5">
        <f t="shared" si="15"/>
        <v>2.3347101458144618E-2</v>
      </c>
      <c r="AO17" s="5">
        <f t="shared" si="15"/>
        <v>3.1074241074970199E-2</v>
      </c>
      <c r="AP17" s="5">
        <f t="shared" si="15"/>
        <v>2.9285439689246476E-2</v>
      </c>
      <c r="AQ17" s="5">
        <f t="shared" si="15"/>
        <v>1.8458518486561264E-2</v>
      </c>
      <c r="AR17" s="5">
        <f t="shared" si="15"/>
        <v>5.0619787850229497E-2</v>
      </c>
      <c r="AS17" s="5">
        <f t="shared" si="15"/>
        <v>0.11593554515916328</v>
      </c>
      <c r="AT17" s="5">
        <f t="shared" si="15"/>
        <v>0.13062781303757079</v>
      </c>
      <c r="AU17" s="5">
        <f t="shared" si="15"/>
        <v>0.15091846744003226</v>
      </c>
      <c r="AV17" s="5">
        <f t="shared" si="15"/>
        <v>0.15550878504918117</v>
      </c>
      <c r="AW17" s="5">
        <f t="shared" si="15"/>
        <v>0.18630231236896258</v>
      </c>
      <c r="AX17" s="5">
        <f t="shared" si="15"/>
        <v>0.19658712496385725</v>
      </c>
      <c r="AY17" s="5">
        <f t="shared" si="15"/>
        <v>0.1992663998018406</v>
      </c>
      <c r="AZ17" s="5">
        <f t="shared" si="15"/>
        <v>0.22313657222876435</v>
      </c>
      <c r="BA17" s="5">
        <f t="shared" si="15"/>
        <v>0.25067406615604976</v>
      </c>
      <c r="BB17" s="5">
        <f t="shared" si="15"/>
        <v>0.27077103876817155</v>
      </c>
      <c r="BC17" s="5">
        <f t="shared" si="15"/>
        <v>0.28503203981298192</v>
      </c>
      <c r="BD17" s="5">
        <f t="shared" si="15"/>
        <v>0.33383620458372065</v>
      </c>
      <c r="BE17" s="5">
        <f t="shared" si="15"/>
        <v>0.34198815007864036</v>
      </c>
      <c r="BF17" s="5">
        <f t="shared" si="15"/>
        <v>0.34845813431579592</v>
      </c>
      <c r="BG17" s="5">
        <f t="shared" ref="BG17:BH17" si="16">+(BG16-$Z$16)/$Z$16</f>
        <v>0.3507436341234737</v>
      </c>
      <c r="BH17" s="5">
        <f t="shared" si="16"/>
        <v>0.37862381845335658</v>
      </c>
    </row>
    <row r="18" spans="11:60" x14ac:dyDescent="0.2"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</sheetData>
  <mergeCells count="4">
    <mergeCell ref="K9:K17"/>
    <mergeCell ref="W13:Y13"/>
    <mergeCell ref="L16:N16"/>
    <mergeCell ref="W17:Y17"/>
  </mergeCells>
  <phoneticPr fontId="3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8176-6E7A-844F-895A-6F4135077F89}">
  <dimension ref="A2:BH18"/>
  <sheetViews>
    <sheetView topLeftCell="A3" workbookViewId="0">
      <pane xSplit="2" topLeftCell="BA1" activePane="topRight" state="frozen"/>
      <selection activeCell="B30" sqref="B30"/>
      <selection pane="topRight" activeCell="BL16" sqref="BL16"/>
    </sheetView>
  </sheetViews>
  <sheetFormatPr baseColWidth="10" defaultRowHeight="16" x14ac:dyDescent="0.2"/>
  <cols>
    <col min="1" max="1" width="20.1640625" style="1" customWidth="1"/>
    <col min="2" max="2" width="22" style="1" customWidth="1"/>
    <col min="3" max="14" width="10.83203125" style="1" customWidth="1"/>
    <col min="15" max="53" width="10.83203125" style="1"/>
    <col min="54" max="54" width="12.1640625" style="1" bestFit="1" customWidth="1"/>
    <col min="55" max="16384" width="10.83203125" style="1"/>
  </cols>
  <sheetData>
    <row r="2" spans="1:60" x14ac:dyDescent="0.2">
      <c r="C2" s="1">
        <v>2020</v>
      </c>
      <c r="O2" s="1">
        <v>2021</v>
      </c>
      <c r="AA2" s="1">
        <v>2022</v>
      </c>
      <c r="AM2" s="1">
        <v>2023</v>
      </c>
      <c r="AY2" s="1">
        <v>2024</v>
      </c>
    </row>
    <row r="3" spans="1:60" x14ac:dyDescent="0.2">
      <c r="C3" s="1" t="s">
        <v>16</v>
      </c>
      <c r="D3" s="1" t="s">
        <v>15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1" t="s">
        <v>16</v>
      </c>
      <c r="P3" s="1" t="s">
        <v>15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16</v>
      </c>
      <c r="AB3" s="1" t="s">
        <v>15</v>
      </c>
      <c r="AC3" s="1" t="s">
        <v>17</v>
      </c>
      <c r="AD3" s="1" t="s">
        <v>18</v>
      </c>
      <c r="AE3" s="1" t="s">
        <v>19</v>
      </c>
      <c r="AF3" s="1" t="s">
        <v>20</v>
      </c>
      <c r="AG3" s="1" t="s">
        <v>21</v>
      </c>
      <c r="AH3" s="1" t="s">
        <v>22</v>
      </c>
      <c r="AI3" s="1" t="s">
        <v>23</v>
      </c>
      <c r="AJ3" s="1" t="s">
        <v>24</v>
      </c>
      <c r="AK3" s="1" t="s">
        <v>25</v>
      </c>
      <c r="AL3" s="1" t="s">
        <v>26</v>
      </c>
      <c r="AM3" s="1" t="s">
        <v>16</v>
      </c>
      <c r="AN3" s="1" t="s">
        <v>15</v>
      </c>
      <c r="AO3" s="1" t="s">
        <v>17</v>
      </c>
      <c r="AP3" s="1" t="s">
        <v>18</v>
      </c>
      <c r="AQ3" s="1" t="s">
        <v>19</v>
      </c>
      <c r="AR3" s="1" t="s">
        <v>20</v>
      </c>
      <c r="AS3" s="1" t="s">
        <v>21</v>
      </c>
      <c r="AT3" s="1" t="s">
        <v>22</v>
      </c>
      <c r="AU3" s="1" t="s">
        <v>23</v>
      </c>
      <c r="AV3" s="1" t="s">
        <v>24</v>
      </c>
      <c r="AW3" s="1" t="s">
        <v>25</v>
      </c>
      <c r="AX3" s="1" t="s">
        <v>26</v>
      </c>
      <c r="AY3" s="1" t="s">
        <v>16</v>
      </c>
      <c r="AZ3" s="1" t="s">
        <v>15</v>
      </c>
      <c r="BA3" s="1" t="s">
        <v>17</v>
      </c>
      <c r="BB3" s="1" t="s">
        <v>18</v>
      </c>
      <c r="BC3" s="1" t="s">
        <v>19</v>
      </c>
      <c r="BD3" s="1" t="s">
        <v>20</v>
      </c>
      <c r="BE3" s="1" t="s">
        <v>21</v>
      </c>
      <c r="BF3" s="1" t="s">
        <v>22</v>
      </c>
      <c r="BG3" s="1" t="s">
        <v>23</v>
      </c>
      <c r="BH3" s="1" t="s">
        <v>24</v>
      </c>
    </row>
    <row r="4" spans="1:60" x14ac:dyDescent="0.2">
      <c r="A4" s="1" t="s">
        <v>48</v>
      </c>
      <c r="B4" s="1" t="s">
        <v>10</v>
      </c>
      <c r="C4" s="1">
        <v>409</v>
      </c>
      <c r="D4" s="1">
        <v>545</v>
      </c>
      <c r="E4" s="1">
        <v>395</v>
      </c>
      <c r="F4" s="1">
        <v>278</v>
      </c>
      <c r="G4" s="1">
        <v>398</v>
      </c>
      <c r="H4" s="1">
        <v>731</v>
      </c>
      <c r="I4" s="1">
        <v>622</v>
      </c>
      <c r="J4" s="1">
        <v>394</v>
      </c>
      <c r="K4" s="1">
        <v>526</v>
      </c>
      <c r="L4" s="1">
        <v>574</v>
      </c>
      <c r="M4" s="1">
        <v>557</v>
      </c>
      <c r="N4" s="1">
        <v>558</v>
      </c>
      <c r="O4" s="1">
        <v>462</v>
      </c>
      <c r="P4" s="1">
        <v>649</v>
      </c>
      <c r="Q4" s="1">
        <v>830</v>
      </c>
      <c r="R4" s="1">
        <v>795</v>
      </c>
      <c r="S4" s="1">
        <v>821</v>
      </c>
      <c r="T4" s="1">
        <v>958</v>
      </c>
      <c r="U4" s="1">
        <v>642</v>
      </c>
      <c r="V4" s="1">
        <v>417</v>
      </c>
      <c r="W4" s="1">
        <v>467</v>
      </c>
      <c r="X4" s="1">
        <v>499</v>
      </c>
      <c r="Y4" s="1">
        <v>597</v>
      </c>
      <c r="Z4" s="1">
        <v>512</v>
      </c>
      <c r="AA4" s="1">
        <v>455</v>
      </c>
      <c r="AB4" s="1">
        <v>542</v>
      </c>
      <c r="AC4" s="1">
        <v>908</v>
      </c>
      <c r="AD4" s="1">
        <v>699</v>
      </c>
      <c r="AE4" s="1">
        <v>779</v>
      </c>
      <c r="AF4" s="1">
        <v>660</v>
      </c>
      <c r="AG4" s="1">
        <v>622</v>
      </c>
      <c r="AH4" s="1">
        <v>417</v>
      </c>
      <c r="AI4" s="1">
        <v>394</v>
      </c>
      <c r="AJ4" s="1">
        <v>438</v>
      </c>
      <c r="AK4" s="1">
        <v>557</v>
      </c>
      <c r="AL4" s="1">
        <v>471</v>
      </c>
      <c r="AM4" s="1">
        <v>432</v>
      </c>
      <c r="AN4" s="1">
        <v>572</v>
      </c>
      <c r="AO4" s="1">
        <v>711</v>
      </c>
      <c r="AP4" s="1">
        <v>600</v>
      </c>
      <c r="AQ4" s="1">
        <v>618</v>
      </c>
      <c r="AR4" s="1">
        <v>629</v>
      </c>
      <c r="AS4" s="1">
        <v>516</v>
      </c>
      <c r="AT4" s="1">
        <v>293</v>
      </c>
      <c r="AU4" s="1">
        <v>389</v>
      </c>
      <c r="AV4" s="1">
        <v>406</v>
      </c>
      <c r="AW4" s="4">
        <v>522</v>
      </c>
      <c r="AX4" s="1">
        <v>376</v>
      </c>
      <c r="AY4" s="1">
        <v>516</v>
      </c>
      <c r="AZ4" s="1">
        <v>537</v>
      </c>
      <c r="BA4" s="1">
        <v>583</v>
      </c>
      <c r="BB4" s="4">
        <v>665</v>
      </c>
      <c r="BC4" s="1">
        <v>571</v>
      </c>
      <c r="BD4" s="1">
        <v>486</v>
      </c>
      <c r="BE4" s="1">
        <v>642</v>
      </c>
      <c r="BF4" s="1">
        <v>408</v>
      </c>
      <c r="BG4" s="1">
        <v>383</v>
      </c>
      <c r="BH4" s="1">
        <f>+TODO!$BH$15</f>
        <v>505</v>
      </c>
    </row>
    <row r="5" spans="1:60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2"/>
      <c r="AY5" s="10"/>
      <c r="AZ5" s="10"/>
      <c r="BA5" s="10"/>
      <c r="BB5" s="11"/>
      <c r="BC5" s="10"/>
      <c r="BD5" s="10"/>
      <c r="BE5" s="10"/>
      <c r="BF5" s="10"/>
      <c r="BG5" s="10"/>
      <c r="BH5" s="10"/>
    </row>
    <row r="6" spans="1:60" x14ac:dyDescent="0.2">
      <c r="A6" s="1" t="s">
        <v>49</v>
      </c>
      <c r="B6" s="1" t="s">
        <v>10</v>
      </c>
      <c r="C6" s="3">
        <v>3.4710000000000001</v>
      </c>
      <c r="D6" s="3">
        <v>4.3010000000000002</v>
      </c>
      <c r="E6" s="3">
        <v>3.403</v>
      </c>
      <c r="F6" s="3">
        <v>2.4870000000000001</v>
      </c>
      <c r="G6" s="3">
        <v>3.5630000000000002</v>
      </c>
      <c r="H6" s="3">
        <v>8.1539999999999999</v>
      </c>
      <c r="I6" s="3">
        <v>5.3179999999999996</v>
      </c>
      <c r="J6" s="3">
        <v>3.5779999999999998</v>
      </c>
      <c r="K6" s="3">
        <v>4.806</v>
      </c>
      <c r="L6" s="3">
        <v>4.6059999999999999</v>
      </c>
      <c r="M6" s="3">
        <v>4.5519999999999996</v>
      </c>
      <c r="N6" s="3">
        <v>5.1769999999999996</v>
      </c>
      <c r="O6" s="3">
        <v>3.9169999999999998</v>
      </c>
      <c r="P6" s="3">
        <v>6.4790000000000001</v>
      </c>
      <c r="Q6" s="3">
        <v>7.1459999999999999</v>
      </c>
      <c r="R6" s="3">
        <v>6.7450000000000001</v>
      </c>
      <c r="S6" s="3">
        <v>6.8570000000000002</v>
      </c>
      <c r="T6" s="3">
        <v>11.1</v>
      </c>
      <c r="U6" s="3">
        <v>5.5549999999999997</v>
      </c>
      <c r="V6" s="3">
        <v>3.4489999999999998</v>
      </c>
      <c r="W6" s="3">
        <v>3.8330000000000002</v>
      </c>
      <c r="X6" s="3">
        <v>4.07</v>
      </c>
      <c r="Y6" s="3">
        <v>5.3540000000000001</v>
      </c>
      <c r="Z6" s="3">
        <v>4.2779999999999996</v>
      </c>
      <c r="AA6" s="3">
        <v>3.8260000000000001</v>
      </c>
      <c r="AB6" s="3">
        <v>4.8559999999999999</v>
      </c>
      <c r="AC6" s="3">
        <v>8.49</v>
      </c>
      <c r="AD6" s="3">
        <v>6.55</v>
      </c>
      <c r="AE6" s="3">
        <v>6.7050000000000001</v>
      </c>
      <c r="AF6" s="3">
        <v>6.6790000000000003</v>
      </c>
      <c r="AG6" s="3">
        <v>7.6820000000000004</v>
      </c>
      <c r="AH6" s="3">
        <v>4.3499999999999996</v>
      </c>
      <c r="AI6" s="3">
        <v>3.851</v>
      </c>
      <c r="AJ6" s="3">
        <v>4.431</v>
      </c>
      <c r="AK6" s="3">
        <v>5.2050000000000001</v>
      </c>
      <c r="AL6" s="3">
        <v>4.2709999999999999</v>
      </c>
      <c r="AM6" s="3">
        <v>4.4029999999999996</v>
      </c>
      <c r="AN6" s="3">
        <v>5.8949999999999996</v>
      </c>
      <c r="AO6" s="3">
        <v>7.0389999999999997</v>
      </c>
      <c r="AP6" s="3">
        <v>7.0490000000000004</v>
      </c>
      <c r="AQ6" s="3">
        <v>6.5810000000000004</v>
      </c>
      <c r="AR6" s="3">
        <v>7.383</v>
      </c>
      <c r="AS6" s="3">
        <v>6.1820000000000004</v>
      </c>
      <c r="AT6" s="3">
        <v>3.234</v>
      </c>
      <c r="AU6" s="3">
        <v>5.0330000000000004</v>
      </c>
      <c r="AV6" s="3">
        <v>4.343</v>
      </c>
      <c r="AW6" s="3">
        <v>5.37</v>
      </c>
      <c r="AX6" s="3">
        <v>4.6390000000000002</v>
      </c>
      <c r="AY6" s="3">
        <v>5.8769999999999998</v>
      </c>
      <c r="AZ6" s="3">
        <v>6.5309999999999997</v>
      </c>
      <c r="BA6" s="3">
        <v>6.7850000000000001</v>
      </c>
      <c r="BB6" s="3">
        <v>7.4249999999999998</v>
      </c>
      <c r="BC6" s="3">
        <v>6.0979999999999999</v>
      </c>
      <c r="BD6" s="3">
        <v>5.32</v>
      </c>
      <c r="BE6" s="3">
        <v>8.2240000000000002</v>
      </c>
      <c r="BF6" s="3">
        <v>5.867</v>
      </c>
      <c r="BG6" s="3">
        <v>5.52</v>
      </c>
      <c r="BH6" s="3">
        <f>+TODO!$BH$33</f>
        <v>7.4390000000000001</v>
      </c>
    </row>
    <row r="7" spans="1:60" x14ac:dyDescent="0.2">
      <c r="B7" s="2" t="s">
        <v>29</v>
      </c>
      <c r="C7" s="1">
        <f t="shared" ref="C7:AH7" si="0">+C4</f>
        <v>409</v>
      </c>
      <c r="D7" s="1">
        <f t="shared" si="0"/>
        <v>545</v>
      </c>
      <c r="E7" s="1">
        <f t="shared" si="0"/>
        <v>395</v>
      </c>
      <c r="F7" s="1">
        <f t="shared" si="0"/>
        <v>278</v>
      </c>
      <c r="G7" s="1">
        <f t="shared" si="0"/>
        <v>398</v>
      </c>
      <c r="H7" s="1">
        <f t="shared" si="0"/>
        <v>731</v>
      </c>
      <c r="I7" s="1">
        <f t="shared" si="0"/>
        <v>622</v>
      </c>
      <c r="J7" s="1">
        <f t="shared" si="0"/>
        <v>394</v>
      </c>
      <c r="K7" s="1">
        <f t="shared" si="0"/>
        <v>526</v>
      </c>
      <c r="L7" s="1">
        <f t="shared" si="0"/>
        <v>574</v>
      </c>
      <c r="M7" s="1">
        <f t="shared" si="0"/>
        <v>557</v>
      </c>
      <c r="N7" s="1">
        <f t="shared" si="0"/>
        <v>558</v>
      </c>
      <c r="O7" s="1">
        <f t="shared" si="0"/>
        <v>462</v>
      </c>
      <c r="P7" s="1">
        <f t="shared" si="0"/>
        <v>649</v>
      </c>
      <c r="Q7" s="1">
        <f t="shared" si="0"/>
        <v>830</v>
      </c>
      <c r="R7" s="1">
        <f t="shared" si="0"/>
        <v>795</v>
      </c>
      <c r="S7" s="1">
        <f t="shared" si="0"/>
        <v>821</v>
      </c>
      <c r="T7" s="1">
        <f t="shared" si="0"/>
        <v>958</v>
      </c>
      <c r="U7" s="1">
        <f t="shared" si="0"/>
        <v>642</v>
      </c>
      <c r="V7" s="1">
        <f t="shared" si="0"/>
        <v>417</v>
      </c>
      <c r="W7" s="1">
        <f t="shared" si="0"/>
        <v>467</v>
      </c>
      <c r="X7" s="1">
        <f t="shared" si="0"/>
        <v>499</v>
      </c>
      <c r="Y7" s="1">
        <f t="shared" si="0"/>
        <v>597</v>
      </c>
      <c r="Z7" s="1">
        <f t="shared" si="0"/>
        <v>512</v>
      </c>
      <c r="AA7" s="1">
        <f t="shared" si="0"/>
        <v>455</v>
      </c>
      <c r="AB7" s="1">
        <f t="shared" si="0"/>
        <v>542</v>
      </c>
      <c r="AC7" s="1">
        <f t="shared" si="0"/>
        <v>908</v>
      </c>
      <c r="AD7" s="1">
        <f t="shared" si="0"/>
        <v>699</v>
      </c>
      <c r="AE7" s="1">
        <f t="shared" si="0"/>
        <v>779</v>
      </c>
      <c r="AF7" s="1">
        <f t="shared" si="0"/>
        <v>660</v>
      </c>
      <c r="AG7" s="1">
        <f t="shared" si="0"/>
        <v>622</v>
      </c>
      <c r="AH7" s="1">
        <f t="shared" si="0"/>
        <v>417</v>
      </c>
      <c r="AI7" s="1">
        <f t="shared" ref="AI7:BG7" si="1">+AI4</f>
        <v>394</v>
      </c>
      <c r="AJ7" s="1">
        <f t="shared" si="1"/>
        <v>438</v>
      </c>
      <c r="AK7" s="1">
        <f t="shared" si="1"/>
        <v>557</v>
      </c>
      <c r="AL7" s="1">
        <f t="shared" si="1"/>
        <v>471</v>
      </c>
      <c r="AM7" s="1">
        <f t="shared" si="1"/>
        <v>432</v>
      </c>
      <c r="AN7" s="1">
        <f t="shared" si="1"/>
        <v>572</v>
      </c>
      <c r="AO7" s="1">
        <f t="shared" si="1"/>
        <v>711</v>
      </c>
      <c r="AP7" s="1">
        <f t="shared" si="1"/>
        <v>600</v>
      </c>
      <c r="AQ7" s="1">
        <f t="shared" si="1"/>
        <v>618</v>
      </c>
      <c r="AR7" s="1">
        <f t="shared" si="1"/>
        <v>629</v>
      </c>
      <c r="AS7" s="1">
        <f t="shared" si="1"/>
        <v>516</v>
      </c>
      <c r="AT7" s="1">
        <f t="shared" si="1"/>
        <v>293</v>
      </c>
      <c r="AU7" s="1">
        <f t="shared" si="1"/>
        <v>389</v>
      </c>
      <c r="AV7" s="1">
        <f t="shared" si="1"/>
        <v>406</v>
      </c>
      <c r="AW7" s="1">
        <f t="shared" si="1"/>
        <v>522</v>
      </c>
      <c r="AX7" s="1">
        <f t="shared" si="1"/>
        <v>376</v>
      </c>
      <c r="AY7" s="1">
        <f t="shared" si="1"/>
        <v>516</v>
      </c>
      <c r="AZ7" s="1">
        <f t="shared" si="1"/>
        <v>537</v>
      </c>
      <c r="BA7" s="1">
        <f t="shared" si="1"/>
        <v>583</v>
      </c>
      <c r="BB7" s="1">
        <f t="shared" si="1"/>
        <v>665</v>
      </c>
      <c r="BC7" s="1">
        <f t="shared" si="1"/>
        <v>571</v>
      </c>
      <c r="BD7" s="1">
        <f t="shared" si="1"/>
        <v>486</v>
      </c>
      <c r="BE7" s="1">
        <f t="shared" si="1"/>
        <v>642</v>
      </c>
      <c r="BF7" s="1">
        <f t="shared" si="1"/>
        <v>408</v>
      </c>
      <c r="BG7" s="1">
        <f t="shared" si="1"/>
        <v>383</v>
      </c>
      <c r="BH7" s="1">
        <f t="shared" ref="BH7" si="2">+BH4</f>
        <v>505</v>
      </c>
    </row>
    <row r="8" spans="1:60" x14ac:dyDescent="0.2">
      <c r="B8" s="2" t="s">
        <v>30</v>
      </c>
      <c r="C8" s="3">
        <f t="shared" ref="C8:AH8" si="3">+C6</f>
        <v>3.4710000000000001</v>
      </c>
      <c r="D8" s="3">
        <f t="shared" si="3"/>
        <v>4.3010000000000002</v>
      </c>
      <c r="E8" s="3">
        <f t="shared" si="3"/>
        <v>3.403</v>
      </c>
      <c r="F8" s="3">
        <f t="shared" si="3"/>
        <v>2.4870000000000001</v>
      </c>
      <c r="G8" s="3">
        <f t="shared" si="3"/>
        <v>3.5630000000000002</v>
      </c>
      <c r="H8" s="3">
        <f t="shared" si="3"/>
        <v>8.1539999999999999</v>
      </c>
      <c r="I8" s="3">
        <f t="shared" si="3"/>
        <v>5.3179999999999996</v>
      </c>
      <c r="J8" s="3">
        <f t="shared" si="3"/>
        <v>3.5779999999999998</v>
      </c>
      <c r="K8" s="3">
        <f t="shared" si="3"/>
        <v>4.806</v>
      </c>
      <c r="L8" s="3">
        <f t="shared" si="3"/>
        <v>4.6059999999999999</v>
      </c>
      <c r="M8" s="3">
        <f t="shared" si="3"/>
        <v>4.5519999999999996</v>
      </c>
      <c r="N8" s="3">
        <f t="shared" si="3"/>
        <v>5.1769999999999996</v>
      </c>
      <c r="O8" s="3">
        <f t="shared" si="3"/>
        <v>3.9169999999999998</v>
      </c>
      <c r="P8" s="3">
        <f t="shared" si="3"/>
        <v>6.4790000000000001</v>
      </c>
      <c r="Q8" s="3">
        <f t="shared" si="3"/>
        <v>7.1459999999999999</v>
      </c>
      <c r="R8" s="3">
        <f t="shared" si="3"/>
        <v>6.7450000000000001</v>
      </c>
      <c r="S8" s="3">
        <f t="shared" si="3"/>
        <v>6.8570000000000002</v>
      </c>
      <c r="T8" s="3">
        <f t="shared" si="3"/>
        <v>11.1</v>
      </c>
      <c r="U8" s="3">
        <f t="shared" si="3"/>
        <v>5.5549999999999997</v>
      </c>
      <c r="V8" s="3">
        <f t="shared" si="3"/>
        <v>3.4489999999999998</v>
      </c>
      <c r="W8" s="3">
        <f t="shared" si="3"/>
        <v>3.8330000000000002</v>
      </c>
      <c r="X8" s="3">
        <f t="shared" si="3"/>
        <v>4.07</v>
      </c>
      <c r="Y8" s="3">
        <f t="shared" si="3"/>
        <v>5.3540000000000001</v>
      </c>
      <c r="Z8" s="3">
        <f t="shared" si="3"/>
        <v>4.2779999999999996</v>
      </c>
      <c r="AA8" s="3">
        <f t="shared" si="3"/>
        <v>3.8260000000000001</v>
      </c>
      <c r="AB8" s="3">
        <f t="shared" si="3"/>
        <v>4.8559999999999999</v>
      </c>
      <c r="AC8" s="3">
        <f t="shared" si="3"/>
        <v>8.49</v>
      </c>
      <c r="AD8" s="3">
        <f t="shared" si="3"/>
        <v>6.55</v>
      </c>
      <c r="AE8" s="3">
        <f t="shared" si="3"/>
        <v>6.7050000000000001</v>
      </c>
      <c r="AF8" s="3">
        <f t="shared" si="3"/>
        <v>6.6790000000000003</v>
      </c>
      <c r="AG8" s="3">
        <f t="shared" si="3"/>
        <v>7.6820000000000004</v>
      </c>
      <c r="AH8" s="3">
        <f t="shared" si="3"/>
        <v>4.3499999999999996</v>
      </c>
      <c r="AI8" s="3">
        <f t="shared" ref="AI8:BG8" si="4">+AI6</f>
        <v>3.851</v>
      </c>
      <c r="AJ8" s="3">
        <f t="shared" si="4"/>
        <v>4.431</v>
      </c>
      <c r="AK8" s="3">
        <f t="shared" si="4"/>
        <v>5.2050000000000001</v>
      </c>
      <c r="AL8" s="3">
        <f t="shared" si="4"/>
        <v>4.2709999999999999</v>
      </c>
      <c r="AM8" s="3">
        <f t="shared" si="4"/>
        <v>4.4029999999999996</v>
      </c>
      <c r="AN8" s="3">
        <f t="shared" si="4"/>
        <v>5.8949999999999996</v>
      </c>
      <c r="AO8" s="3">
        <f t="shared" si="4"/>
        <v>7.0389999999999997</v>
      </c>
      <c r="AP8" s="3">
        <f t="shared" si="4"/>
        <v>7.0490000000000004</v>
      </c>
      <c r="AQ8" s="3">
        <f t="shared" si="4"/>
        <v>6.5810000000000004</v>
      </c>
      <c r="AR8" s="3">
        <f t="shared" si="4"/>
        <v>7.383</v>
      </c>
      <c r="AS8" s="3">
        <f t="shared" si="4"/>
        <v>6.1820000000000004</v>
      </c>
      <c r="AT8" s="3">
        <f t="shared" si="4"/>
        <v>3.234</v>
      </c>
      <c r="AU8" s="3">
        <f t="shared" si="4"/>
        <v>5.0330000000000004</v>
      </c>
      <c r="AV8" s="3">
        <f t="shared" si="4"/>
        <v>4.343</v>
      </c>
      <c r="AW8" s="3">
        <f t="shared" si="4"/>
        <v>5.37</v>
      </c>
      <c r="AX8" s="3">
        <f t="shared" si="4"/>
        <v>4.6390000000000002</v>
      </c>
      <c r="AY8" s="3">
        <f t="shared" si="4"/>
        <v>5.8769999999999998</v>
      </c>
      <c r="AZ8" s="3">
        <f t="shared" si="4"/>
        <v>6.5309999999999997</v>
      </c>
      <c r="BA8" s="3">
        <f t="shared" si="4"/>
        <v>6.7850000000000001</v>
      </c>
      <c r="BB8" s="3">
        <f t="shared" si="4"/>
        <v>7.4249999999999998</v>
      </c>
      <c r="BC8" s="3">
        <f t="shared" si="4"/>
        <v>6.0979999999999999</v>
      </c>
      <c r="BD8" s="3">
        <f t="shared" si="4"/>
        <v>5.32</v>
      </c>
      <c r="BE8" s="3">
        <f t="shared" si="4"/>
        <v>8.2240000000000002</v>
      </c>
      <c r="BF8" s="3">
        <f t="shared" si="4"/>
        <v>5.867</v>
      </c>
      <c r="BG8" s="3">
        <f t="shared" si="4"/>
        <v>5.52</v>
      </c>
      <c r="BH8" s="3">
        <f t="shared" ref="BH8" si="5">+BH6</f>
        <v>7.4390000000000001</v>
      </c>
    </row>
    <row r="9" spans="1:60" x14ac:dyDescent="0.2">
      <c r="C9" s="3"/>
      <c r="D9" s="3"/>
      <c r="E9" s="3"/>
      <c r="F9" s="3"/>
      <c r="G9" s="3"/>
      <c r="H9" s="3"/>
      <c r="I9" s="3"/>
      <c r="J9" s="3"/>
      <c r="K9" s="13" t="s">
        <v>44</v>
      </c>
      <c r="L9" s="3"/>
      <c r="M9" s="3"/>
      <c r="N9" s="7" t="s">
        <v>27</v>
      </c>
      <c r="O9" s="4">
        <f>SUM(D7:O7)</f>
        <v>6040</v>
      </c>
      <c r="P9" s="4">
        <f t="shared" ref="P9:BH10" si="6">SUM(E7:P7)</f>
        <v>6144</v>
      </c>
      <c r="Q9" s="4">
        <f t="shared" si="6"/>
        <v>6579</v>
      </c>
      <c r="R9" s="4">
        <f t="shared" si="6"/>
        <v>7096</v>
      </c>
      <c r="S9" s="4">
        <f t="shared" si="6"/>
        <v>7519</v>
      </c>
      <c r="T9" s="4">
        <f t="shared" si="6"/>
        <v>7746</v>
      </c>
      <c r="U9" s="4">
        <f t="shared" si="6"/>
        <v>7766</v>
      </c>
      <c r="V9" s="4">
        <f t="shared" si="6"/>
        <v>7789</v>
      </c>
      <c r="W9" s="4">
        <f t="shared" si="6"/>
        <v>7730</v>
      </c>
      <c r="X9" s="4">
        <f t="shared" si="6"/>
        <v>7655</v>
      </c>
      <c r="Y9" s="4">
        <f t="shared" si="6"/>
        <v>7695</v>
      </c>
      <c r="Z9" s="4">
        <f t="shared" si="6"/>
        <v>7649</v>
      </c>
      <c r="AA9" s="4">
        <f t="shared" si="6"/>
        <v>7642</v>
      </c>
      <c r="AB9" s="4">
        <f t="shared" si="6"/>
        <v>7535</v>
      </c>
      <c r="AC9" s="4">
        <f t="shared" si="6"/>
        <v>7613</v>
      </c>
      <c r="AD9" s="4">
        <f t="shared" si="6"/>
        <v>7517</v>
      </c>
      <c r="AE9" s="4">
        <f t="shared" si="6"/>
        <v>7475</v>
      </c>
      <c r="AF9" s="4">
        <f t="shared" si="6"/>
        <v>7177</v>
      </c>
      <c r="AG9" s="4">
        <f t="shared" si="6"/>
        <v>7157</v>
      </c>
      <c r="AH9" s="4">
        <f t="shared" si="6"/>
        <v>7157</v>
      </c>
      <c r="AI9" s="4">
        <f t="shared" si="6"/>
        <v>7084</v>
      </c>
      <c r="AJ9" s="4">
        <f t="shared" si="6"/>
        <v>7023</v>
      </c>
      <c r="AK9" s="4">
        <f t="shared" si="6"/>
        <v>6983</v>
      </c>
      <c r="AL9" s="4">
        <f t="shared" si="6"/>
        <v>6942</v>
      </c>
      <c r="AM9" s="4">
        <f t="shared" si="6"/>
        <v>6919</v>
      </c>
      <c r="AN9" s="4">
        <f t="shared" si="6"/>
        <v>6949</v>
      </c>
      <c r="AO9" s="4">
        <f t="shared" si="6"/>
        <v>6752</v>
      </c>
      <c r="AP9" s="4">
        <f t="shared" si="6"/>
        <v>6653</v>
      </c>
      <c r="AQ9" s="4">
        <f t="shared" si="6"/>
        <v>6492</v>
      </c>
      <c r="AR9" s="4">
        <f t="shared" si="6"/>
        <v>6461</v>
      </c>
      <c r="AS9" s="4">
        <f t="shared" si="6"/>
        <v>6355</v>
      </c>
      <c r="AT9" s="4">
        <f t="shared" si="6"/>
        <v>6231</v>
      </c>
      <c r="AU9" s="4">
        <f t="shared" si="6"/>
        <v>6226</v>
      </c>
      <c r="AV9" s="4">
        <f t="shared" si="6"/>
        <v>6194</v>
      </c>
      <c r="AW9" s="4">
        <f t="shared" si="6"/>
        <v>6159</v>
      </c>
      <c r="AX9" s="4">
        <f t="shared" si="6"/>
        <v>6064</v>
      </c>
      <c r="AY9" s="4">
        <f t="shared" si="6"/>
        <v>6148</v>
      </c>
      <c r="AZ9" s="4">
        <f t="shared" si="6"/>
        <v>6113</v>
      </c>
      <c r="BA9" s="4">
        <f t="shared" si="6"/>
        <v>5985</v>
      </c>
      <c r="BB9" s="4">
        <f t="shared" si="6"/>
        <v>6050</v>
      </c>
      <c r="BC9" s="4">
        <f t="shared" si="6"/>
        <v>6003</v>
      </c>
      <c r="BD9" s="4">
        <f t="shared" si="6"/>
        <v>5860</v>
      </c>
      <c r="BE9" s="4">
        <f t="shared" si="6"/>
        <v>5986</v>
      </c>
      <c r="BF9" s="4">
        <f t="shared" si="6"/>
        <v>6101</v>
      </c>
      <c r="BG9" s="4">
        <f t="shared" si="6"/>
        <v>6095</v>
      </c>
      <c r="BH9" s="4">
        <f t="shared" si="6"/>
        <v>6194</v>
      </c>
    </row>
    <row r="10" spans="1:60" x14ac:dyDescent="0.2">
      <c r="K10" s="13"/>
      <c r="N10" s="7" t="s">
        <v>28</v>
      </c>
      <c r="O10" s="3">
        <f>SUM(D8:O8)</f>
        <v>53.862000000000002</v>
      </c>
      <c r="P10" s="3">
        <f t="shared" si="6"/>
        <v>56.04</v>
      </c>
      <c r="Q10" s="3">
        <f t="shared" si="6"/>
        <v>59.783000000000001</v>
      </c>
      <c r="R10" s="3">
        <f t="shared" si="6"/>
        <v>64.040999999999997</v>
      </c>
      <c r="S10" s="3">
        <f t="shared" si="6"/>
        <v>67.335000000000008</v>
      </c>
      <c r="T10" s="3">
        <f t="shared" si="6"/>
        <v>70.280999999999992</v>
      </c>
      <c r="U10" s="3">
        <f t="shared" si="6"/>
        <v>70.518000000000001</v>
      </c>
      <c r="V10" s="3">
        <f t="shared" si="6"/>
        <v>70.388999999999996</v>
      </c>
      <c r="W10" s="3">
        <f t="shared" si="6"/>
        <v>69.415999999999997</v>
      </c>
      <c r="X10" s="3">
        <f t="shared" si="6"/>
        <v>68.88</v>
      </c>
      <c r="Y10" s="3">
        <f t="shared" si="6"/>
        <v>69.682000000000002</v>
      </c>
      <c r="Z10" s="3">
        <f t="shared" si="6"/>
        <v>68.783000000000001</v>
      </c>
      <c r="AA10" s="3">
        <f t="shared" si="6"/>
        <v>68.691999999999993</v>
      </c>
      <c r="AB10" s="3">
        <f t="shared" si="6"/>
        <v>67.068999999999988</v>
      </c>
      <c r="AC10" s="3">
        <f t="shared" si="6"/>
        <v>68.412999999999997</v>
      </c>
      <c r="AD10" s="3">
        <f t="shared" si="6"/>
        <v>68.218000000000004</v>
      </c>
      <c r="AE10" s="3">
        <f t="shared" si="6"/>
        <v>68.066000000000003</v>
      </c>
      <c r="AF10" s="3">
        <f t="shared" si="6"/>
        <v>63.644999999999996</v>
      </c>
      <c r="AG10" s="3">
        <f t="shared" si="6"/>
        <v>65.771999999999991</v>
      </c>
      <c r="AH10" s="3">
        <f t="shared" si="6"/>
        <v>66.673000000000002</v>
      </c>
      <c r="AI10" s="3">
        <f t="shared" si="6"/>
        <v>66.691000000000003</v>
      </c>
      <c r="AJ10" s="3">
        <f t="shared" si="6"/>
        <v>67.052000000000007</v>
      </c>
      <c r="AK10" s="3">
        <f t="shared" si="6"/>
        <v>66.903000000000006</v>
      </c>
      <c r="AL10" s="3">
        <f t="shared" si="6"/>
        <v>66.896000000000001</v>
      </c>
      <c r="AM10" s="3">
        <f t="shared" si="6"/>
        <v>67.472999999999999</v>
      </c>
      <c r="AN10" s="3">
        <f t="shared" si="6"/>
        <v>68.512</v>
      </c>
      <c r="AO10" s="3">
        <f t="shared" si="6"/>
        <v>67.060999999999993</v>
      </c>
      <c r="AP10" s="3">
        <f t="shared" si="6"/>
        <v>67.56</v>
      </c>
      <c r="AQ10" s="3">
        <f t="shared" si="6"/>
        <v>67.435999999999993</v>
      </c>
      <c r="AR10" s="3">
        <f t="shared" si="6"/>
        <v>68.14</v>
      </c>
      <c r="AS10" s="3">
        <f t="shared" si="6"/>
        <v>66.640000000000015</v>
      </c>
      <c r="AT10" s="3">
        <f t="shared" si="6"/>
        <v>65.524000000000001</v>
      </c>
      <c r="AU10" s="3">
        <f t="shared" si="6"/>
        <v>66.706000000000003</v>
      </c>
      <c r="AV10" s="3">
        <f t="shared" si="6"/>
        <v>66.618000000000009</v>
      </c>
      <c r="AW10" s="3">
        <f t="shared" si="6"/>
        <v>66.783000000000015</v>
      </c>
      <c r="AX10" s="3">
        <f t="shared" si="6"/>
        <v>67.150999999999996</v>
      </c>
      <c r="AY10" s="3">
        <f t="shared" si="6"/>
        <v>68.625</v>
      </c>
      <c r="AZ10" s="3">
        <f t="shared" si="6"/>
        <v>69.26100000000001</v>
      </c>
      <c r="BA10" s="3">
        <f t="shared" si="6"/>
        <v>69.007000000000005</v>
      </c>
      <c r="BB10" s="3">
        <f t="shared" si="6"/>
        <v>69.382999999999996</v>
      </c>
      <c r="BC10" s="3">
        <f t="shared" si="6"/>
        <v>68.900000000000006</v>
      </c>
      <c r="BD10" s="3">
        <f t="shared" si="6"/>
        <v>66.836999999999989</v>
      </c>
      <c r="BE10" s="3">
        <f t="shared" si="6"/>
        <v>68.878999999999991</v>
      </c>
      <c r="BF10" s="3">
        <f t="shared" si="6"/>
        <v>71.512</v>
      </c>
      <c r="BG10" s="3">
        <f t="shared" si="6"/>
        <v>71.998999999999995</v>
      </c>
      <c r="BH10" s="3">
        <f t="shared" si="6"/>
        <v>75.094999999999999</v>
      </c>
    </row>
    <row r="11" spans="1:60" x14ac:dyDescent="0.2">
      <c r="K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7" t="s">
        <v>33</v>
      </c>
      <c r="AA11" s="3">
        <f>+AA10-AA10*AA17</f>
        <v>68.720041626933025</v>
      </c>
      <c r="AB11" s="3">
        <f t="shared" ref="AB11:BE11" si="7">+AB10-AB10*AB17</f>
        <v>67.750861044865331</v>
      </c>
      <c r="AC11" s="3">
        <f t="shared" si="7"/>
        <v>68.4592417000393</v>
      </c>
      <c r="AD11" s="3">
        <f t="shared" si="7"/>
        <v>67.590277457309924</v>
      </c>
      <c r="AE11" s="3">
        <f t="shared" si="7"/>
        <v>67.207629409199612</v>
      </c>
      <c r="AF11" s="3">
        <f t="shared" si="7"/>
        <v>64.526206841167934</v>
      </c>
      <c r="AG11" s="3">
        <f t="shared" si="7"/>
        <v>64.327696352602274</v>
      </c>
      <c r="AH11" s="3">
        <f t="shared" si="7"/>
        <v>64.275512099242988</v>
      </c>
      <c r="AI11" s="3">
        <f t="shared" si="7"/>
        <v>63.562062843139536</v>
      </c>
      <c r="AJ11" s="3">
        <f t="shared" si="7"/>
        <v>62.913121638009756</v>
      </c>
      <c r="AK11" s="3">
        <f t="shared" si="7"/>
        <v>62.525179542097298</v>
      </c>
      <c r="AL11" s="3">
        <f t="shared" si="7"/>
        <v>62.10519279501608</v>
      </c>
      <c r="AM11" s="3">
        <f t="shared" si="7"/>
        <v>61.77478659296029</v>
      </c>
      <c r="AN11" s="3">
        <f t="shared" si="7"/>
        <v>61.907641388404848</v>
      </c>
      <c r="AO11" s="3">
        <f t="shared" si="7"/>
        <v>60.053906868397704</v>
      </c>
      <c r="AP11" s="3">
        <f t="shared" si="7"/>
        <v>58.82689234186789</v>
      </c>
      <c r="AQ11" s="3">
        <f t="shared" si="7"/>
        <v>56.97358163950458</v>
      </c>
      <c r="AR11" s="3">
        <f t="shared" si="7"/>
        <v>56.36504403113954</v>
      </c>
      <c r="AS11" s="3">
        <f t="shared" si="7"/>
        <v>55.569810324360944</v>
      </c>
      <c r="AT11" s="3">
        <f t="shared" si="7"/>
        <v>54.423686049479173</v>
      </c>
      <c r="AU11" s="3">
        <f t="shared" si="7"/>
        <v>53.934494277736611</v>
      </c>
      <c r="AV11" s="3">
        <f t="shared" si="7"/>
        <v>53.558531653996795</v>
      </c>
      <c r="AW11" s="3">
        <f t="shared" si="7"/>
        <v>53.038319172909567</v>
      </c>
      <c r="AX11" s="3">
        <f t="shared" si="7"/>
        <v>51.608890411841955</v>
      </c>
      <c r="AY11" s="3">
        <f t="shared" si="7"/>
        <v>52.066711269239612</v>
      </c>
      <c r="AZ11" s="3">
        <f t="shared" si="7"/>
        <v>51.255679123453994</v>
      </c>
      <c r="BA11" s="3">
        <f t="shared" si="7"/>
        <v>49.533883239394974</v>
      </c>
      <c r="BB11" s="3">
        <f t="shared" si="7"/>
        <v>50.280049466237287</v>
      </c>
      <c r="BC11" s="3">
        <f t="shared" si="7"/>
        <v>49.85854484715054</v>
      </c>
      <c r="BD11" s="3">
        <f t="shared" si="7"/>
        <v>48.900555930085616</v>
      </c>
      <c r="BE11" s="3">
        <f t="shared" si="7"/>
        <v>49.620545963336262</v>
      </c>
      <c r="BF11" s="3">
        <f t="shared" ref="BF11:BG11" si="8">+BF10-BF10*BF17</f>
        <v>49.810166167337172</v>
      </c>
      <c r="BG11" s="3">
        <f t="shared" si="8"/>
        <v>49.417247247206348</v>
      </c>
      <c r="BH11" s="3">
        <f t="shared" ref="BH11" si="9">+BH10-BH10*BH17</f>
        <v>48.944812426349095</v>
      </c>
    </row>
    <row r="12" spans="1:60" x14ac:dyDescent="0.2">
      <c r="J12" s="3"/>
      <c r="K12" s="13"/>
    </row>
    <row r="13" spans="1:60" x14ac:dyDescent="0.2">
      <c r="J13" s="3"/>
      <c r="K13" s="13"/>
      <c r="W13" s="14" t="s">
        <v>34</v>
      </c>
      <c r="X13" s="14"/>
      <c r="Y13" s="14"/>
      <c r="Z13" s="5" t="s">
        <v>35</v>
      </c>
      <c r="AA13" s="5">
        <f t="shared" ref="AA13:BH13" si="10">+(AA10-O10)/O10</f>
        <v>0.27533325906947365</v>
      </c>
      <c r="AB13" s="5">
        <f t="shared" si="10"/>
        <v>0.19680585296216968</v>
      </c>
      <c r="AC13" s="5">
        <f t="shared" si="10"/>
        <v>0.14435541876453165</v>
      </c>
      <c r="AD13" s="5">
        <f t="shared" si="10"/>
        <v>6.5223840976874295E-2</v>
      </c>
      <c r="AE13" s="5">
        <f t="shared" si="10"/>
        <v>1.0856166926561141E-2</v>
      </c>
      <c r="AF13" s="5">
        <f t="shared" si="10"/>
        <v>-9.44209672599991E-2</v>
      </c>
      <c r="AG13" s="5">
        <f t="shared" si="10"/>
        <v>-6.7301965455628485E-2</v>
      </c>
      <c r="AH13" s="5">
        <f t="shared" si="10"/>
        <v>-5.2792339712170851E-2</v>
      </c>
      <c r="AI13" s="5">
        <f t="shared" si="10"/>
        <v>-3.9256079290077135E-2</v>
      </c>
      <c r="AJ13" s="5">
        <f t="shared" si="10"/>
        <v>-2.6538908246225158E-2</v>
      </c>
      <c r="AK13" s="5">
        <f t="shared" si="10"/>
        <v>-3.9881174478344425E-2</v>
      </c>
      <c r="AL13" s="5">
        <f t="shared" si="10"/>
        <v>-2.7434104357181285E-2</v>
      </c>
      <c r="AM13" s="5">
        <f t="shared" si="10"/>
        <v>-1.774588016071732E-2</v>
      </c>
      <c r="AN13" s="5">
        <f t="shared" si="10"/>
        <v>2.1515156033338985E-2</v>
      </c>
      <c r="AO13" s="5">
        <f t="shared" si="10"/>
        <v>-1.9762325873737507E-2</v>
      </c>
      <c r="AP13" s="5">
        <f t="shared" si="10"/>
        <v>-9.6455480958105074E-3</v>
      </c>
      <c r="AQ13" s="5">
        <f t="shared" si="10"/>
        <v>-9.2557223870950202E-3</v>
      </c>
      <c r="AR13" s="5">
        <f t="shared" si="10"/>
        <v>7.0626129311022148E-2</v>
      </c>
      <c r="AS13" s="5">
        <f t="shared" si="10"/>
        <v>1.3197105151128498E-2</v>
      </c>
      <c r="AT13" s="5">
        <f t="shared" si="10"/>
        <v>-1.7233362830531111E-2</v>
      </c>
      <c r="AU13" s="5">
        <f t="shared" si="10"/>
        <v>2.249179049646964E-4</v>
      </c>
      <c r="AV13" s="5">
        <f t="shared" si="10"/>
        <v>-6.4725884388235613E-3</v>
      </c>
      <c r="AW13" s="5">
        <f t="shared" si="10"/>
        <v>-1.7936415407379389E-3</v>
      </c>
      <c r="AX13" s="5">
        <f t="shared" si="10"/>
        <v>3.8118871083472174E-3</v>
      </c>
      <c r="AY13" s="5">
        <f t="shared" si="10"/>
        <v>1.707349606509272E-2</v>
      </c>
      <c r="AZ13" s="5">
        <f t="shared" si="10"/>
        <v>1.0932391405885238E-2</v>
      </c>
      <c r="BA13" s="5">
        <f t="shared" si="10"/>
        <v>2.9018356421765444E-2</v>
      </c>
      <c r="BB13" s="5">
        <f t="shared" si="10"/>
        <v>2.6983422143279947E-2</v>
      </c>
      <c r="BC13" s="5">
        <f t="shared" si="10"/>
        <v>2.1709472685212838E-2</v>
      </c>
      <c r="BD13" s="5">
        <f t="shared" si="10"/>
        <v>-1.9122395068975808E-2</v>
      </c>
      <c r="BE13" s="5">
        <f t="shared" si="10"/>
        <v>3.3598439375749932E-2</v>
      </c>
      <c r="BF13" s="5">
        <f t="shared" si="10"/>
        <v>9.1386362248946945E-2</v>
      </c>
      <c r="BG13" s="5">
        <f t="shared" si="10"/>
        <v>7.9348184571102931E-2</v>
      </c>
      <c r="BH13" s="5">
        <f t="shared" si="10"/>
        <v>0.12724789096040093</v>
      </c>
    </row>
    <row r="14" spans="1:60" x14ac:dyDescent="0.2">
      <c r="J14" s="3"/>
      <c r="K14" s="13"/>
      <c r="M14" s="5"/>
      <c r="Z14" s="1" t="s">
        <v>36</v>
      </c>
      <c r="AA14" s="5">
        <f t="shared" ref="AA14:BH14" si="11">+(AA8-O8)/O8</f>
        <v>-2.323206535613984E-2</v>
      </c>
      <c r="AB14" s="5">
        <f t="shared" si="11"/>
        <v>-0.25050162062046616</v>
      </c>
      <c r="AC14" s="5">
        <f t="shared" si="11"/>
        <v>0.18807724601175488</v>
      </c>
      <c r="AD14" s="5">
        <f t="shared" si="11"/>
        <v>-2.8910303928836218E-2</v>
      </c>
      <c r="AE14" s="5">
        <f t="shared" si="11"/>
        <v>-2.2167128481843389E-2</v>
      </c>
      <c r="AF14" s="5">
        <f t="shared" si="11"/>
        <v>-0.39828828828828822</v>
      </c>
      <c r="AG14" s="5">
        <f t="shared" si="11"/>
        <v>0.38289828982898305</v>
      </c>
      <c r="AH14" s="5">
        <f t="shared" si="11"/>
        <v>0.26123514062046965</v>
      </c>
      <c r="AI14" s="5">
        <f t="shared" si="11"/>
        <v>4.6960605270022944E-3</v>
      </c>
      <c r="AJ14" s="5">
        <f t="shared" si="11"/>
        <v>8.8697788697788632E-2</v>
      </c>
      <c r="AK14" s="5">
        <f t="shared" si="11"/>
        <v>-2.7829660067239449E-2</v>
      </c>
      <c r="AL14" s="5">
        <f t="shared" si="11"/>
        <v>-1.636278634876034E-3</v>
      </c>
      <c r="AM14" s="5">
        <f t="shared" si="11"/>
        <v>0.15081024568740187</v>
      </c>
      <c r="AN14" s="5">
        <f t="shared" si="11"/>
        <v>0.21396210873146618</v>
      </c>
      <c r="AO14" s="5">
        <f t="shared" si="11"/>
        <v>-0.17090694935217909</v>
      </c>
      <c r="AP14" s="5">
        <f t="shared" si="11"/>
        <v>7.6183206106870321E-2</v>
      </c>
      <c r="AQ14" s="5">
        <f t="shared" si="11"/>
        <v>-1.849366144668153E-2</v>
      </c>
      <c r="AR14" s="5">
        <f t="shared" si="11"/>
        <v>0.10540500074861502</v>
      </c>
      <c r="AS14" s="5">
        <f t="shared" si="11"/>
        <v>-0.19526165061181983</v>
      </c>
      <c r="AT14" s="5">
        <f t="shared" si="11"/>
        <v>-0.25655172413793098</v>
      </c>
      <c r="AU14" s="5">
        <f t="shared" si="11"/>
        <v>0.30693326408725019</v>
      </c>
      <c r="AV14" s="5">
        <f t="shared" si="11"/>
        <v>-1.9860076732114665E-2</v>
      </c>
      <c r="AW14" s="5">
        <f t="shared" si="11"/>
        <v>3.1700288184438048E-2</v>
      </c>
      <c r="AX14" s="5">
        <f t="shared" si="11"/>
        <v>8.616249121985492E-2</v>
      </c>
      <c r="AY14" s="5">
        <f t="shared" si="11"/>
        <v>0.33477174653645247</v>
      </c>
      <c r="AZ14" s="5">
        <f t="shared" si="11"/>
        <v>0.10788804071246823</v>
      </c>
      <c r="BA14" s="5">
        <f t="shared" si="11"/>
        <v>-3.608467111805648E-2</v>
      </c>
      <c r="BB14" s="5">
        <f t="shared" si="11"/>
        <v>5.3340899418357131E-2</v>
      </c>
      <c r="BC14" s="5">
        <f t="shared" si="11"/>
        <v>-7.3393101352378129E-2</v>
      </c>
      <c r="BD14" s="5">
        <f t="shared" si="11"/>
        <v>-0.27942570770689418</v>
      </c>
      <c r="BE14" s="5">
        <f t="shared" si="11"/>
        <v>0.3303138142995794</v>
      </c>
      <c r="BF14" s="5">
        <f t="shared" si="11"/>
        <v>0.81416202844774277</v>
      </c>
      <c r="BG14" s="5">
        <f t="shared" si="11"/>
        <v>9.6761374925491597E-2</v>
      </c>
      <c r="BH14" s="5">
        <f t="shared" si="11"/>
        <v>0.71287128712871295</v>
      </c>
    </row>
    <row r="15" spans="1:60" x14ac:dyDescent="0.2">
      <c r="K15" s="13"/>
    </row>
    <row r="16" spans="1:60" x14ac:dyDescent="0.2">
      <c r="K16" s="13"/>
      <c r="L16" s="14" t="s">
        <v>37</v>
      </c>
      <c r="M16" s="14"/>
      <c r="N16" s="14"/>
      <c r="O16" s="1">
        <f>+O10/O9</f>
        <v>8.9175496688741716E-3</v>
      </c>
      <c r="P16" s="1">
        <f t="shared" ref="P16:BE16" si="12">+P10/P9</f>
        <v>9.1210937499999999E-3</v>
      </c>
      <c r="Q16" s="1">
        <f t="shared" si="12"/>
        <v>9.0869433044535649E-3</v>
      </c>
      <c r="R16" s="1">
        <f t="shared" si="12"/>
        <v>9.0249436302142043E-3</v>
      </c>
      <c r="S16" s="1">
        <f t="shared" si="12"/>
        <v>8.9553132065434242E-3</v>
      </c>
      <c r="T16" s="1">
        <f t="shared" si="12"/>
        <v>9.0731990704879927E-3</v>
      </c>
      <c r="U16" s="1">
        <f t="shared" si="12"/>
        <v>9.0803502446561938E-3</v>
      </c>
      <c r="V16" s="1">
        <f t="shared" si="12"/>
        <v>9.0369752214661692E-3</v>
      </c>
      <c r="W16" s="1">
        <f t="shared" si="12"/>
        <v>8.980077619663648E-3</v>
      </c>
      <c r="X16" s="1">
        <f t="shared" si="12"/>
        <v>8.9980404964075753E-3</v>
      </c>
      <c r="Y16" s="1">
        <f t="shared" si="12"/>
        <v>9.0554905782975967E-3</v>
      </c>
      <c r="Z16" s="1">
        <f t="shared" si="12"/>
        <v>8.9924173094522164E-3</v>
      </c>
      <c r="AA16" s="1">
        <f t="shared" si="12"/>
        <v>8.9887464014655836E-3</v>
      </c>
      <c r="AB16" s="1">
        <f t="shared" si="12"/>
        <v>8.9009953550099521E-3</v>
      </c>
      <c r="AC16" s="1">
        <f t="shared" si="12"/>
        <v>8.986339156705634E-3</v>
      </c>
      <c r="AD16" s="1">
        <f t="shared" si="12"/>
        <v>9.0751629639483841E-3</v>
      </c>
      <c r="AE16" s="1">
        <f t="shared" si="12"/>
        <v>9.1058193979933113E-3</v>
      </c>
      <c r="AF16" s="1">
        <f t="shared" si="12"/>
        <v>8.8679113835864569E-3</v>
      </c>
      <c r="AG16" s="1">
        <f t="shared" si="12"/>
        <v>9.1898840296213494E-3</v>
      </c>
      <c r="AH16" s="1">
        <f t="shared" si="12"/>
        <v>9.3157747659633923E-3</v>
      </c>
      <c r="AI16" s="1">
        <f t="shared" si="12"/>
        <v>9.4143139469226433E-3</v>
      </c>
      <c r="AJ16" s="1">
        <f t="shared" si="12"/>
        <v>9.5474868289904605E-3</v>
      </c>
      <c r="AK16" s="1">
        <f t="shared" si="12"/>
        <v>9.5808391808678232E-3</v>
      </c>
      <c r="AL16" s="1">
        <f t="shared" si="12"/>
        <v>9.6364160184384904E-3</v>
      </c>
      <c r="AM16" s="1">
        <f t="shared" si="12"/>
        <v>9.7518427518427514E-3</v>
      </c>
      <c r="AN16" s="1">
        <f t="shared" si="12"/>
        <v>9.8592603252266511E-3</v>
      </c>
      <c r="AO16" s="1">
        <f t="shared" si="12"/>
        <v>9.9320201421800938E-3</v>
      </c>
      <c r="AP16" s="1">
        <f t="shared" si="12"/>
        <v>1.0154817375620021E-2</v>
      </c>
      <c r="AQ16" s="1">
        <f t="shared" si="12"/>
        <v>1.03875539125077E-2</v>
      </c>
      <c r="AR16" s="1">
        <f t="shared" si="12"/>
        <v>1.0546355053397308E-2</v>
      </c>
      <c r="AS16" s="1">
        <f t="shared" si="12"/>
        <v>1.0486231313926045E-2</v>
      </c>
      <c r="AT16" s="1">
        <f t="shared" si="12"/>
        <v>1.0515808056491735E-2</v>
      </c>
      <c r="AU16" s="1">
        <f t="shared" si="12"/>
        <v>1.0714102152264697E-2</v>
      </c>
      <c r="AV16" s="1">
        <f t="shared" si="12"/>
        <v>1.0755247013238619E-2</v>
      </c>
      <c r="AW16" s="1">
        <f t="shared" si="12"/>
        <v>1.084315635655139E-2</v>
      </c>
      <c r="AX16" s="1">
        <f t="shared" si="12"/>
        <v>1.1073713720316621E-2</v>
      </c>
      <c r="AY16" s="1">
        <f t="shared" si="12"/>
        <v>1.1162166558230319E-2</v>
      </c>
      <c r="AZ16" s="1">
        <f t="shared" si="12"/>
        <v>1.1330116145918535E-2</v>
      </c>
      <c r="BA16" s="1">
        <f t="shared" si="12"/>
        <v>1.1529991645781121E-2</v>
      </c>
      <c r="BB16" s="1">
        <f t="shared" si="12"/>
        <v>1.1468264462809916E-2</v>
      </c>
      <c r="BC16" s="1">
        <f t="shared" si="12"/>
        <v>1.1477594536065302E-2</v>
      </c>
      <c r="BD16" s="1">
        <f t="shared" si="12"/>
        <v>1.1405631399317405E-2</v>
      </c>
      <c r="BE16" s="1">
        <f t="shared" si="12"/>
        <v>1.1506682258603407E-2</v>
      </c>
      <c r="BF16" s="1">
        <f t="shared" ref="BF16:BG16" si="13">+BF10/BF9</f>
        <v>1.1721357154564826E-2</v>
      </c>
      <c r="BG16" s="1">
        <f t="shared" si="13"/>
        <v>1.1812797374897457E-2</v>
      </c>
      <c r="BH16" s="1">
        <f t="shared" ref="BH16" si="14">+BH10/BH9</f>
        <v>1.2123829512431385E-2</v>
      </c>
    </row>
    <row r="17" spans="11:60" x14ac:dyDescent="0.2">
      <c r="K17" s="13"/>
      <c r="W17" s="14" t="s">
        <v>38</v>
      </c>
      <c r="X17" s="14"/>
      <c r="Y17" s="14"/>
      <c r="AA17" s="5">
        <f>+(AA16-$Z$16)/$Z$16</f>
        <v>-4.0822260136595418E-4</v>
      </c>
      <c r="AB17" s="5">
        <f t="shared" ref="AB17:BF17" si="15">+(AB16-$Z$16)/$Z$16</f>
        <v>-1.0166560480480348E-2</v>
      </c>
      <c r="AC17" s="5">
        <f t="shared" si="15"/>
        <v>-6.7591978190263062E-4</v>
      </c>
      <c r="AD17" s="5">
        <f t="shared" si="15"/>
        <v>9.2017142497591974E-3</v>
      </c>
      <c r="AE17" s="5">
        <f t="shared" si="15"/>
        <v>1.261085697411911E-2</v>
      </c>
      <c r="AF17" s="5">
        <f t="shared" si="15"/>
        <v>-1.3845657022043156E-2</v>
      </c>
      <c r="AG17" s="5">
        <f t="shared" si="15"/>
        <v>2.1959247816665427E-2</v>
      </c>
      <c r="AH17" s="5">
        <f t="shared" si="15"/>
        <v>3.5958902415625729E-2</v>
      </c>
      <c r="AI17" s="5">
        <f t="shared" si="15"/>
        <v>4.6916932672481503E-2</v>
      </c>
      <c r="AJ17" s="5">
        <f t="shared" si="15"/>
        <v>6.1726396856025892E-2</v>
      </c>
      <c r="AK17" s="5">
        <f t="shared" si="15"/>
        <v>6.5435338593227629E-2</v>
      </c>
      <c r="AL17" s="5">
        <f t="shared" si="15"/>
        <v>7.1615749895119568E-2</v>
      </c>
      <c r="AM17" s="5">
        <f t="shared" si="15"/>
        <v>8.4451757103429656E-2</v>
      </c>
      <c r="AN17" s="5">
        <f t="shared" si="15"/>
        <v>9.6397107245375313E-2</v>
      </c>
      <c r="AO17" s="5">
        <f t="shared" si="15"/>
        <v>0.10448834839328808</v>
      </c>
      <c r="AP17" s="5">
        <f t="shared" si="15"/>
        <v>0.12926447096110286</v>
      </c>
      <c r="AQ17" s="5">
        <f t="shared" si="15"/>
        <v>0.15514589181587596</v>
      </c>
      <c r="AR17" s="5">
        <f t="shared" si="15"/>
        <v>0.17280534148606491</v>
      </c>
      <c r="AS17" s="5">
        <f t="shared" si="15"/>
        <v>0.16611929285172669</v>
      </c>
      <c r="AT17" s="5">
        <f t="shared" si="15"/>
        <v>0.16940836869728385</v>
      </c>
      <c r="AU17" s="5">
        <f t="shared" si="15"/>
        <v>0.19145962465540414</v>
      </c>
      <c r="AV17" s="5">
        <f t="shared" si="15"/>
        <v>0.19603513083555812</v>
      </c>
      <c r="AW17" s="5">
        <f t="shared" si="15"/>
        <v>0.2058110720855674</v>
      </c>
      <c r="AX17" s="5">
        <f t="shared" si="15"/>
        <v>0.2314501584214389</v>
      </c>
      <c r="AY17" s="5">
        <f t="shared" si="15"/>
        <v>0.2412865388817543</v>
      </c>
      <c r="AZ17" s="5">
        <f t="shared" si="15"/>
        <v>0.25996333978062708</v>
      </c>
      <c r="BA17" s="5">
        <f t="shared" si="15"/>
        <v>0.28219045546980781</v>
      </c>
      <c r="BB17" s="5">
        <f t="shared" si="15"/>
        <v>0.27532609621611509</v>
      </c>
      <c r="BC17" s="5">
        <f t="shared" si="15"/>
        <v>0.2763636451792375</v>
      </c>
      <c r="BD17" s="5">
        <f t="shared" si="15"/>
        <v>0.26836099869704472</v>
      </c>
      <c r="BE17" s="5">
        <f t="shared" si="15"/>
        <v>0.27959833964871339</v>
      </c>
      <c r="BF17" s="5">
        <f t="shared" si="15"/>
        <v>0.30347121927316856</v>
      </c>
      <c r="BG17" s="5">
        <f t="shared" ref="BG17:BH17" si="16">+(BG16-$Z$16)/$Z$16</f>
        <v>0.31363981100839805</v>
      </c>
      <c r="BH17" s="5">
        <f t="shared" si="16"/>
        <v>0.34822807874893008</v>
      </c>
    </row>
    <row r="18" spans="11:60" x14ac:dyDescent="0.2"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</sheetData>
  <mergeCells count="4">
    <mergeCell ref="K9:K17"/>
    <mergeCell ref="W13:Y13"/>
    <mergeCell ref="L16:N16"/>
    <mergeCell ref="W17:Y17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TODO</vt:lpstr>
      <vt:lpstr>TRACTORES</vt:lpstr>
      <vt:lpstr>OTROS TRACTORES</vt:lpstr>
      <vt:lpstr>RECOLECCION AUTOMOTRIZ</vt:lpstr>
      <vt:lpstr>RECOLECCION REMOLCADA</vt:lpstr>
      <vt:lpstr>CARGA AUTOMOTRIZ</vt:lpstr>
      <vt:lpstr>LABOREO REMOLCADA</vt:lpstr>
      <vt:lpstr>SIEMBRA REMOLCADA</vt:lpstr>
      <vt:lpstr>PULVERIZADOR REMOLCADA</vt:lpstr>
      <vt:lpstr>FERTILIZACION REMOLCADA</vt:lpstr>
      <vt:lpstr>REMOLQUES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RUIZ</dc:creator>
  <cp:lastModifiedBy>portatil</cp:lastModifiedBy>
  <dcterms:created xsi:type="dcterms:W3CDTF">2023-03-02T16:42:22Z</dcterms:created>
  <dcterms:modified xsi:type="dcterms:W3CDTF">2024-11-08T10:12:07Z</dcterms:modified>
</cp:coreProperties>
</file>