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 codeName="ThisWorkbook"/>
  <mc:AlternateContent xmlns:mc="http://schemas.openxmlformats.org/markup-compatibility/2006">
    <mc:Choice Requires="x15">
      <x15ac:absPath xmlns:x15ac="http://schemas.microsoft.com/office/spreadsheetml/2010/11/ac" url="/Users/ignacioruiz/Desktop/ANSEMAT/ANALISIS ECONOMICO/ESPAÑA/"/>
    </mc:Choice>
  </mc:AlternateContent>
  <xr:revisionPtr revIDLastSave="0" documentId="13_ncr:1_{2797F65C-3B74-0E42-A0C6-3AB537DDA5AD}" xr6:coauthVersionLast="47" xr6:coauthVersionMax="47" xr10:uidLastSave="{00000000-0000-0000-0000-000000000000}"/>
  <bookViews>
    <workbookView xWindow="25160" yWindow="2200" windowWidth="20140" windowHeight="15800" tabRatio="749" xr2:uid="{00000000-000D-0000-FFFF-FFFF00000000}"/>
  </bookViews>
  <sheets>
    <sheet name="Octubre 2024" sheetId="156" r:id="rId1"/>
    <sheet name="Septiembre 2024" sheetId="155" r:id="rId2"/>
    <sheet name="Agosto 2024" sheetId="154" r:id="rId3"/>
    <sheet name="Julio 2024" sheetId="153" r:id="rId4"/>
    <sheet name="Junio 2024" sheetId="152" r:id="rId5"/>
    <sheet name="Mayo 2024" sheetId="151" r:id="rId6"/>
    <sheet name="Abril 2024" sheetId="150" r:id="rId7"/>
    <sheet name="Marzo 2024" sheetId="149" r:id="rId8"/>
    <sheet name="Febrero 2024" sheetId="148" r:id="rId9"/>
    <sheet name="Enero 2024" sheetId="147" r:id="rId10"/>
    <sheet name="Diciembre 2023" sheetId="146" r:id="rId11"/>
    <sheet name="Noviembre 2023" sheetId="145" r:id="rId12"/>
    <sheet name="Octubre 2023" sheetId="144" r:id="rId13"/>
    <sheet name="Septiembre 2023" sheetId="142" r:id="rId14"/>
    <sheet name="Agosto 2023" sheetId="141" r:id="rId15"/>
    <sheet name="Julio 2023" sheetId="140" r:id="rId16"/>
    <sheet name="Junio 2023" sheetId="139" r:id="rId17"/>
    <sheet name="Mayo 2023" sheetId="138" r:id="rId18"/>
    <sheet name="Abril 2023" sheetId="137" r:id="rId19"/>
    <sheet name="Marzo 2023" sheetId="136" r:id="rId20"/>
    <sheet name="Febrero 2023" sheetId="135" r:id="rId21"/>
    <sheet name="Enero 2023" sheetId="134" r:id="rId22"/>
    <sheet name="Diciembre 2022" sheetId="133" r:id="rId23"/>
    <sheet name="Noviembre 2022" sheetId="132" r:id="rId24"/>
    <sheet name="Octubre 2022" sheetId="131" r:id="rId25"/>
    <sheet name="Septiembre 2022" sheetId="130" r:id="rId26"/>
    <sheet name="Agosto 2022" sheetId="129" r:id="rId27"/>
    <sheet name="Julio 2022" sheetId="128" r:id="rId28"/>
    <sheet name="Junio 2022" sheetId="127" r:id="rId29"/>
    <sheet name="Mayo 2022" sheetId="126" r:id="rId30"/>
    <sheet name="Abril 2022" sheetId="125" r:id="rId31"/>
    <sheet name="Marzo 2022" sheetId="124" r:id="rId32"/>
    <sheet name="Febrero 2022" sheetId="123" r:id="rId33"/>
    <sheet name="Enero 2022" sheetId="122" r:id="rId34"/>
    <sheet name="Diciembre 2021" sheetId="121" r:id="rId35"/>
    <sheet name="Noviembre 2021" sheetId="120" r:id="rId36"/>
    <sheet name="Octubre 2021" sheetId="119" r:id="rId37"/>
    <sheet name="Septiembre 2021" sheetId="118" r:id="rId38"/>
    <sheet name="Agosto 2021" sheetId="117" r:id="rId39"/>
    <sheet name="Julio 2021" sheetId="116" r:id="rId40"/>
    <sheet name="Junio 2021" sheetId="115" r:id="rId41"/>
    <sheet name="Mayo 2021" sheetId="114" r:id="rId42"/>
    <sheet name="Abril 2021" sheetId="113" r:id="rId43"/>
    <sheet name="Marzo 2021" sheetId="112" r:id="rId44"/>
    <sheet name="Febrero 2021" sheetId="111" r:id="rId45"/>
    <sheet name="Enero 2021" sheetId="110" r:id="rId46"/>
    <sheet name="Diciembre 2020" sheetId="109" r:id="rId47"/>
    <sheet name="Noviembre 2020" sheetId="108" r:id="rId48"/>
    <sheet name="Octubre 2020" sheetId="107" r:id="rId49"/>
    <sheet name="Septiembre 2020" sheetId="106" r:id="rId50"/>
    <sheet name="Agosto 2020" sheetId="105" r:id="rId51"/>
    <sheet name="Julio 2020" sheetId="104" r:id="rId52"/>
    <sheet name="Junio 2020" sheetId="103" r:id="rId53"/>
    <sheet name="Mayo 2020" sheetId="102" r:id="rId54"/>
    <sheet name="Abril 2020" sheetId="101" r:id="rId55"/>
    <sheet name="Marzo 2020" sheetId="100" r:id="rId56"/>
    <sheet name="Febrero 2020" sheetId="99" r:id="rId57"/>
    <sheet name="Enero 2020" sheetId="98" r:id="rId58"/>
    <sheet name="Diciembre 2019" sheetId="97" r:id="rId59"/>
    <sheet name="Noviembre 2019" sheetId="96" r:id="rId60"/>
    <sheet name="Octubre 2019" sheetId="95" r:id="rId61"/>
    <sheet name="Septiembre 2019" sheetId="94" r:id="rId62"/>
    <sheet name="Agosto 2019" sheetId="93" r:id="rId63"/>
    <sheet name="Julio 2019" sheetId="92" r:id="rId64"/>
    <sheet name="Junio 2019" sheetId="91" r:id="rId65"/>
    <sheet name="Mayo 2019" sheetId="90" r:id="rId66"/>
    <sheet name="Abril 2019" sheetId="89" r:id="rId67"/>
    <sheet name="Marzo 2019" sheetId="88" r:id="rId68"/>
    <sheet name="Febrero 2019" sheetId="87" r:id="rId69"/>
    <sheet name="Enero 2019" sheetId="86" r:id="rId70"/>
    <sheet name="Diciembre 2018" sheetId="85" r:id="rId71"/>
    <sheet name="Noviembre 2018" sheetId="84" r:id="rId72"/>
    <sheet name="Octubre 2018" sheetId="83" r:id="rId73"/>
    <sheet name="Septiembre 2018" sheetId="82" r:id="rId74"/>
    <sheet name="Agosto 2018" sheetId="81" r:id="rId75"/>
    <sheet name="Julio 2018" sheetId="80" r:id="rId76"/>
    <sheet name="Junio 2018" sheetId="79" r:id="rId77"/>
    <sheet name="Mayo 2018" sheetId="78" r:id="rId78"/>
    <sheet name="Abril 2018" sheetId="77" r:id="rId79"/>
    <sheet name="Marzo 2018" sheetId="76" r:id="rId80"/>
    <sheet name="Febrero 2018" sheetId="75" r:id="rId81"/>
    <sheet name="Enero 2018" sheetId="74" r:id="rId82"/>
    <sheet name="Diciembre 2017" sheetId="73" r:id="rId83"/>
    <sheet name="Noviembre 2017" sheetId="72" r:id="rId84"/>
    <sheet name="Octubre 2017" sheetId="71" r:id="rId85"/>
    <sheet name="Septiembre 2017" sheetId="70" r:id="rId86"/>
    <sheet name="Agosto 2017" sheetId="69" r:id="rId87"/>
    <sheet name="Julio 2017" sheetId="68" r:id="rId88"/>
    <sheet name="Junio 2017" sheetId="67" r:id="rId89"/>
    <sheet name="Mayo 2017" sheetId="66" r:id="rId90"/>
    <sheet name="Abril 2017" sheetId="65" r:id="rId91"/>
    <sheet name="Marzo 2017" sheetId="64" r:id="rId92"/>
    <sheet name="Febrero 2017" sheetId="63" r:id="rId93"/>
    <sheet name="Enero 2017" sheetId="62" r:id="rId94"/>
    <sheet name="Diciembre 2016" sheetId="61" r:id="rId95"/>
    <sheet name="Noviembre 2016" sheetId="60" r:id="rId96"/>
    <sheet name="Octubre 2016" sheetId="59" r:id="rId97"/>
    <sheet name="Septiembre 2016" sheetId="58" r:id="rId98"/>
    <sheet name="Agosto 2016" sheetId="57" r:id="rId99"/>
    <sheet name="Julio 2016" sheetId="56" r:id="rId100"/>
    <sheet name="Junio 2016" sheetId="55" r:id="rId101"/>
    <sheet name="Mayo 2016" sheetId="54" r:id="rId102"/>
    <sheet name="Abril 2016" sheetId="53" r:id="rId103"/>
    <sheet name="Marzo 2016" sheetId="52" r:id="rId104"/>
    <sheet name="Febrero 2016 " sheetId="51" r:id="rId105"/>
    <sheet name="Enero 2016" sheetId="50" r:id="rId106"/>
    <sheet name="Diciembre 2015" sheetId="49" r:id="rId107"/>
    <sheet name="Noviembre 2015" sheetId="48" r:id="rId108"/>
    <sheet name="Octubre 2015" sheetId="47" r:id="rId109"/>
    <sheet name="Septiembre 2015" sheetId="46" r:id="rId110"/>
    <sheet name="Agosto 2015" sheetId="45" r:id="rId111"/>
    <sheet name="Julio 2015" sheetId="44" r:id="rId112"/>
    <sheet name="Junio 2015" sheetId="43" r:id="rId113"/>
    <sheet name="Mayo 2015" sheetId="42" r:id="rId114"/>
    <sheet name="Abril 2015" sheetId="41" r:id="rId115"/>
    <sheet name="Marzo 2015" sheetId="40" r:id="rId116"/>
    <sheet name="Febrero 2015" sheetId="39" r:id="rId117"/>
    <sheet name="Enero 2015" sheetId="38" r:id="rId118"/>
    <sheet name="Diciembre 2014" sheetId="37" r:id="rId119"/>
    <sheet name="Noviembre 2014 " sheetId="36" r:id="rId120"/>
    <sheet name="Octubre 2014 " sheetId="35" r:id="rId121"/>
    <sheet name="Septiembre 2014" sheetId="34" r:id="rId122"/>
    <sheet name="Agosto 2014" sheetId="33" r:id="rId123"/>
    <sheet name="Julio 2014" sheetId="32" r:id="rId124"/>
    <sheet name="Junio 2014" sheetId="31" r:id="rId125"/>
    <sheet name="Mayo 2014" sheetId="30" r:id="rId126"/>
    <sheet name="Abril 2014" sheetId="29" r:id="rId127"/>
    <sheet name="Marzo 2014" sheetId="28" r:id="rId128"/>
    <sheet name="Febrero 2014" sheetId="27" r:id="rId129"/>
    <sheet name="Enero 2014" sheetId="26" r:id="rId130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27" i="156" l="1"/>
  <c r="H27" i="156"/>
  <c r="I26" i="156"/>
  <c r="H26" i="156"/>
  <c r="I25" i="156"/>
  <c r="H25" i="156"/>
  <c r="I24" i="156"/>
  <c r="H24" i="156"/>
  <c r="I23" i="156"/>
  <c r="H23" i="156"/>
  <c r="I22" i="156"/>
  <c r="H22" i="156"/>
  <c r="I21" i="156"/>
  <c r="H21" i="156"/>
  <c r="I20" i="156"/>
  <c r="I28" i="156" s="1"/>
  <c r="H20" i="156"/>
  <c r="I18" i="156"/>
  <c r="H18" i="156"/>
  <c r="I17" i="156"/>
  <c r="H17" i="156"/>
  <c r="I16" i="156"/>
  <c r="H16" i="156"/>
  <c r="I15" i="156"/>
  <c r="H15" i="156"/>
  <c r="I14" i="156"/>
  <c r="H14" i="156"/>
  <c r="I12" i="156"/>
  <c r="H12" i="156"/>
  <c r="I11" i="156"/>
  <c r="H11" i="156"/>
  <c r="I10" i="156"/>
  <c r="H10" i="156"/>
  <c r="I9" i="156"/>
  <c r="H9" i="156"/>
  <c r="I8" i="156"/>
  <c r="H8" i="156"/>
  <c r="I6" i="156"/>
  <c r="H6" i="156"/>
  <c r="I5" i="156"/>
  <c r="H5" i="156"/>
  <c r="I4" i="156"/>
  <c r="H4" i="156"/>
  <c r="F27" i="156"/>
  <c r="E27" i="156"/>
  <c r="F26" i="156"/>
  <c r="E26" i="156"/>
  <c r="F25" i="156"/>
  <c r="E25" i="156"/>
  <c r="F24" i="156"/>
  <c r="E24" i="156"/>
  <c r="F23" i="156"/>
  <c r="E23" i="156"/>
  <c r="F22" i="156"/>
  <c r="E22" i="156"/>
  <c r="F21" i="156"/>
  <c r="E21" i="156"/>
  <c r="F20" i="156"/>
  <c r="E20" i="156"/>
  <c r="F18" i="156"/>
  <c r="E18" i="156"/>
  <c r="F17" i="156"/>
  <c r="E17" i="156"/>
  <c r="F16" i="156"/>
  <c r="E16" i="156"/>
  <c r="F15" i="156"/>
  <c r="E15" i="156"/>
  <c r="F14" i="156"/>
  <c r="E14" i="156"/>
  <c r="E19" i="156" s="1"/>
  <c r="F12" i="156"/>
  <c r="E12" i="156"/>
  <c r="F11" i="156"/>
  <c r="E11" i="156"/>
  <c r="F10" i="156"/>
  <c r="E10" i="156"/>
  <c r="F9" i="156"/>
  <c r="E9" i="156"/>
  <c r="F8" i="156"/>
  <c r="E8" i="156"/>
  <c r="F6" i="156"/>
  <c r="E6" i="156"/>
  <c r="F5" i="156"/>
  <c r="E5" i="156"/>
  <c r="F4" i="156"/>
  <c r="E4" i="156"/>
  <c r="D17" i="156"/>
  <c r="D14" i="156"/>
  <c r="D11" i="156"/>
  <c r="C27" i="156"/>
  <c r="C26" i="156"/>
  <c r="C25" i="156"/>
  <c r="C24" i="156"/>
  <c r="C23" i="156"/>
  <c r="C22" i="156"/>
  <c r="C21" i="156"/>
  <c r="J21" i="156" s="1"/>
  <c r="C20" i="156"/>
  <c r="C18" i="156"/>
  <c r="C17" i="156"/>
  <c r="C16" i="156"/>
  <c r="C15" i="156"/>
  <c r="C14" i="156"/>
  <c r="C12" i="156"/>
  <c r="C11" i="156"/>
  <c r="C10" i="156"/>
  <c r="C9" i="156"/>
  <c r="C8" i="156"/>
  <c r="C6" i="156"/>
  <c r="C5" i="156"/>
  <c r="C4" i="156"/>
  <c r="B28" i="156"/>
  <c r="J26" i="156"/>
  <c r="D26" i="156"/>
  <c r="J25" i="156"/>
  <c r="J24" i="156"/>
  <c r="J23" i="156"/>
  <c r="D21" i="156"/>
  <c r="C28" i="156"/>
  <c r="C19" i="156"/>
  <c r="B19" i="156"/>
  <c r="J16" i="156"/>
  <c r="D16" i="156"/>
  <c r="J15" i="156"/>
  <c r="I19" i="156"/>
  <c r="I13" i="156"/>
  <c r="B13" i="156"/>
  <c r="J12" i="156"/>
  <c r="J11" i="156"/>
  <c r="G11" i="156"/>
  <c r="J8" i="156"/>
  <c r="B7" i="156"/>
  <c r="J6" i="156"/>
  <c r="G6" i="156"/>
  <c r="J5" i="156"/>
  <c r="I7" i="156"/>
  <c r="I27" i="155"/>
  <c r="I26" i="155"/>
  <c r="H26" i="155"/>
  <c r="I25" i="155"/>
  <c r="H25" i="155"/>
  <c r="J25" i="155" s="1"/>
  <c r="I24" i="155"/>
  <c r="H24" i="155"/>
  <c r="I23" i="155"/>
  <c r="H23" i="155"/>
  <c r="I22" i="155"/>
  <c r="H22" i="155"/>
  <c r="J22" i="155" s="1"/>
  <c r="I21" i="155"/>
  <c r="H21" i="155"/>
  <c r="J21" i="155" s="1"/>
  <c r="I20" i="155"/>
  <c r="I28" i="155" s="1"/>
  <c r="H20" i="155"/>
  <c r="I18" i="155"/>
  <c r="I17" i="155"/>
  <c r="H17" i="155"/>
  <c r="I16" i="155"/>
  <c r="H16" i="155"/>
  <c r="J16" i="155" s="1"/>
  <c r="I15" i="155"/>
  <c r="H15" i="155"/>
  <c r="I14" i="155"/>
  <c r="I19" i="155" s="1"/>
  <c r="H14" i="155"/>
  <c r="I12" i="155"/>
  <c r="H12" i="155"/>
  <c r="I11" i="155"/>
  <c r="H11" i="155"/>
  <c r="I10" i="155"/>
  <c r="H10" i="155"/>
  <c r="I9" i="155"/>
  <c r="H9" i="155"/>
  <c r="I8" i="155"/>
  <c r="I13" i="155" s="1"/>
  <c r="H8" i="155"/>
  <c r="I6" i="155"/>
  <c r="H6" i="155"/>
  <c r="I5" i="155"/>
  <c r="H5" i="155"/>
  <c r="I4" i="155"/>
  <c r="H4" i="155"/>
  <c r="F27" i="155"/>
  <c r="F26" i="155"/>
  <c r="E26" i="155"/>
  <c r="F25" i="155"/>
  <c r="E25" i="155"/>
  <c r="F24" i="155"/>
  <c r="E24" i="155"/>
  <c r="F23" i="155"/>
  <c r="E23" i="155"/>
  <c r="F22" i="155"/>
  <c r="E22" i="155"/>
  <c r="F21" i="155"/>
  <c r="E21" i="155"/>
  <c r="G21" i="155" s="1"/>
  <c r="F20" i="155"/>
  <c r="E20" i="155"/>
  <c r="F18" i="155"/>
  <c r="F17" i="155"/>
  <c r="E17" i="155"/>
  <c r="G17" i="155" s="1"/>
  <c r="F16" i="155"/>
  <c r="E16" i="155"/>
  <c r="F15" i="155"/>
  <c r="E15" i="155"/>
  <c r="F14" i="155"/>
  <c r="E14" i="155"/>
  <c r="F12" i="155"/>
  <c r="E12" i="155"/>
  <c r="F11" i="155"/>
  <c r="E11" i="155"/>
  <c r="F10" i="155"/>
  <c r="E10" i="155"/>
  <c r="F9" i="155"/>
  <c r="E9" i="155"/>
  <c r="F8" i="155"/>
  <c r="E8" i="155"/>
  <c r="G8" i="155" s="1"/>
  <c r="F6" i="155"/>
  <c r="E6" i="155"/>
  <c r="F5" i="155"/>
  <c r="E5" i="155"/>
  <c r="F4" i="155"/>
  <c r="E4" i="155"/>
  <c r="C27" i="155"/>
  <c r="C26" i="155"/>
  <c r="C25" i="155"/>
  <c r="C24" i="155"/>
  <c r="C23" i="155"/>
  <c r="D23" i="155" s="1"/>
  <c r="C22" i="155"/>
  <c r="C21" i="155"/>
  <c r="C20" i="155"/>
  <c r="C18" i="155"/>
  <c r="C17" i="155"/>
  <c r="C16" i="155"/>
  <c r="C15" i="155"/>
  <c r="C12" i="155"/>
  <c r="C10" i="155"/>
  <c r="C9" i="155"/>
  <c r="C4" i="155"/>
  <c r="B28" i="155"/>
  <c r="J26" i="155"/>
  <c r="G26" i="155"/>
  <c r="D26" i="155"/>
  <c r="C28" i="155"/>
  <c r="D28" i="155" s="1"/>
  <c r="D21" i="155"/>
  <c r="C19" i="155"/>
  <c r="B19" i="155"/>
  <c r="B29" i="155" s="1"/>
  <c r="D18" i="155"/>
  <c r="J17" i="155"/>
  <c r="D16" i="155"/>
  <c r="J15" i="155"/>
  <c r="D15" i="155"/>
  <c r="C13" i="155"/>
  <c r="B13" i="155"/>
  <c r="J12" i="155"/>
  <c r="J11" i="155"/>
  <c r="J10" i="155"/>
  <c r="J9" i="155"/>
  <c r="G9" i="155"/>
  <c r="B7" i="155"/>
  <c r="J6" i="155"/>
  <c r="J5" i="155"/>
  <c r="I7" i="155"/>
  <c r="E7" i="155"/>
  <c r="I27" i="154"/>
  <c r="I26" i="154"/>
  <c r="H26" i="154"/>
  <c r="I25" i="154"/>
  <c r="H25" i="154"/>
  <c r="I24" i="154"/>
  <c r="H24" i="154"/>
  <c r="I23" i="154"/>
  <c r="H23" i="154"/>
  <c r="I22" i="154"/>
  <c r="H22" i="154"/>
  <c r="I21" i="154"/>
  <c r="H21" i="154"/>
  <c r="J21" i="154" s="1"/>
  <c r="I20" i="154"/>
  <c r="I28" i="154" s="1"/>
  <c r="H20" i="154"/>
  <c r="I18" i="154"/>
  <c r="I17" i="154"/>
  <c r="H17" i="154"/>
  <c r="I16" i="154"/>
  <c r="H16" i="154"/>
  <c r="I15" i="154"/>
  <c r="H15" i="154"/>
  <c r="I14" i="154"/>
  <c r="H14" i="154"/>
  <c r="I12" i="154"/>
  <c r="H12" i="154"/>
  <c r="I11" i="154"/>
  <c r="H11" i="154"/>
  <c r="I10" i="154"/>
  <c r="H10" i="154"/>
  <c r="I9" i="154"/>
  <c r="H9" i="154"/>
  <c r="I8" i="154"/>
  <c r="H8" i="154"/>
  <c r="I6" i="154"/>
  <c r="H6" i="154"/>
  <c r="I5" i="154"/>
  <c r="H5" i="154"/>
  <c r="I4" i="154"/>
  <c r="H4" i="154"/>
  <c r="F27" i="154"/>
  <c r="F26" i="154"/>
  <c r="E26" i="154"/>
  <c r="F25" i="154"/>
  <c r="E25" i="154"/>
  <c r="F24" i="154"/>
  <c r="E24" i="154"/>
  <c r="F23" i="154"/>
  <c r="E23" i="154"/>
  <c r="F22" i="154"/>
  <c r="E22" i="154"/>
  <c r="F21" i="154"/>
  <c r="E21" i="154"/>
  <c r="F20" i="154"/>
  <c r="E20" i="154"/>
  <c r="F18" i="154"/>
  <c r="F17" i="154"/>
  <c r="E17" i="154"/>
  <c r="G17" i="154" s="1"/>
  <c r="F16" i="154"/>
  <c r="E16" i="154"/>
  <c r="F15" i="154"/>
  <c r="E15" i="154"/>
  <c r="F14" i="154"/>
  <c r="E14" i="154"/>
  <c r="F12" i="154"/>
  <c r="E12" i="154"/>
  <c r="F11" i="154"/>
  <c r="E11" i="154"/>
  <c r="F10" i="154"/>
  <c r="E10" i="154"/>
  <c r="F9" i="154"/>
  <c r="E9" i="154"/>
  <c r="F8" i="154"/>
  <c r="E8" i="154"/>
  <c r="F6" i="154"/>
  <c r="E6" i="154"/>
  <c r="F5" i="154"/>
  <c r="E5" i="154"/>
  <c r="F4" i="154"/>
  <c r="E4" i="154"/>
  <c r="D6" i="154"/>
  <c r="D4" i="154"/>
  <c r="D8" i="154"/>
  <c r="C27" i="154"/>
  <c r="C26" i="154"/>
  <c r="C25" i="154"/>
  <c r="C24" i="154"/>
  <c r="C23" i="154"/>
  <c r="J23" i="154" s="1"/>
  <c r="C22" i="154"/>
  <c r="C21" i="154"/>
  <c r="C20" i="154"/>
  <c r="C18" i="154"/>
  <c r="C16" i="154"/>
  <c r="C15" i="154"/>
  <c r="C14" i="154"/>
  <c r="C12" i="154"/>
  <c r="C11" i="154"/>
  <c r="C10" i="154"/>
  <c r="C8" i="154"/>
  <c r="C6" i="154"/>
  <c r="C4" i="154"/>
  <c r="B28" i="154"/>
  <c r="J26" i="154"/>
  <c r="D26" i="154"/>
  <c r="J25" i="154"/>
  <c r="J22" i="154"/>
  <c r="D21" i="154"/>
  <c r="C28" i="154"/>
  <c r="B19" i="154"/>
  <c r="D18" i="154"/>
  <c r="J17" i="154"/>
  <c r="J16" i="154"/>
  <c r="D16" i="154"/>
  <c r="I19" i="154"/>
  <c r="C19" i="154"/>
  <c r="B13" i="154"/>
  <c r="J12" i="154"/>
  <c r="J11" i="154"/>
  <c r="D11" i="154"/>
  <c r="D10" i="154"/>
  <c r="C13" i="154"/>
  <c r="J9" i="154"/>
  <c r="I13" i="154"/>
  <c r="B7" i="154"/>
  <c r="J6" i="154"/>
  <c r="J5" i="154"/>
  <c r="G5" i="154"/>
  <c r="I7" i="154"/>
  <c r="G6" i="153"/>
  <c r="I27" i="153"/>
  <c r="I26" i="153"/>
  <c r="H26" i="153"/>
  <c r="J26" i="153" s="1"/>
  <c r="I25" i="153"/>
  <c r="H25" i="153"/>
  <c r="I24" i="153"/>
  <c r="H24" i="153"/>
  <c r="I23" i="153"/>
  <c r="H23" i="153"/>
  <c r="I22" i="153"/>
  <c r="H22" i="153"/>
  <c r="J22" i="153" s="1"/>
  <c r="I21" i="153"/>
  <c r="H21" i="153"/>
  <c r="I20" i="153"/>
  <c r="I28" i="153" s="1"/>
  <c r="H20" i="153"/>
  <c r="I18" i="153"/>
  <c r="I17" i="153"/>
  <c r="H17" i="153"/>
  <c r="I16" i="153"/>
  <c r="H16" i="153"/>
  <c r="I15" i="153"/>
  <c r="I19" i="153" s="1"/>
  <c r="H15" i="153"/>
  <c r="I14" i="153"/>
  <c r="H14" i="153"/>
  <c r="I12" i="153"/>
  <c r="H12" i="153"/>
  <c r="I11" i="153"/>
  <c r="H11" i="153"/>
  <c r="I10" i="153"/>
  <c r="H10" i="153"/>
  <c r="I9" i="153"/>
  <c r="H9" i="153"/>
  <c r="I8" i="153"/>
  <c r="H8" i="153"/>
  <c r="I6" i="153"/>
  <c r="H6" i="153"/>
  <c r="I5" i="153"/>
  <c r="H5" i="153"/>
  <c r="I4" i="153"/>
  <c r="H4" i="153"/>
  <c r="F27" i="153"/>
  <c r="F26" i="153"/>
  <c r="E26" i="153"/>
  <c r="G26" i="153" s="1"/>
  <c r="F25" i="153"/>
  <c r="E25" i="153"/>
  <c r="F24" i="153"/>
  <c r="E24" i="153"/>
  <c r="F23" i="153"/>
  <c r="E23" i="153"/>
  <c r="F22" i="153"/>
  <c r="E22" i="153"/>
  <c r="F21" i="153"/>
  <c r="E21" i="153"/>
  <c r="F20" i="153"/>
  <c r="E20" i="153"/>
  <c r="F18" i="153"/>
  <c r="F17" i="153"/>
  <c r="E17" i="153"/>
  <c r="G17" i="153" s="1"/>
  <c r="F16" i="153"/>
  <c r="E16" i="153"/>
  <c r="F15" i="153"/>
  <c r="E15" i="153"/>
  <c r="F14" i="153"/>
  <c r="E14" i="153"/>
  <c r="F12" i="153"/>
  <c r="E12" i="153"/>
  <c r="F11" i="153"/>
  <c r="E11" i="153"/>
  <c r="G11" i="153" s="1"/>
  <c r="F10" i="153"/>
  <c r="E10" i="153"/>
  <c r="F9" i="153"/>
  <c r="E9" i="153"/>
  <c r="G9" i="153" s="1"/>
  <c r="F8" i="153"/>
  <c r="E8" i="153"/>
  <c r="F6" i="153"/>
  <c r="E6" i="153"/>
  <c r="F5" i="153"/>
  <c r="E5" i="153"/>
  <c r="F4" i="153"/>
  <c r="E4" i="153"/>
  <c r="C6" i="153"/>
  <c r="C5" i="153"/>
  <c r="C27" i="153"/>
  <c r="C26" i="153"/>
  <c r="C25" i="153"/>
  <c r="G25" i="153" s="1"/>
  <c r="C24" i="153"/>
  <c r="G24" i="153" s="1"/>
  <c r="C23" i="153"/>
  <c r="C22" i="153"/>
  <c r="C21" i="153"/>
  <c r="G21" i="153" s="1"/>
  <c r="C20" i="153"/>
  <c r="F28" i="153" s="1"/>
  <c r="C18" i="153"/>
  <c r="C17" i="153"/>
  <c r="C16" i="153"/>
  <c r="C15" i="153"/>
  <c r="C14" i="153"/>
  <c r="C12" i="153"/>
  <c r="C11" i="153"/>
  <c r="C10" i="153"/>
  <c r="C4" i="153"/>
  <c r="B28" i="153"/>
  <c r="J25" i="153"/>
  <c r="J24" i="153"/>
  <c r="J23" i="153"/>
  <c r="J21" i="153"/>
  <c r="C28" i="153"/>
  <c r="B19" i="153"/>
  <c r="G16" i="153"/>
  <c r="J16" i="153"/>
  <c r="G14" i="153"/>
  <c r="B13" i="153"/>
  <c r="G12" i="153"/>
  <c r="I13" i="153"/>
  <c r="I7" i="153"/>
  <c r="B7" i="153"/>
  <c r="J6" i="153"/>
  <c r="J5" i="153"/>
  <c r="G5" i="153"/>
  <c r="J8" i="152"/>
  <c r="I27" i="152"/>
  <c r="I26" i="152"/>
  <c r="H26" i="152"/>
  <c r="I25" i="152"/>
  <c r="H25" i="152"/>
  <c r="I24" i="152"/>
  <c r="H24" i="152"/>
  <c r="I23" i="152"/>
  <c r="H23" i="152"/>
  <c r="I22" i="152"/>
  <c r="H22" i="152"/>
  <c r="I21" i="152"/>
  <c r="H21" i="152"/>
  <c r="I20" i="152"/>
  <c r="I28" i="152" s="1"/>
  <c r="H20" i="152"/>
  <c r="I18" i="152"/>
  <c r="I17" i="152"/>
  <c r="H17" i="152"/>
  <c r="I16" i="152"/>
  <c r="H16" i="152"/>
  <c r="I15" i="152"/>
  <c r="H15" i="152"/>
  <c r="I14" i="152"/>
  <c r="I19" i="152" s="1"/>
  <c r="H14" i="152"/>
  <c r="I12" i="152"/>
  <c r="H12" i="152"/>
  <c r="I11" i="152"/>
  <c r="H11" i="152"/>
  <c r="I10" i="152"/>
  <c r="H10" i="152"/>
  <c r="I9" i="152"/>
  <c r="H9" i="152"/>
  <c r="I8" i="152"/>
  <c r="H8" i="152"/>
  <c r="I6" i="152"/>
  <c r="H6" i="152"/>
  <c r="I5" i="152"/>
  <c r="H5" i="152"/>
  <c r="I4" i="152"/>
  <c r="H4" i="152"/>
  <c r="G5" i="152"/>
  <c r="F27" i="152"/>
  <c r="F26" i="152"/>
  <c r="E26" i="152"/>
  <c r="F25" i="152"/>
  <c r="E25" i="152"/>
  <c r="F24" i="152"/>
  <c r="E24" i="152"/>
  <c r="F23" i="152"/>
  <c r="E23" i="152"/>
  <c r="F22" i="152"/>
  <c r="E22" i="152"/>
  <c r="F21" i="152"/>
  <c r="E21" i="152"/>
  <c r="F20" i="152"/>
  <c r="E20" i="152"/>
  <c r="F18" i="152"/>
  <c r="E18" i="152"/>
  <c r="E18" i="153" s="1"/>
  <c r="F17" i="152"/>
  <c r="E17" i="152"/>
  <c r="F16" i="152"/>
  <c r="E16" i="152"/>
  <c r="G16" i="152" s="1"/>
  <c r="F15" i="152"/>
  <c r="E15" i="152"/>
  <c r="F14" i="152"/>
  <c r="E14" i="152"/>
  <c r="F12" i="152"/>
  <c r="E12" i="152"/>
  <c r="F11" i="152"/>
  <c r="E11" i="152"/>
  <c r="F10" i="152"/>
  <c r="E10" i="152"/>
  <c r="F9" i="152"/>
  <c r="G9" i="152" s="1"/>
  <c r="E9" i="152"/>
  <c r="F8" i="152"/>
  <c r="E8" i="152"/>
  <c r="F6" i="152"/>
  <c r="E6" i="152"/>
  <c r="F5" i="152"/>
  <c r="E5" i="152"/>
  <c r="F4" i="152"/>
  <c r="E4" i="152"/>
  <c r="D7" i="152"/>
  <c r="D5" i="152"/>
  <c r="C27" i="152"/>
  <c r="C26" i="152"/>
  <c r="C25" i="152"/>
  <c r="C24" i="152"/>
  <c r="C23" i="152"/>
  <c r="D23" i="152" s="1"/>
  <c r="C22" i="152"/>
  <c r="C21" i="152"/>
  <c r="G21" i="152" s="1"/>
  <c r="C20" i="152"/>
  <c r="C28" i="152" s="1"/>
  <c r="C18" i="152"/>
  <c r="C17" i="152"/>
  <c r="C16" i="152"/>
  <c r="C15" i="152"/>
  <c r="C14" i="152"/>
  <c r="C12" i="152"/>
  <c r="C11" i="152"/>
  <c r="C10" i="152"/>
  <c r="C9" i="152"/>
  <c r="C6" i="152"/>
  <c r="C5" i="152"/>
  <c r="C4" i="152"/>
  <c r="C8" i="152"/>
  <c r="B28" i="152"/>
  <c r="J26" i="152"/>
  <c r="D26" i="152"/>
  <c r="J25" i="152"/>
  <c r="J24" i="152"/>
  <c r="J21" i="152"/>
  <c r="B19" i="152"/>
  <c r="J17" i="152"/>
  <c r="J16" i="152"/>
  <c r="J15" i="152"/>
  <c r="B13" i="152"/>
  <c r="D12" i="152"/>
  <c r="J12" i="152"/>
  <c r="J11" i="152"/>
  <c r="D10" i="152"/>
  <c r="J9" i="152"/>
  <c r="D9" i="152"/>
  <c r="I13" i="152"/>
  <c r="C7" i="152"/>
  <c r="B7" i="152"/>
  <c r="I7" i="152"/>
  <c r="J6" i="152"/>
  <c r="E7" i="152"/>
  <c r="J5" i="152"/>
  <c r="J4" i="152"/>
  <c r="I27" i="151"/>
  <c r="I26" i="151"/>
  <c r="H26" i="151"/>
  <c r="I25" i="151"/>
  <c r="H25" i="151"/>
  <c r="I24" i="151"/>
  <c r="H24" i="151"/>
  <c r="J24" i="151" s="1"/>
  <c r="I23" i="151"/>
  <c r="H23" i="151"/>
  <c r="I22" i="151"/>
  <c r="H22" i="151"/>
  <c r="I21" i="151"/>
  <c r="H21" i="151"/>
  <c r="J21" i="151" s="1"/>
  <c r="I20" i="151"/>
  <c r="I28" i="151" s="1"/>
  <c r="H20" i="151"/>
  <c r="I18" i="151"/>
  <c r="H18" i="151"/>
  <c r="J18" i="151" s="1"/>
  <c r="I17" i="151"/>
  <c r="H17" i="151"/>
  <c r="I16" i="151"/>
  <c r="H16" i="151"/>
  <c r="I15" i="151"/>
  <c r="H15" i="151"/>
  <c r="I14" i="151"/>
  <c r="H14" i="151"/>
  <c r="I12" i="151"/>
  <c r="H12" i="151"/>
  <c r="I11" i="151"/>
  <c r="H11" i="151"/>
  <c r="I10" i="151"/>
  <c r="H10" i="151"/>
  <c r="I9" i="151"/>
  <c r="H9" i="151"/>
  <c r="I8" i="151"/>
  <c r="H8" i="151"/>
  <c r="I6" i="151"/>
  <c r="H6" i="151"/>
  <c r="I5" i="151"/>
  <c r="H5" i="151"/>
  <c r="I4" i="151"/>
  <c r="H4" i="151"/>
  <c r="G8" i="151"/>
  <c r="F27" i="151"/>
  <c r="F26" i="151"/>
  <c r="E26" i="151"/>
  <c r="F25" i="151"/>
  <c r="E25" i="151"/>
  <c r="F24" i="151"/>
  <c r="E24" i="151"/>
  <c r="F23" i="151"/>
  <c r="E23" i="151"/>
  <c r="F22" i="151"/>
  <c r="E22" i="151"/>
  <c r="F21" i="151"/>
  <c r="E21" i="151"/>
  <c r="F20" i="151"/>
  <c r="E20" i="151"/>
  <c r="F18" i="151"/>
  <c r="E18" i="151"/>
  <c r="F17" i="151"/>
  <c r="E17" i="151"/>
  <c r="F16" i="151"/>
  <c r="E16" i="151"/>
  <c r="F15" i="151"/>
  <c r="E15" i="151"/>
  <c r="F14" i="151"/>
  <c r="E14" i="151"/>
  <c r="F12" i="151"/>
  <c r="E12" i="151"/>
  <c r="F11" i="151"/>
  <c r="E11" i="151"/>
  <c r="F10" i="151"/>
  <c r="E10" i="151"/>
  <c r="F9" i="151"/>
  <c r="E9" i="151"/>
  <c r="F8" i="151"/>
  <c r="E8" i="151"/>
  <c r="F6" i="151"/>
  <c r="E6" i="151"/>
  <c r="F5" i="151"/>
  <c r="E5" i="151"/>
  <c r="F4" i="151"/>
  <c r="E4" i="151"/>
  <c r="D9" i="151"/>
  <c r="D8" i="151"/>
  <c r="C27" i="151"/>
  <c r="C26" i="151"/>
  <c r="C25" i="151"/>
  <c r="C24" i="151"/>
  <c r="C23" i="151"/>
  <c r="J23" i="151" s="1"/>
  <c r="C22" i="151"/>
  <c r="C21" i="151"/>
  <c r="C20" i="151"/>
  <c r="C28" i="151" s="1"/>
  <c r="D28" i="151" s="1"/>
  <c r="C18" i="151"/>
  <c r="C17" i="151"/>
  <c r="C16" i="151"/>
  <c r="C15" i="151"/>
  <c r="D15" i="151" s="1"/>
  <c r="C14" i="151"/>
  <c r="C12" i="151"/>
  <c r="C11" i="151"/>
  <c r="C10" i="151"/>
  <c r="C9" i="151"/>
  <c r="C8" i="151"/>
  <c r="B28" i="151"/>
  <c r="D27" i="151"/>
  <c r="J26" i="151"/>
  <c r="D26" i="151"/>
  <c r="J25" i="151"/>
  <c r="D24" i="151"/>
  <c r="D21" i="151"/>
  <c r="B19" i="151"/>
  <c r="G18" i="151"/>
  <c r="D18" i="151"/>
  <c r="D17" i="151"/>
  <c r="J16" i="151"/>
  <c r="D16" i="151"/>
  <c r="J15" i="151"/>
  <c r="I19" i="151"/>
  <c r="B13" i="151"/>
  <c r="J11" i="151"/>
  <c r="J10" i="151"/>
  <c r="I13" i="151"/>
  <c r="J9" i="151"/>
  <c r="B7" i="151"/>
  <c r="J5" i="151"/>
  <c r="I7" i="151"/>
  <c r="E7" i="151"/>
  <c r="I27" i="150"/>
  <c r="I26" i="150"/>
  <c r="H26" i="150"/>
  <c r="I25" i="150"/>
  <c r="H25" i="150"/>
  <c r="J25" i="150" s="1"/>
  <c r="I24" i="150"/>
  <c r="H24" i="150"/>
  <c r="J24" i="150" s="1"/>
  <c r="I23" i="150"/>
  <c r="H23" i="150"/>
  <c r="I22" i="150"/>
  <c r="H22" i="150"/>
  <c r="I21" i="150"/>
  <c r="H21" i="150"/>
  <c r="I20" i="150"/>
  <c r="I28" i="150" s="1"/>
  <c r="H20" i="150"/>
  <c r="I18" i="150"/>
  <c r="H18" i="150"/>
  <c r="I17" i="150"/>
  <c r="H17" i="150"/>
  <c r="I16" i="150"/>
  <c r="H16" i="150"/>
  <c r="J16" i="150" s="1"/>
  <c r="I15" i="150"/>
  <c r="H15" i="150"/>
  <c r="I14" i="150"/>
  <c r="H14" i="150"/>
  <c r="I12" i="150"/>
  <c r="H12" i="150"/>
  <c r="I11" i="150"/>
  <c r="H11" i="150"/>
  <c r="I10" i="150"/>
  <c r="H10" i="150"/>
  <c r="I9" i="150"/>
  <c r="H9" i="150"/>
  <c r="I8" i="150"/>
  <c r="H8" i="150"/>
  <c r="I6" i="150"/>
  <c r="H6" i="150"/>
  <c r="I5" i="150"/>
  <c r="H5" i="150"/>
  <c r="I4" i="150"/>
  <c r="H4" i="150"/>
  <c r="F27" i="150"/>
  <c r="F26" i="150"/>
  <c r="E26" i="150"/>
  <c r="F25" i="150"/>
  <c r="E25" i="150"/>
  <c r="F24" i="150"/>
  <c r="E24" i="150"/>
  <c r="F23" i="150"/>
  <c r="E23" i="150"/>
  <c r="F22" i="150"/>
  <c r="E22" i="150"/>
  <c r="F21" i="150"/>
  <c r="E21" i="150"/>
  <c r="F20" i="150"/>
  <c r="E20" i="150"/>
  <c r="F18" i="150"/>
  <c r="E18" i="150"/>
  <c r="F17" i="150"/>
  <c r="E17" i="150"/>
  <c r="F16" i="150"/>
  <c r="E16" i="150"/>
  <c r="F15" i="150"/>
  <c r="E15" i="150"/>
  <c r="F14" i="150"/>
  <c r="E14" i="150"/>
  <c r="F12" i="150"/>
  <c r="E12" i="150"/>
  <c r="F11" i="150"/>
  <c r="E11" i="150"/>
  <c r="F10" i="150"/>
  <c r="E10" i="150"/>
  <c r="F9" i="150"/>
  <c r="E9" i="150"/>
  <c r="F8" i="150"/>
  <c r="E8" i="150"/>
  <c r="F6" i="150"/>
  <c r="E6" i="150"/>
  <c r="F5" i="150"/>
  <c r="E5" i="150"/>
  <c r="F4" i="150"/>
  <c r="E4" i="150"/>
  <c r="C27" i="150"/>
  <c r="C26" i="150"/>
  <c r="C25" i="150"/>
  <c r="C24" i="150"/>
  <c r="C23" i="150"/>
  <c r="C22" i="150"/>
  <c r="D22" i="150" s="1"/>
  <c r="C21" i="150"/>
  <c r="C20" i="150"/>
  <c r="C18" i="150"/>
  <c r="C17" i="150"/>
  <c r="C16" i="150"/>
  <c r="C15" i="150"/>
  <c r="C14" i="150"/>
  <c r="C12" i="150"/>
  <c r="C11" i="150"/>
  <c r="C10" i="150"/>
  <c r="D10" i="150" s="1"/>
  <c r="C9" i="150"/>
  <c r="C8" i="150"/>
  <c r="C6" i="150"/>
  <c r="C5" i="150"/>
  <c r="C4" i="150"/>
  <c r="B28" i="150"/>
  <c r="J26" i="150"/>
  <c r="D26" i="150"/>
  <c r="J23" i="150"/>
  <c r="B19" i="150"/>
  <c r="D18" i="150"/>
  <c r="J18" i="150"/>
  <c r="J15" i="150"/>
  <c r="I19" i="150"/>
  <c r="B13" i="150"/>
  <c r="J12" i="150"/>
  <c r="J11" i="150"/>
  <c r="I13" i="150"/>
  <c r="B7" i="150"/>
  <c r="J6" i="150"/>
  <c r="J5" i="150"/>
  <c r="I7" i="150"/>
  <c r="C7" i="150"/>
  <c r="B19" i="50"/>
  <c r="B13" i="50"/>
  <c r="B7" i="50"/>
  <c r="B19" i="51"/>
  <c r="B13" i="51"/>
  <c r="B7" i="51"/>
  <c r="B19" i="52"/>
  <c r="B13" i="52"/>
  <c r="B7" i="52"/>
  <c r="B19" i="53"/>
  <c r="B13" i="53"/>
  <c r="B7" i="53"/>
  <c r="B19" i="54"/>
  <c r="B13" i="54"/>
  <c r="B7" i="54"/>
  <c r="B19" i="55"/>
  <c r="B13" i="55"/>
  <c r="B7" i="55"/>
  <c r="B19" i="56"/>
  <c r="B13" i="56"/>
  <c r="B7" i="56"/>
  <c r="B19" i="57"/>
  <c r="B13" i="57"/>
  <c r="B7" i="57"/>
  <c r="B19" i="58"/>
  <c r="B13" i="58"/>
  <c r="B7" i="58"/>
  <c r="B19" i="59"/>
  <c r="B13" i="59"/>
  <c r="B7" i="59"/>
  <c r="B19" i="60"/>
  <c r="B13" i="60"/>
  <c r="B7" i="60"/>
  <c r="B19" i="61"/>
  <c r="B13" i="61"/>
  <c r="B7" i="61"/>
  <c r="B19" i="62"/>
  <c r="B13" i="62"/>
  <c r="B7" i="62"/>
  <c r="B19" i="63"/>
  <c r="B13" i="63"/>
  <c r="B7" i="63"/>
  <c r="B19" i="64"/>
  <c r="B13" i="64"/>
  <c r="B7" i="64"/>
  <c r="B19" i="65"/>
  <c r="B13" i="65"/>
  <c r="B7" i="65"/>
  <c r="B19" i="66"/>
  <c r="B13" i="66"/>
  <c r="B7" i="66"/>
  <c r="B19" i="67"/>
  <c r="B13" i="67"/>
  <c r="B7" i="67"/>
  <c r="B19" i="68"/>
  <c r="B13" i="68"/>
  <c r="B7" i="68"/>
  <c r="B19" i="69"/>
  <c r="B13" i="69"/>
  <c r="B7" i="69"/>
  <c r="B19" i="70"/>
  <c r="B13" i="70"/>
  <c r="B7" i="70"/>
  <c r="B19" i="71"/>
  <c r="B13" i="71"/>
  <c r="B7" i="71"/>
  <c r="B19" i="72"/>
  <c r="B13" i="72"/>
  <c r="B7" i="72"/>
  <c r="B19" i="73"/>
  <c r="B13" i="73"/>
  <c r="B7" i="73"/>
  <c r="B19" i="74"/>
  <c r="B13" i="74"/>
  <c r="B7" i="74"/>
  <c r="B19" i="75"/>
  <c r="B13" i="75"/>
  <c r="B7" i="75"/>
  <c r="B19" i="76"/>
  <c r="B13" i="76"/>
  <c r="B7" i="76"/>
  <c r="B19" i="77"/>
  <c r="B13" i="77"/>
  <c r="B7" i="77"/>
  <c r="B19" i="78"/>
  <c r="B13" i="78"/>
  <c r="B7" i="78"/>
  <c r="B19" i="79"/>
  <c r="B13" i="79"/>
  <c r="B7" i="79"/>
  <c r="B19" i="80"/>
  <c r="B13" i="80"/>
  <c r="B7" i="80"/>
  <c r="B19" i="81"/>
  <c r="B13" i="81"/>
  <c r="B7" i="81"/>
  <c r="B19" i="82"/>
  <c r="B13" i="82"/>
  <c r="B7" i="82"/>
  <c r="B19" i="83"/>
  <c r="B13" i="83"/>
  <c r="B7" i="83"/>
  <c r="B19" i="84"/>
  <c r="B13" i="84"/>
  <c r="B7" i="84"/>
  <c r="B19" i="85"/>
  <c r="B13" i="85"/>
  <c r="B7" i="85"/>
  <c r="B19" i="86"/>
  <c r="B13" i="86"/>
  <c r="B7" i="86"/>
  <c r="B19" i="87"/>
  <c r="B13" i="87"/>
  <c r="B7" i="87"/>
  <c r="B19" i="88"/>
  <c r="B13" i="88"/>
  <c r="B7" i="88"/>
  <c r="B19" i="89"/>
  <c r="B13" i="89"/>
  <c r="B7" i="89"/>
  <c r="B19" i="90"/>
  <c r="B13" i="90"/>
  <c r="B7" i="90"/>
  <c r="B19" i="91"/>
  <c r="B13" i="91"/>
  <c r="B7" i="91"/>
  <c r="B19" i="92"/>
  <c r="B13" i="92"/>
  <c r="B7" i="92"/>
  <c r="B19" i="93"/>
  <c r="B13" i="93"/>
  <c r="B7" i="93"/>
  <c r="B19" i="94"/>
  <c r="B13" i="94"/>
  <c r="B7" i="94"/>
  <c r="B19" i="95"/>
  <c r="B13" i="95"/>
  <c r="B7" i="95"/>
  <c r="B19" i="96"/>
  <c r="B13" i="96"/>
  <c r="B7" i="96"/>
  <c r="B19" i="97"/>
  <c r="B13" i="97"/>
  <c r="B7" i="97"/>
  <c r="B19" i="98"/>
  <c r="B13" i="98"/>
  <c r="B7" i="98"/>
  <c r="B19" i="99"/>
  <c r="B13" i="99"/>
  <c r="B7" i="99"/>
  <c r="B19" i="100"/>
  <c r="B13" i="100"/>
  <c r="B7" i="100"/>
  <c r="B19" i="101"/>
  <c r="B13" i="101"/>
  <c r="B7" i="101"/>
  <c r="B19" i="102"/>
  <c r="B13" i="102"/>
  <c r="B7" i="102"/>
  <c r="B19" i="103"/>
  <c r="B13" i="103"/>
  <c r="B7" i="103"/>
  <c r="B19" i="104"/>
  <c r="B13" i="104"/>
  <c r="B7" i="104"/>
  <c r="B19" i="105"/>
  <c r="B13" i="105"/>
  <c r="B7" i="105"/>
  <c r="B19" i="106"/>
  <c r="B13" i="106"/>
  <c r="B7" i="106"/>
  <c r="B19" i="107"/>
  <c r="B13" i="107"/>
  <c r="B7" i="107"/>
  <c r="B19" i="108"/>
  <c r="B13" i="108"/>
  <c r="B7" i="108"/>
  <c r="B19" i="109"/>
  <c r="B13" i="109"/>
  <c r="B7" i="109"/>
  <c r="B19" i="110"/>
  <c r="B13" i="110"/>
  <c r="B7" i="110"/>
  <c r="B19" i="111"/>
  <c r="B13" i="111"/>
  <c r="B7" i="111"/>
  <c r="B19" i="112"/>
  <c r="B13" i="112"/>
  <c r="B7" i="112"/>
  <c r="B19" i="113"/>
  <c r="B13" i="113"/>
  <c r="B7" i="113"/>
  <c r="B19" i="114"/>
  <c r="B13" i="114"/>
  <c r="B7" i="114"/>
  <c r="B19" i="115"/>
  <c r="B13" i="115"/>
  <c r="B7" i="115"/>
  <c r="B19" i="116"/>
  <c r="B13" i="116"/>
  <c r="B7" i="116"/>
  <c r="B19" i="117"/>
  <c r="B13" i="117"/>
  <c r="B7" i="117"/>
  <c r="B19" i="118"/>
  <c r="B13" i="118"/>
  <c r="B7" i="118"/>
  <c r="B19" i="119"/>
  <c r="B13" i="119"/>
  <c r="B7" i="119"/>
  <c r="B19" i="120"/>
  <c r="B13" i="120"/>
  <c r="B7" i="120"/>
  <c r="B19" i="121"/>
  <c r="B13" i="121"/>
  <c r="B7" i="121"/>
  <c r="B19" i="122"/>
  <c r="B13" i="122"/>
  <c r="B7" i="122"/>
  <c r="B19" i="123"/>
  <c r="B13" i="123"/>
  <c r="B7" i="123"/>
  <c r="B19" i="124"/>
  <c r="B13" i="124"/>
  <c r="B7" i="124"/>
  <c r="B19" i="125"/>
  <c r="B13" i="125"/>
  <c r="B7" i="125"/>
  <c r="B19" i="126"/>
  <c r="B13" i="126"/>
  <c r="B7" i="126"/>
  <c r="B19" i="127"/>
  <c r="B13" i="127"/>
  <c r="B7" i="127"/>
  <c r="B19" i="128"/>
  <c r="B13" i="128"/>
  <c r="B7" i="128"/>
  <c r="B19" i="129"/>
  <c r="B13" i="129"/>
  <c r="B7" i="129"/>
  <c r="B19" i="130"/>
  <c r="B13" i="130"/>
  <c r="B7" i="130"/>
  <c r="B19" i="131"/>
  <c r="B13" i="131"/>
  <c r="B7" i="131"/>
  <c r="B19" i="132"/>
  <c r="B13" i="132"/>
  <c r="B7" i="132"/>
  <c r="B19" i="133"/>
  <c r="B13" i="133"/>
  <c r="B7" i="133"/>
  <c r="B19" i="134"/>
  <c r="B13" i="134"/>
  <c r="B7" i="134"/>
  <c r="B19" i="135"/>
  <c r="B13" i="135"/>
  <c r="B7" i="135"/>
  <c r="B19" i="136"/>
  <c r="B13" i="136"/>
  <c r="B7" i="136"/>
  <c r="B19" i="137"/>
  <c r="B13" i="137"/>
  <c r="B7" i="137"/>
  <c r="B19" i="138"/>
  <c r="B13" i="138"/>
  <c r="B7" i="138"/>
  <c r="B19" i="139"/>
  <c r="B13" i="139"/>
  <c r="B7" i="139"/>
  <c r="B19" i="140"/>
  <c r="B13" i="140"/>
  <c r="B7" i="140"/>
  <c r="B19" i="141"/>
  <c r="B13" i="141"/>
  <c r="B7" i="141"/>
  <c r="B19" i="142"/>
  <c r="B13" i="142"/>
  <c r="B7" i="142"/>
  <c r="B19" i="144"/>
  <c r="B13" i="144"/>
  <c r="B7" i="144"/>
  <c r="B19" i="145"/>
  <c r="B13" i="145"/>
  <c r="B7" i="145"/>
  <c r="B19" i="146"/>
  <c r="B13" i="146"/>
  <c r="B7" i="146"/>
  <c r="E26" i="149"/>
  <c r="E25" i="149"/>
  <c r="E24" i="149"/>
  <c r="E23" i="149"/>
  <c r="E22" i="149"/>
  <c r="E21" i="149"/>
  <c r="E20" i="149"/>
  <c r="E18" i="149"/>
  <c r="E17" i="149"/>
  <c r="E16" i="149"/>
  <c r="E15" i="149"/>
  <c r="E14" i="149"/>
  <c r="E12" i="149"/>
  <c r="E11" i="149"/>
  <c r="E10" i="149"/>
  <c r="E9" i="149"/>
  <c r="E8" i="149"/>
  <c r="E6" i="149"/>
  <c r="E5" i="149"/>
  <c r="E4" i="149"/>
  <c r="C27" i="149"/>
  <c r="C26" i="149"/>
  <c r="C25" i="149"/>
  <c r="C24" i="149"/>
  <c r="C23" i="149"/>
  <c r="C22" i="149"/>
  <c r="C21" i="149"/>
  <c r="C20" i="149"/>
  <c r="C18" i="149"/>
  <c r="C17" i="149"/>
  <c r="C16" i="149"/>
  <c r="C15" i="149"/>
  <c r="C14" i="149"/>
  <c r="C12" i="149"/>
  <c r="C11" i="149"/>
  <c r="C10" i="149"/>
  <c r="C9" i="149"/>
  <c r="C8" i="149"/>
  <c r="C6" i="149"/>
  <c r="C5" i="149"/>
  <c r="C4" i="149"/>
  <c r="B19" i="147"/>
  <c r="B13" i="147"/>
  <c r="B7" i="147"/>
  <c r="B19" i="148"/>
  <c r="B13" i="148"/>
  <c r="B7" i="148"/>
  <c r="B19" i="149"/>
  <c r="B13" i="149"/>
  <c r="B7" i="149"/>
  <c r="G17" i="156" l="1"/>
  <c r="G14" i="156"/>
  <c r="G10" i="156"/>
  <c r="G5" i="156"/>
  <c r="G26" i="156"/>
  <c r="E28" i="156"/>
  <c r="G21" i="156"/>
  <c r="G16" i="156"/>
  <c r="B29" i="156"/>
  <c r="B30" i="156" s="1"/>
  <c r="E13" i="156"/>
  <c r="G18" i="156"/>
  <c r="J9" i="156"/>
  <c r="H13" i="156"/>
  <c r="J13" i="156" s="1"/>
  <c r="G15" i="156"/>
  <c r="G27" i="156"/>
  <c r="J4" i="156"/>
  <c r="H7" i="156"/>
  <c r="D28" i="156"/>
  <c r="I29" i="156"/>
  <c r="I30" i="156" s="1"/>
  <c r="G22" i="156"/>
  <c r="D19" i="156"/>
  <c r="D24" i="156"/>
  <c r="D27" i="156"/>
  <c r="D12" i="156"/>
  <c r="J27" i="156"/>
  <c r="J17" i="156"/>
  <c r="D15" i="156"/>
  <c r="G8" i="156"/>
  <c r="G24" i="156"/>
  <c r="G9" i="156"/>
  <c r="J14" i="156"/>
  <c r="J22" i="156"/>
  <c r="C13" i="156"/>
  <c r="D13" i="156" s="1"/>
  <c r="G12" i="156"/>
  <c r="D20" i="156"/>
  <c r="C7" i="156"/>
  <c r="D7" i="156" s="1"/>
  <c r="G20" i="156"/>
  <c r="D10" i="156"/>
  <c r="G23" i="156"/>
  <c r="D22" i="156"/>
  <c r="D25" i="156"/>
  <c r="F7" i="156"/>
  <c r="D23" i="156"/>
  <c r="J10" i="156"/>
  <c r="J18" i="156"/>
  <c r="F19" i="156"/>
  <c r="G19" i="156" s="1"/>
  <c r="D4" i="156"/>
  <c r="G25" i="156"/>
  <c r="E7" i="156"/>
  <c r="D18" i="156"/>
  <c r="G18" i="153"/>
  <c r="E18" i="154"/>
  <c r="E18" i="155" s="1"/>
  <c r="H18" i="152"/>
  <c r="E19" i="153"/>
  <c r="I29" i="155"/>
  <c r="I30" i="155" s="1"/>
  <c r="G5" i="155"/>
  <c r="G6" i="155"/>
  <c r="J23" i="155"/>
  <c r="G23" i="155"/>
  <c r="G18" i="155"/>
  <c r="G16" i="155"/>
  <c r="G10" i="155"/>
  <c r="G15" i="155"/>
  <c r="G11" i="155"/>
  <c r="D13" i="155"/>
  <c r="J14" i="155"/>
  <c r="H7" i="155"/>
  <c r="J4" i="155"/>
  <c r="B30" i="155"/>
  <c r="G24" i="155"/>
  <c r="G25" i="155"/>
  <c r="D7" i="155"/>
  <c r="G22" i="155"/>
  <c r="F13" i="155"/>
  <c r="H13" i="155"/>
  <c r="J13" i="155" s="1"/>
  <c r="E19" i="155"/>
  <c r="D4" i="155"/>
  <c r="F19" i="155"/>
  <c r="D19" i="155"/>
  <c r="D12" i="155"/>
  <c r="D22" i="155"/>
  <c r="J24" i="155"/>
  <c r="D27" i="155"/>
  <c r="F7" i="155"/>
  <c r="C7" i="155"/>
  <c r="C29" i="155" s="1"/>
  <c r="C30" i="155" s="1"/>
  <c r="G4" i="155"/>
  <c r="G12" i="155"/>
  <c r="F28" i="155"/>
  <c r="D24" i="155"/>
  <c r="D10" i="155"/>
  <c r="D20" i="155"/>
  <c r="D25" i="155"/>
  <c r="J8" i="155"/>
  <c r="G20" i="155"/>
  <c r="E13" i="155"/>
  <c r="J20" i="155"/>
  <c r="J15" i="154"/>
  <c r="G23" i="154"/>
  <c r="G9" i="154"/>
  <c r="G8" i="154"/>
  <c r="D13" i="154"/>
  <c r="G26" i="154"/>
  <c r="G21" i="154"/>
  <c r="G18" i="154"/>
  <c r="E19" i="154"/>
  <c r="G16" i="154"/>
  <c r="G11" i="154"/>
  <c r="E7" i="154"/>
  <c r="B29" i="154"/>
  <c r="B30" i="154" s="1"/>
  <c r="G24" i="154"/>
  <c r="G25" i="154"/>
  <c r="G15" i="154"/>
  <c r="H7" i="154"/>
  <c r="J4" i="154"/>
  <c r="G7" i="154"/>
  <c r="I29" i="154"/>
  <c r="I30" i="154" s="1"/>
  <c r="D28" i="154"/>
  <c r="D24" i="154"/>
  <c r="D12" i="154"/>
  <c r="G14" i="154"/>
  <c r="D22" i="154"/>
  <c r="J24" i="154"/>
  <c r="D27" i="154"/>
  <c r="D14" i="154"/>
  <c r="G12" i="154"/>
  <c r="D19" i="154"/>
  <c r="F7" i="154"/>
  <c r="C7" i="154"/>
  <c r="C29" i="154" s="1"/>
  <c r="C30" i="154" s="1"/>
  <c r="G22" i="154"/>
  <c r="G4" i="154"/>
  <c r="J8" i="154"/>
  <c r="D15" i="154"/>
  <c r="D20" i="154"/>
  <c r="D25" i="154"/>
  <c r="G6" i="154"/>
  <c r="J10" i="154"/>
  <c r="G20" i="154"/>
  <c r="D23" i="154"/>
  <c r="E13" i="154"/>
  <c r="J15" i="153"/>
  <c r="E7" i="153"/>
  <c r="F7" i="153"/>
  <c r="G7" i="153" s="1"/>
  <c r="C7" i="153"/>
  <c r="G23" i="153"/>
  <c r="G22" i="153"/>
  <c r="G15" i="153"/>
  <c r="G10" i="153"/>
  <c r="B29" i="153"/>
  <c r="B30" i="153" s="1"/>
  <c r="E13" i="153"/>
  <c r="J4" i="153"/>
  <c r="H7" i="153"/>
  <c r="I29" i="153"/>
  <c r="I30" i="153" s="1"/>
  <c r="D28" i="153"/>
  <c r="F13" i="153"/>
  <c r="G8" i="153"/>
  <c r="J14" i="153"/>
  <c r="F19" i="153"/>
  <c r="G19" i="153" s="1"/>
  <c r="G4" i="153"/>
  <c r="D7" i="153"/>
  <c r="J9" i="153"/>
  <c r="D10" i="153"/>
  <c r="J10" i="153"/>
  <c r="D11" i="153"/>
  <c r="J11" i="153"/>
  <c r="D12" i="153"/>
  <c r="J12" i="153"/>
  <c r="C13" i="153"/>
  <c r="J17" i="153"/>
  <c r="D18" i="153"/>
  <c r="C19" i="153"/>
  <c r="D19" i="153" s="1"/>
  <c r="G20" i="153"/>
  <c r="D14" i="153"/>
  <c r="D15" i="153"/>
  <c r="D16" i="153"/>
  <c r="D20" i="153"/>
  <c r="D21" i="153"/>
  <c r="D22" i="153"/>
  <c r="D23" i="153"/>
  <c r="D24" i="153"/>
  <c r="D25" i="153"/>
  <c r="D26" i="153"/>
  <c r="D27" i="153"/>
  <c r="I29" i="152"/>
  <c r="I30" i="152" s="1"/>
  <c r="D21" i="152"/>
  <c r="J23" i="152"/>
  <c r="G12" i="152"/>
  <c r="G4" i="152"/>
  <c r="F7" i="152"/>
  <c r="G26" i="152"/>
  <c r="B29" i="152"/>
  <c r="B30" i="152" s="1"/>
  <c r="E13" i="152"/>
  <c r="G11" i="152"/>
  <c r="G7" i="152"/>
  <c r="G25" i="152"/>
  <c r="J14" i="152"/>
  <c r="H19" i="152"/>
  <c r="J19" i="152" s="1"/>
  <c r="D28" i="152"/>
  <c r="D14" i="152"/>
  <c r="C19" i="152"/>
  <c r="D19" i="152" s="1"/>
  <c r="D24" i="152"/>
  <c r="G14" i="152"/>
  <c r="E19" i="152"/>
  <c r="G24" i="152"/>
  <c r="D22" i="152"/>
  <c r="D27" i="152"/>
  <c r="G17" i="152"/>
  <c r="G22" i="152"/>
  <c r="H7" i="152"/>
  <c r="D15" i="152"/>
  <c r="G10" i="152"/>
  <c r="D20" i="152"/>
  <c r="J22" i="152"/>
  <c r="D25" i="152"/>
  <c r="G15" i="152"/>
  <c r="J10" i="152"/>
  <c r="C13" i="152"/>
  <c r="C29" i="152" s="1"/>
  <c r="C30" i="152" s="1"/>
  <c r="D8" i="152"/>
  <c r="D18" i="152"/>
  <c r="G20" i="152"/>
  <c r="G8" i="152"/>
  <c r="G18" i="152"/>
  <c r="D11" i="152"/>
  <c r="J20" i="152"/>
  <c r="G23" i="152"/>
  <c r="D16" i="152"/>
  <c r="J22" i="151"/>
  <c r="I29" i="151"/>
  <c r="I30" i="151" s="1"/>
  <c r="G11" i="151"/>
  <c r="G26" i="151"/>
  <c r="G21" i="151"/>
  <c r="G16" i="151"/>
  <c r="E13" i="151"/>
  <c r="G12" i="151"/>
  <c r="G14" i="151"/>
  <c r="G15" i="151"/>
  <c r="J4" i="151"/>
  <c r="G10" i="151"/>
  <c r="G22" i="151"/>
  <c r="C19" i="151"/>
  <c r="D19" i="151" s="1"/>
  <c r="B29" i="151"/>
  <c r="G24" i="151"/>
  <c r="D12" i="151"/>
  <c r="C7" i="151"/>
  <c r="D10" i="151"/>
  <c r="J12" i="151"/>
  <c r="G9" i="151"/>
  <c r="D22" i="151"/>
  <c r="J17" i="151"/>
  <c r="D20" i="151"/>
  <c r="D25" i="151"/>
  <c r="D14" i="151"/>
  <c r="F7" i="151"/>
  <c r="C13" i="151"/>
  <c r="D13" i="151" s="1"/>
  <c r="G25" i="151"/>
  <c r="D23" i="151"/>
  <c r="E19" i="151"/>
  <c r="J6" i="151"/>
  <c r="D11" i="151"/>
  <c r="G23" i="151"/>
  <c r="G17" i="151"/>
  <c r="J21" i="150"/>
  <c r="C28" i="150"/>
  <c r="D21" i="150"/>
  <c r="G26" i="150"/>
  <c r="G21" i="150"/>
  <c r="G16" i="150"/>
  <c r="E13" i="150"/>
  <c r="B29" i="150"/>
  <c r="I29" i="150"/>
  <c r="I30" i="150" s="1"/>
  <c r="G17" i="150"/>
  <c r="J14" i="150"/>
  <c r="B30" i="150"/>
  <c r="G11" i="150"/>
  <c r="G10" i="150"/>
  <c r="D28" i="150"/>
  <c r="D12" i="150"/>
  <c r="G12" i="150"/>
  <c r="E7" i="150"/>
  <c r="D15" i="150"/>
  <c r="J17" i="150"/>
  <c r="J9" i="150"/>
  <c r="D20" i="150"/>
  <c r="J22" i="150"/>
  <c r="D25" i="150"/>
  <c r="G9" i="150"/>
  <c r="G15" i="150"/>
  <c r="D24" i="150"/>
  <c r="J10" i="150"/>
  <c r="C13" i="150"/>
  <c r="C29" i="150" s="1"/>
  <c r="G20" i="150"/>
  <c r="G25" i="150"/>
  <c r="D27" i="150"/>
  <c r="D14" i="150"/>
  <c r="D23" i="150"/>
  <c r="C19" i="150"/>
  <c r="D19" i="150" s="1"/>
  <c r="E19" i="150"/>
  <c r="D17" i="150"/>
  <c r="G18" i="150"/>
  <c r="D11" i="150"/>
  <c r="G23" i="150"/>
  <c r="G22" i="150"/>
  <c r="D16" i="150"/>
  <c r="G14" i="150"/>
  <c r="G24" i="150"/>
  <c r="B28" i="149"/>
  <c r="D27" i="149"/>
  <c r="D26" i="149"/>
  <c r="D25" i="149"/>
  <c r="D24" i="149"/>
  <c r="D23" i="149"/>
  <c r="D22" i="149"/>
  <c r="D21" i="149"/>
  <c r="D20" i="149"/>
  <c r="C28" i="149"/>
  <c r="D18" i="149"/>
  <c r="D12" i="149"/>
  <c r="D11" i="149"/>
  <c r="D10" i="149"/>
  <c r="E24" i="148"/>
  <c r="E16" i="148"/>
  <c r="E12" i="148"/>
  <c r="F10" i="148"/>
  <c r="F10" i="149" s="1"/>
  <c r="E4" i="148"/>
  <c r="D17" i="148"/>
  <c r="D10" i="148"/>
  <c r="D9" i="148"/>
  <c r="C27" i="148"/>
  <c r="F27" i="148" s="1"/>
  <c r="F27" i="149" s="1"/>
  <c r="C26" i="148"/>
  <c r="C25" i="148"/>
  <c r="C24" i="148"/>
  <c r="D24" i="148" s="1"/>
  <c r="C23" i="148"/>
  <c r="C22" i="148"/>
  <c r="D22" i="148" s="1"/>
  <c r="C21" i="148"/>
  <c r="C20" i="148"/>
  <c r="C18" i="148"/>
  <c r="C19" i="148" s="1"/>
  <c r="D19" i="148" s="1"/>
  <c r="C17" i="148"/>
  <c r="C16" i="148"/>
  <c r="C15" i="148"/>
  <c r="C14" i="148"/>
  <c r="D14" i="148" s="1"/>
  <c r="C12" i="148"/>
  <c r="C11" i="148"/>
  <c r="D11" i="148" s="1"/>
  <c r="C10" i="148"/>
  <c r="C9" i="148"/>
  <c r="F9" i="148" s="1"/>
  <c r="F9" i="149" s="1"/>
  <c r="C8" i="148"/>
  <c r="C6" i="148"/>
  <c r="F6" i="148" s="1"/>
  <c r="F6" i="149" s="1"/>
  <c r="C5" i="148"/>
  <c r="C4" i="148"/>
  <c r="C7" i="148" s="1"/>
  <c r="D7" i="148" s="1"/>
  <c r="F27" i="147"/>
  <c r="E27" i="147"/>
  <c r="E27" i="148" s="1"/>
  <c r="E27" i="149" s="1"/>
  <c r="E27" i="150" s="1"/>
  <c r="F26" i="147"/>
  <c r="E26" i="147"/>
  <c r="E26" i="148" s="1"/>
  <c r="E25" i="147"/>
  <c r="E25" i="148" s="1"/>
  <c r="E24" i="147"/>
  <c r="E23" i="147"/>
  <c r="E22" i="147"/>
  <c r="E22" i="148" s="1"/>
  <c r="E21" i="147"/>
  <c r="E21" i="148" s="1"/>
  <c r="E20" i="147"/>
  <c r="E20" i="148" s="1"/>
  <c r="E18" i="147"/>
  <c r="E17" i="147"/>
  <c r="E16" i="147"/>
  <c r="F15" i="147"/>
  <c r="F15" i="148" s="1"/>
  <c r="F15" i="149" s="1"/>
  <c r="E15" i="147"/>
  <c r="E15" i="148" s="1"/>
  <c r="E14" i="147"/>
  <c r="E14" i="148" s="1"/>
  <c r="E12" i="147"/>
  <c r="E11" i="147"/>
  <c r="F10" i="147"/>
  <c r="E10" i="147"/>
  <c r="E10" i="148" s="1"/>
  <c r="F9" i="147"/>
  <c r="E9" i="147"/>
  <c r="E9" i="148" s="1"/>
  <c r="F8" i="147"/>
  <c r="E8" i="147"/>
  <c r="F6" i="147"/>
  <c r="E6" i="147"/>
  <c r="F5" i="147"/>
  <c r="E5" i="147"/>
  <c r="F4" i="147"/>
  <c r="E4" i="147"/>
  <c r="B28" i="148"/>
  <c r="B29" i="148" s="1"/>
  <c r="D27" i="148"/>
  <c r="D21" i="148"/>
  <c r="D16" i="148"/>
  <c r="C27" i="147"/>
  <c r="C26" i="147"/>
  <c r="C25" i="147"/>
  <c r="F25" i="147" s="1"/>
  <c r="C24" i="147"/>
  <c r="F24" i="147" s="1"/>
  <c r="C23" i="147"/>
  <c r="F23" i="147" s="1"/>
  <c r="C22" i="147"/>
  <c r="F22" i="147" s="1"/>
  <c r="C21" i="147"/>
  <c r="F21" i="147" s="1"/>
  <c r="C20" i="147"/>
  <c r="C28" i="147" s="1"/>
  <c r="C18" i="147"/>
  <c r="D18" i="147" s="1"/>
  <c r="C17" i="147"/>
  <c r="F17" i="147" s="1"/>
  <c r="F17" i="148" s="1"/>
  <c r="F17" i="149" s="1"/>
  <c r="C16" i="147"/>
  <c r="F16" i="147" s="1"/>
  <c r="F16" i="148" s="1"/>
  <c r="C15" i="147"/>
  <c r="C14" i="147"/>
  <c r="F14" i="147" s="1"/>
  <c r="F14" i="148" s="1"/>
  <c r="F14" i="149" s="1"/>
  <c r="C12" i="147"/>
  <c r="F12" i="147" s="1"/>
  <c r="F12" i="148" s="1"/>
  <c r="F12" i="149" s="1"/>
  <c r="C11" i="147"/>
  <c r="F11" i="147" s="1"/>
  <c r="F11" i="148" s="1"/>
  <c r="F11" i="149" s="1"/>
  <c r="C10" i="147"/>
  <c r="C9" i="147"/>
  <c r="C8" i="147"/>
  <c r="C6" i="147"/>
  <c r="C5" i="147"/>
  <c r="C4" i="147"/>
  <c r="B28" i="147"/>
  <c r="D8" i="146"/>
  <c r="C27" i="146"/>
  <c r="C26" i="146"/>
  <c r="C25" i="146"/>
  <c r="C24" i="146"/>
  <c r="C23" i="146"/>
  <c r="C22" i="146"/>
  <c r="C21" i="146"/>
  <c r="C20" i="146"/>
  <c r="C18" i="146"/>
  <c r="C17" i="146"/>
  <c r="C16" i="146"/>
  <c r="C15" i="146"/>
  <c r="C14" i="146"/>
  <c r="D14" i="146" s="1"/>
  <c r="C12" i="146"/>
  <c r="D12" i="146" s="1"/>
  <c r="C11" i="146"/>
  <c r="C10" i="146"/>
  <c r="C9" i="146"/>
  <c r="C8" i="146"/>
  <c r="C6" i="146"/>
  <c r="C5" i="146"/>
  <c r="C4" i="146"/>
  <c r="C7" i="146" s="1"/>
  <c r="D7" i="146" s="1"/>
  <c r="B28" i="146"/>
  <c r="D26" i="146"/>
  <c r="D24" i="146"/>
  <c r="D21" i="146"/>
  <c r="C28" i="146"/>
  <c r="D18" i="146"/>
  <c r="D16" i="146"/>
  <c r="D15" i="146"/>
  <c r="D9" i="146"/>
  <c r="C27" i="145"/>
  <c r="C26" i="145"/>
  <c r="C25" i="145"/>
  <c r="C24" i="145"/>
  <c r="C23" i="145"/>
  <c r="C22" i="145"/>
  <c r="C21" i="145"/>
  <c r="C20" i="145"/>
  <c r="C18" i="145"/>
  <c r="C17" i="145"/>
  <c r="D17" i="145" s="1"/>
  <c r="C16" i="145"/>
  <c r="C15" i="145"/>
  <c r="C14" i="145"/>
  <c r="C12" i="145"/>
  <c r="C11" i="145"/>
  <c r="C10" i="145"/>
  <c r="C9" i="145"/>
  <c r="C8" i="145"/>
  <c r="C6" i="145"/>
  <c r="C5" i="145"/>
  <c r="C4" i="145"/>
  <c r="C7" i="145" s="1"/>
  <c r="B28" i="145"/>
  <c r="D26" i="145"/>
  <c r="D25" i="145"/>
  <c r="D20" i="145"/>
  <c r="D12" i="145"/>
  <c r="D10" i="145"/>
  <c r="C27" i="144"/>
  <c r="C26" i="144"/>
  <c r="C25" i="144"/>
  <c r="C24" i="144"/>
  <c r="C23" i="144"/>
  <c r="C22" i="144"/>
  <c r="D22" i="144" s="1"/>
  <c r="C21" i="144"/>
  <c r="D21" i="144" s="1"/>
  <c r="C20" i="144"/>
  <c r="C18" i="144"/>
  <c r="C17" i="144"/>
  <c r="C16" i="144"/>
  <c r="D16" i="144" s="1"/>
  <c r="C15" i="144"/>
  <c r="C14" i="144"/>
  <c r="C19" i="144" s="1"/>
  <c r="D19" i="144" s="1"/>
  <c r="C12" i="144"/>
  <c r="D12" i="144" s="1"/>
  <c r="C11" i="144"/>
  <c r="C10" i="144"/>
  <c r="C9" i="144"/>
  <c r="C8" i="144"/>
  <c r="C6" i="144"/>
  <c r="C5" i="144"/>
  <c r="C4" i="144"/>
  <c r="C7" i="144" s="1"/>
  <c r="B28" i="144"/>
  <c r="D20" i="144"/>
  <c r="D9" i="142"/>
  <c r="C27" i="142"/>
  <c r="C26" i="142"/>
  <c r="C25" i="142"/>
  <c r="C24" i="142"/>
  <c r="C23" i="142"/>
  <c r="C22" i="142"/>
  <c r="C21" i="142"/>
  <c r="C20" i="142"/>
  <c r="C18" i="142"/>
  <c r="C17" i="142"/>
  <c r="C16" i="142"/>
  <c r="D16" i="142" s="1"/>
  <c r="C15" i="142"/>
  <c r="C14" i="142"/>
  <c r="D14" i="142" s="1"/>
  <c r="C12" i="142"/>
  <c r="C11" i="142"/>
  <c r="C10" i="142"/>
  <c r="C9" i="142"/>
  <c r="C8" i="142"/>
  <c r="C6" i="142"/>
  <c r="C5" i="142"/>
  <c r="C4" i="142"/>
  <c r="B28" i="142"/>
  <c r="D27" i="142"/>
  <c r="D26" i="142"/>
  <c r="D21" i="142"/>
  <c r="C28" i="142"/>
  <c r="D18" i="142"/>
  <c r="D6" i="142"/>
  <c r="C27" i="141"/>
  <c r="C26" i="141"/>
  <c r="C25" i="141"/>
  <c r="C24" i="141"/>
  <c r="C23" i="141"/>
  <c r="C22" i="141"/>
  <c r="C21" i="141"/>
  <c r="C20" i="141"/>
  <c r="C18" i="141"/>
  <c r="D18" i="141" s="1"/>
  <c r="C17" i="141"/>
  <c r="D17" i="141" s="1"/>
  <c r="C16" i="141"/>
  <c r="D16" i="141" s="1"/>
  <c r="C15" i="141"/>
  <c r="C14" i="141"/>
  <c r="D14" i="141" s="1"/>
  <c r="C12" i="141"/>
  <c r="D12" i="141" s="1"/>
  <c r="C11" i="141"/>
  <c r="D11" i="141" s="1"/>
  <c r="C10" i="141"/>
  <c r="C9" i="141"/>
  <c r="C8" i="141"/>
  <c r="C6" i="141"/>
  <c r="D6" i="141" s="1"/>
  <c r="C5" i="141"/>
  <c r="C4" i="141"/>
  <c r="B28" i="141"/>
  <c r="D10" i="141"/>
  <c r="C27" i="140"/>
  <c r="C26" i="140"/>
  <c r="C25" i="140"/>
  <c r="C24" i="140"/>
  <c r="C23" i="140"/>
  <c r="C22" i="140"/>
  <c r="C21" i="140"/>
  <c r="C20" i="140"/>
  <c r="C28" i="140" s="1"/>
  <c r="C18" i="140"/>
  <c r="C17" i="140"/>
  <c r="D17" i="140" s="1"/>
  <c r="C16" i="140"/>
  <c r="C15" i="140"/>
  <c r="C14" i="140"/>
  <c r="D14" i="140" s="1"/>
  <c r="C12" i="140"/>
  <c r="C11" i="140"/>
  <c r="C10" i="140"/>
  <c r="C9" i="140"/>
  <c r="C13" i="140" s="1"/>
  <c r="D13" i="140" s="1"/>
  <c r="C8" i="140"/>
  <c r="C6" i="140"/>
  <c r="C5" i="140"/>
  <c r="C4" i="140"/>
  <c r="B28" i="140"/>
  <c r="D26" i="140"/>
  <c r="D24" i="140"/>
  <c r="D21" i="140"/>
  <c r="D16" i="140"/>
  <c r="D11" i="140"/>
  <c r="C27" i="139"/>
  <c r="C26" i="139"/>
  <c r="C25" i="139"/>
  <c r="C24" i="139"/>
  <c r="C23" i="139"/>
  <c r="C22" i="139"/>
  <c r="C21" i="139"/>
  <c r="C20" i="139"/>
  <c r="C18" i="139"/>
  <c r="D18" i="139" s="1"/>
  <c r="C17" i="139"/>
  <c r="C16" i="139"/>
  <c r="C15" i="139"/>
  <c r="D15" i="139" s="1"/>
  <c r="C14" i="139"/>
  <c r="C19" i="139" s="1"/>
  <c r="C12" i="139"/>
  <c r="C11" i="139"/>
  <c r="C10" i="139"/>
  <c r="C9" i="139"/>
  <c r="C8" i="139"/>
  <c r="C6" i="139"/>
  <c r="C5" i="139"/>
  <c r="C4" i="139"/>
  <c r="C7" i="139" s="1"/>
  <c r="D7" i="139" s="1"/>
  <c r="B28" i="139"/>
  <c r="D26" i="139"/>
  <c r="D21" i="139"/>
  <c r="D16" i="139"/>
  <c r="D12" i="139"/>
  <c r="C27" i="138"/>
  <c r="C26" i="138"/>
  <c r="C25" i="138"/>
  <c r="C24" i="138"/>
  <c r="C23" i="138"/>
  <c r="C22" i="138"/>
  <c r="D22" i="138" s="1"/>
  <c r="C21" i="138"/>
  <c r="D21" i="138" s="1"/>
  <c r="C20" i="138"/>
  <c r="C28" i="138" s="1"/>
  <c r="C18" i="138"/>
  <c r="C17" i="138"/>
  <c r="C16" i="138"/>
  <c r="D16" i="138" s="1"/>
  <c r="C15" i="138"/>
  <c r="D15" i="138" s="1"/>
  <c r="C14" i="138"/>
  <c r="D14" i="138" s="1"/>
  <c r="C12" i="138"/>
  <c r="C11" i="138"/>
  <c r="C10" i="138"/>
  <c r="C9" i="138"/>
  <c r="C8" i="138"/>
  <c r="C6" i="138"/>
  <c r="C5" i="138"/>
  <c r="C4" i="138"/>
  <c r="B28" i="138"/>
  <c r="D27" i="138"/>
  <c r="D18" i="138"/>
  <c r="D9" i="138"/>
  <c r="E18" i="136"/>
  <c r="E18" i="137" s="1"/>
  <c r="E18" i="138" s="1"/>
  <c r="E18" i="139" s="1"/>
  <c r="E18" i="140" s="1"/>
  <c r="E18" i="141" s="1"/>
  <c r="E27" i="135"/>
  <c r="E27" i="136" s="1"/>
  <c r="E27" i="137" s="1"/>
  <c r="E27" i="138" s="1"/>
  <c r="E27" i="139" s="1"/>
  <c r="E27" i="140" s="1"/>
  <c r="E27" i="141" s="1"/>
  <c r="E27" i="142" s="1"/>
  <c r="E24" i="135"/>
  <c r="E24" i="136" s="1"/>
  <c r="E24" i="137" s="1"/>
  <c r="E24" i="138" s="1"/>
  <c r="E24" i="139" s="1"/>
  <c r="E24" i="140" s="1"/>
  <c r="E24" i="141" s="1"/>
  <c r="E24" i="142" s="1"/>
  <c r="E24" i="144" s="1"/>
  <c r="E24" i="145" s="1"/>
  <c r="E24" i="146" s="1"/>
  <c r="E21" i="135"/>
  <c r="E21" i="136" s="1"/>
  <c r="E21" i="137" s="1"/>
  <c r="E21" i="138" s="1"/>
  <c r="E21" i="139" s="1"/>
  <c r="E21" i="140" s="1"/>
  <c r="E21" i="141" s="1"/>
  <c r="E21" i="142" s="1"/>
  <c r="E18" i="135"/>
  <c r="E17" i="135"/>
  <c r="E17" i="136" s="1"/>
  <c r="E17" i="137" s="1"/>
  <c r="E17" i="138" s="1"/>
  <c r="E17" i="139" s="1"/>
  <c r="E17" i="140" s="1"/>
  <c r="E17" i="141" s="1"/>
  <c r="E17" i="142" s="1"/>
  <c r="E17" i="144" s="1"/>
  <c r="E17" i="145" s="1"/>
  <c r="E17" i="146" s="1"/>
  <c r="E16" i="135"/>
  <c r="E12" i="135"/>
  <c r="E12" i="136" s="1"/>
  <c r="E12" i="137" s="1"/>
  <c r="E12" i="138" s="1"/>
  <c r="E12" i="139" s="1"/>
  <c r="E12" i="140" s="1"/>
  <c r="E12" i="141" s="1"/>
  <c r="E12" i="142" s="1"/>
  <c r="E12" i="144" s="1"/>
  <c r="E12" i="145" s="1"/>
  <c r="E12" i="146" s="1"/>
  <c r="E9" i="135"/>
  <c r="E9" i="136" s="1"/>
  <c r="E9" i="137" s="1"/>
  <c r="E9" i="138" s="1"/>
  <c r="E9" i="139" s="1"/>
  <c r="E6" i="135"/>
  <c r="E5" i="135"/>
  <c r="E5" i="136" s="1"/>
  <c r="E4" i="135"/>
  <c r="E7" i="135" s="1"/>
  <c r="C27" i="137"/>
  <c r="C26" i="137"/>
  <c r="D26" i="137" s="1"/>
  <c r="C25" i="137"/>
  <c r="C24" i="137"/>
  <c r="C23" i="137"/>
  <c r="C22" i="137"/>
  <c r="C21" i="137"/>
  <c r="C20" i="137"/>
  <c r="C18" i="137"/>
  <c r="C17" i="137"/>
  <c r="C16" i="137"/>
  <c r="D16" i="137" s="1"/>
  <c r="C15" i="137"/>
  <c r="C14" i="137"/>
  <c r="C12" i="137"/>
  <c r="C11" i="137"/>
  <c r="C10" i="137"/>
  <c r="C9" i="137"/>
  <c r="D9" i="137" s="1"/>
  <c r="C8" i="137"/>
  <c r="C6" i="137"/>
  <c r="C5" i="137"/>
  <c r="C4" i="137"/>
  <c r="B28" i="137"/>
  <c r="D21" i="137"/>
  <c r="D5" i="136"/>
  <c r="C27" i="136"/>
  <c r="D27" i="136" s="1"/>
  <c r="C26" i="136"/>
  <c r="C25" i="136"/>
  <c r="C24" i="136"/>
  <c r="C23" i="136"/>
  <c r="C22" i="136"/>
  <c r="D22" i="136" s="1"/>
  <c r="C21" i="136"/>
  <c r="C20" i="136"/>
  <c r="C18" i="136"/>
  <c r="C17" i="136"/>
  <c r="C16" i="136"/>
  <c r="C15" i="136"/>
  <c r="C14" i="136"/>
  <c r="C12" i="136"/>
  <c r="C11" i="136"/>
  <c r="C10" i="136"/>
  <c r="C9" i="136"/>
  <c r="C8" i="136"/>
  <c r="D8" i="136" s="1"/>
  <c r="C6" i="136"/>
  <c r="D6" i="136" s="1"/>
  <c r="C5" i="136"/>
  <c r="C4" i="136"/>
  <c r="B28" i="136"/>
  <c r="D26" i="136"/>
  <c r="D21" i="136"/>
  <c r="D14" i="136"/>
  <c r="C27" i="135"/>
  <c r="C26" i="135"/>
  <c r="D26" i="135" s="1"/>
  <c r="C25" i="135"/>
  <c r="C24" i="135"/>
  <c r="C23" i="135"/>
  <c r="C22" i="135"/>
  <c r="C21" i="135"/>
  <c r="C20" i="135"/>
  <c r="C28" i="135" s="1"/>
  <c r="C18" i="135"/>
  <c r="C17" i="135"/>
  <c r="C16" i="135"/>
  <c r="C15" i="135"/>
  <c r="C14" i="135"/>
  <c r="C12" i="135"/>
  <c r="C11" i="135"/>
  <c r="C10" i="135"/>
  <c r="C9" i="135"/>
  <c r="C8" i="135"/>
  <c r="C6" i="135"/>
  <c r="F6" i="135" s="1"/>
  <c r="F6" i="136" s="1"/>
  <c r="C5" i="135"/>
  <c r="C4" i="135"/>
  <c r="B28" i="135"/>
  <c r="D24" i="135"/>
  <c r="F27" i="134"/>
  <c r="G27" i="134" s="1"/>
  <c r="E27" i="134"/>
  <c r="F26" i="134"/>
  <c r="F26" i="135" s="1"/>
  <c r="E26" i="134"/>
  <c r="F25" i="134"/>
  <c r="F25" i="135" s="1"/>
  <c r="F25" i="136" s="1"/>
  <c r="E25" i="134"/>
  <c r="E25" i="135" s="1"/>
  <c r="E25" i="136" s="1"/>
  <c r="E25" i="137" s="1"/>
  <c r="E25" i="138" s="1"/>
  <c r="E25" i="139" s="1"/>
  <c r="E25" i="140" s="1"/>
  <c r="E25" i="141" s="1"/>
  <c r="E25" i="142" s="1"/>
  <c r="E25" i="144" s="1"/>
  <c r="E25" i="145" s="1"/>
  <c r="E24" i="134"/>
  <c r="E23" i="134"/>
  <c r="F22" i="134"/>
  <c r="E22" i="134"/>
  <c r="F21" i="134"/>
  <c r="F21" i="135" s="1"/>
  <c r="F21" i="136" s="1"/>
  <c r="F21" i="137" s="1"/>
  <c r="E21" i="134"/>
  <c r="F20" i="134"/>
  <c r="E20" i="134"/>
  <c r="E20" i="135" s="1"/>
  <c r="E20" i="136" s="1"/>
  <c r="E20" i="137" s="1"/>
  <c r="E20" i="138" s="1"/>
  <c r="E20" i="139" s="1"/>
  <c r="E20" i="140" s="1"/>
  <c r="E20" i="141" s="1"/>
  <c r="F18" i="134"/>
  <c r="G18" i="134" s="1"/>
  <c r="E18" i="134"/>
  <c r="E17" i="134"/>
  <c r="E16" i="134"/>
  <c r="E15" i="134"/>
  <c r="E15" i="135" s="1"/>
  <c r="E15" i="136" s="1"/>
  <c r="E15" i="137" s="1"/>
  <c r="E15" i="138" s="1"/>
  <c r="E15" i="139" s="1"/>
  <c r="E15" i="140" s="1"/>
  <c r="E15" i="141" s="1"/>
  <c r="E15" i="142" s="1"/>
  <c r="E15" i="144" s="1"/>
  <c r="E15" i="145" s="1"/>
  <c r="E15" i="146" s="1"/>
  <c r="E14" i="134"/>
  <c r="E14" i="135" s="1"/>
  <c r="E14" i="136" s="1"/>
  <c r="E14" i="137" s="1"/>
  <c r="E14" i="138" s="1"/>
  <c r="E14" i="139" s="1"/>
  <c r="E14" i="140" s="1"/>
  <c r="E14" i="141" s="1"/>
  <c r="E14" i="142" s="1"/>
  <c r="E14" i="144" s="1"/>
  <c r="E14" i="145" s="1"/>
  <c r="E14" i="146" s="1"/>
  <c r="E12" i="134"/>
  <c r="E11" i="134"/>
  <c r="F10" i="134"/>
  <c r="E10" i="134"/>
  <c r="E10" i="135" s="1"/>
  <c r="E10" i="136" s="1"/>
  <c r="E10" i="137" s="1"/>
  <c r="E10" i="138" s="1"/>
  <c r="E10" i="139" s="1"/>
  <c r="E10" i="140" s="1"/>
  <c r="E10" i="141" s="1"/>
  <c r="E10" i="142" s="1"/>
  <c r="E10" i="144" s="1"/>
  <c r="E10" i="145" s="1"/>
  <c r="F9" i="134"/>
  <c r="F9" i="135" s="1"/>
  <c r="E9" i="134"/>
  <c r="F8" i="134"/>
  <c r="E8" i="134"/>
  <c r="E8" i="135" s="1"/>
  <c r="E8" i="136" s="1"/>
  <c r="F6" i="134"/>
  <c r="E6" i="134"/>
  <c r="E5" i="134"/>
  <c r="F4" i="134"/>
  <c r="F4" i="135" s="1"/>
  <c r="E4" i="134"/>
  <c r="D6" i="134"/>
  <c r="C27" i="134"/>
  <c r="C26" i="134"/>
  <c r="C25" i="134"/>
  <c r="C24" i="134"/>
  <c r="F24" i="134" s="1"/>
  <c r="F24" i="135" s="1"/>
  <c r="C23" i="134"/>
  <c r="F23" i="134" s="1"/>
  <c r="C22" i="134"/>
  <c r="C21" i="134"/>
  <c r="C20" i="134"/>
  <c r="C18" i="134"/>
  <c r="C17" i="134"/>
  <c r="F17" i="134" s="1"/>
  <c r="C16" i="134"/>
  <c r="F16" i="134" s="1"/>
  <c r="F16" i="135" s="1"/>
  <c r="F16" i="136" s="1"/>
  <c r="C15" i="134"/>
  <c r="F15" i="134" s="1"/>
  <c r="C14" i="134"/>
  <c r="F14" i="134" s="1"/>
  <c r="C12" i="134"/>
  <c r="F12" i="134" s="1"/>
  <c r="C11" i="134"/>
  <c r="D11" i="134" s="1"/>
  <c r="C10" i="134"/>
  <c r="C9" i="134"/>
  <c r="C8" i="134"/>
  <c r="C6" i="134"/>
  <c r="C5" i="134"/>
  <c r="C7" i="134" s="1"/>
  <c r="C4" i="134"/>
  <c r="B28" i="134"/>
  <c r="D12" i="134"/>
  <c r="D10" i="134"/>
  <c r="C27" i="133"/>
  <c r="D27" i="133" s="1"/>
  <c r="C26" i="133"/>
  <c r="C25" i="133"/>
  <c r="C24" i="133"/>
  <c r="C23" i="133"/>
  <c r="C22" i="133"/>
  <c r="C21" i="133"/>
  <c r="C20" i="133"/>
  <c r="D20" i="133" s="1"/>
  <c r="C18" i="133"/>
  <c r="C17" i="133"/>
  <c r="C16" i="133"/>
  <c r="C15" i="133"/>
  <c r="C14" i="133"/>
  <c r="C12" i="133"/>
  <c r="C11" i="133"/>
  <c r="C10" i="133"/>
  <c r="D10" i="133" s="1"/>
  <c r="C9" i="133"/>
  <c r="D9" i="133" s="1"/>
  <c r="C8" i="133"/>
  <c r="C13" i="133" s="1"/>
  <c r="D13" i="133" s="1"/>
  <c r="C6" i="133"/>
  <c r="C5" i="133"/>
  <c r="C4" i="133"/>
  <c r="B28" i="133"/>
  <c r="D26" i="133"/>
  <c r="D25" i="133"/>
  <c r="D22" i="133"/>
  <c r="D21" i="133"/>
  <c r="C19" i="133"/>
  <c r="D9" i="132"/>
  <c r="C27" i="132"/>
  <c r="C26" i="132"/>
  <c r="C25" i="132"/>
  <c r="C24" i="132"/>
  <c r="C23" i="132"/>
  <c r="C22" i="132"/>
  <c r="C21" i="132"/>
  <c r="C20" i="132"/>
  <c r="C18" i="132"/>
  <c r="C17" i="132"/>
  <c r="C16" i="132"/>
  <c r="C15" i="132"/>
  <c r="C14" i="132"/>
  <c r="C12" i="132"/>
  <c r="C11" i="132"/>
  <c r="C10" i="132"/>
  <c r="C9" i="132"/>
  <c r="C8" i="132"/>
  <c r="C6" i="132"/>
  <c r="D6" i="132" s="1"/>
  <c r="C5" i="132"/>
  <c r="C4" i="132"/>
  <c r="B28" i="132"/>
  <c r="D26" i="132"/>
  <c r="D18" i="132"/>
  <c r="D17" i="132"/>
  <c r="D15" i="132"/>
  <c r="C27" i="131"/>
  <c r="C26" i="131"/>
  <c r="C25" i="131"/>
  <c r="C24" i="131"/>
  <c r="C23" i="131"/>
  <c r="C22" i="131"/>
  <c r="C21" i="131"/>
  <c r="D21" i="131" s="1"/>
  <c r="C20" i="131"/>
  <c r="C18" i="131"/>
  <c r="C17" i="131"/>
  <c r="C16" i="131"/>
  <c r="D16" i="131" s="1"/>
  <c r="C15" i="131"/>
  <c r="C14" i="131"/>
  <c r="D14" i="131" s="1"/>
  <c r="C12" i="131"/>
  <c r="C11" i="131"/>
  <c r="C10" i="131"/>
  <c r="D10" i="131" s="1"/>
  <c r="C9" i="131"/>
  <c r="C8" i="131"/>
  <c r="C6" i="131"/>
  <c r="C5" i="131"/>
  <c r="C4" i="131"/>
  <c r="D4" i="131" s="1"/>
  <c r="B28" i="131"/>
  <c r="D26" i="131"/>
  <c r="D20" i="131"/>
  <c r="C27" i="130"/>
  <c r="C26" i="130"/>
  <c r="C25" i="130"/>
  <c r="C24" i="130"/>
  <c r="C23" i="130"/>
  <c r="C22" i="130"/>
  <c r="C21" i="130"/>
  <c r="C20" i="130"/>
  <c r="C28" i="130" s="1"/>
  <c r="C18" i="130"/>
  <c r="C17" i="130"/>
  <c r="C16" i="130"/>
  <c r="C15" i="130"/>
  <c r="D15" i="130" s="1"/>
  <c r="C14" i="130"/>
  <c r="C12" i="130"/>
  <c r="C11" i="130"/>
  <c r="C10" i="130"/>
  <c r="C9" i="130"/>
  <c r="C8" i="130"/>
  <c r="D8" i="130" s="1"/>
  <c r="C6" i="130"/>
  <c r="C5" i="130"/>
  <c r="C4" i="130"/>
  <c r="B28" i="130"/>
  <c r="D26" i="130"/>
  <c r="D18" i="130"/>
  <c r="D17" i="130"/>
  <c r="C7" i="130"/>
  <c r="D5" i="129"/>
  <c r="C27" i="129"/>
  <c r="C26" i="129"/>
  <c r="C25" i="129"/>
  <c r="C24" i="129"/>
  <c r="C23" i="129"/>
  <c r="C22" i="129"/>
  <c r="C21" i="129"/>
  <c r="D21" i="129" s="1"/>
  <c r="C20" i="129"/>
  <c r="C18" i="129"/>
  <c r="C17" i="129"/>
  <c r="C16" i="129"/>
  <c r="C15" i="129"/>
  <c r="C14" i="129"/>
  <c r="D14" i="129" s="1"/>
  <c r="C12" i="129"/>
  <c r="C11" i="129"/>
  <c r="C10" i="129"/>
  <c r="C9" i="129"/>
  <c r="C8" i="129"/>
  <c r="C6" i="129"/>
  <c r="C5" i="129"/>
  <c r="C4" i="129"/>
  <c r="B28" i="129"/>
  <c r="D26" i="129"/>
  <c r="C28" i="129"/>
  <c r="D18" i="129"/>
  <c r="C27" i="128"/>
  <c r="C26" i="128"/>
  <c r="C25" i="128"/>
  <c r="C24" i="128"/>
  <c r="C23" i="128"/>
  <c r="C22" i="128"/>
  <c r="C21" i="128"/>
  <c r="C28" i="128" s="1"/>
  <c r="C20" i="128"/>
  <c r="C18" i="128"/>
  <c r="D18" i="128" s="1"/>
  <c r="C17" i="128"/>
  <c r="C16" i="128"/>
  <c r="C15" i="128"/>
  <c r="D15" i="128" s="1"/>
  <c r="C14" i="128"/>
  <c r="D14" i="128" s="1"/>
  <c r="C12" i="128"/>
  <c r="C11" i="128"/>
  <c r="C10" i="128"/>
  <c r="C9" i="128"/>
  <c r="C8" i="128"/>
  <c r="D8" i="128" s="1"/>
  <c r="C6" i="128"/>
  <c r="C5" i="128"/>
  <c r="C4" i="128"/>
  <c r="B28" i="128"/>
  <c r="D26" i="128"/>
  <c r="C27" i="127"/>
  <c r="C26" i="127"/>
  <c r="C25" i="127"/>
  <c r="C24" i="127"/>
  <c r="C23" i="127"/>
  <c r="C22" i="127"/>
  <c r="C21" i="127"/>
  <c r="C20" i="127"/>
  <c r="D20" i="127" s="1"/>
  <c r="C18" i="127"/>
  <c r="C17" i="127"/>
  <c r="C16" i="127"/>
  <c r="C15" i="127"/>
  <c r="C14" i="127"/>
  <c r="C12" i="127"/>
  <c r="C11" i="127"/>
  <c r="C10" i="127"/>
  <c r="C9" i="127"/>
  <c r="C8" i="127"/>
  <c r="D8" i="127" s="1"/>
  <c r="C6" i="127"/>
  <c r="C5" i="127"/>
  <c r="D5" i="127" s="1"/>
  <c r="C4" i="127"/>
  <c r="B28" i="127"/>
  <c r="D26" i="127"/>
  <c r="D25" i="127"/>
  <c r="D21" i="127"/>
  <c r="D18" i="127"/>
  <c r="C7" i="127"/>
  <c r="D7" i="127" s="1"/>
  <c r="C27" i="126"/>
  <c r="C26" i="126"/>
  <c r="C25" i="126"/>
  <c r="C24" i="126"/>
  <c r="C23" i="126"/>
  <c r="C22" i="126"/>
  <c r="C21" i="126"/>
  <c r="D21" i="126" s="1"/>
  <c r="C20" i="126"/>
  <c r="C18" i="126"/>
  <c r="C17" i="126"/>
  <c r="C16" i="126"/>
  <c r="C15" i="126"/>
  <c r="C14" i="126"/>
  <c r="C12" i="126"/>
  <c r="C11" i="126"/>
  <c r="C10" i="126"/>
  <c r="C9" i="126"/>
  <c r="C8" i="126"/>
  <c r="C6" i="126"/>
  <c r="C5" i="126"/>
  <c r="C4" i="126"/>
  <c r="B28" i="126"/>
  <c r="D26" i="126"/>
  <c r="D18" i="126"/>
  <c r="D16" i="126"/>
  <c r="D4" i="125"/>
  <c r="C27" i="125"/>
  <c r="C26" i="125"/>
  <c r="C25" i="125"/>
  <c r="C24" i="125"/>
  <c r="C23" i="125"/>
  <c r="C22" i="125"/>
  <c r="C21" i="125"/>
  <c r="D21" i="125" s="1"/>
  <c r="C20" i="125"/>
  <c r="C28" i="125" s="1"/>
  <c r="C18" i="125"/>
  <c r="C17" i="125"/>
  <c r="C16" i="125"/>
  <c r="C15" i="125"/>
  <c r="D15" i="125" s="1"/>
  <c r="C14" i="125"/>
  <c r="C12" i="125"/>
  <c r="C11" i="125"/>
  <c r="C10" i="125"/>
  <c r="C9" i="125"/>
  <c r="C8" i="125"/>
  <c r="C6" i="125"/>
  <c r="C5" i="125"/>
  <c r="C4" i="125"/>
  <c r="B28" i="125"/>
  <c r="D27" i="125"/>
  <c r="D26" i="125"/>
  <c r="D25" i="125"/>
  <c r="D9" i="124"/>
  <c r="C27" i="124"/>
  <c r="C26" i="124"/>
  <c r="C25" i="124"/>
  <c r="C24" i="124"/>
  <c r="C23" i="124"/>
  <c r="C22" i="124"/>
  <c r="C21" i="124"/>
  <c r="D21" i="124" s="1"/>
  <c r="C20" i="124"/>
  <c r="C18" i="124"/>
  <c r="C17" i="124"/>
  <c r="C16" i="124"/>
  <c r="C15" i="124"/>
  <c r="C14" i="124"/>
  <c r="C12" i="124"/>
  <c r="C11" i="124"/>
  <c r="C10" i="124"/>
  <c r="C9" i="124"/>
  <c r="C8" i="124"/>
  <c r="C5" i="124"/>
  <c r="C6" i="124"/>
  <c r="D6" i="124" s="1"/>
  <c r="C4" i="124"/>
  <c r="B28" i="124"/>
  <c r="D26" i="124"/>
  <c r="D24" i="124"/>
  <c r="C7" i="124"/>
  <c r="D7" i="124" s="1"/>
  <c r="E25" i="123"/>
  <c r="E25" i="124" s="1"/>
  <c r="E25" i="125" s="1"/>
  <c r="E25" i="126" s="1"/>
  <c r="E25" i="127" s="1"/>
  <c r="E25" i="128" s="1"/>
  <c r="E25" i="129" s="1"/>
  <c r="E25" i="130" s="1"/>
  <c r="E25" i="131" s="1"/>
  <c r="E25" i="132" s="1"/>
  <c r="E25" i="133" s="1"/>
  <c r="C27" i="123"/>
  <c r="C26" i="123"/>
  <c r="C25" i="123"/>
  <c r="C24" i="123"/>
  <c r="C23" i="123"/>
  <c r="C22" i="123"/>
  <c r="C21" i="123"/>
  <c r="D21" i="123" s="1"/>
  <c r="C20" i="123"/>
  <c r="C18" i="123"/>
  <c r="C17" i="123"/>
  <c r="C16" i="123"/>
  <c r="C15" i="123"/>
  <c r="D15" i="123" s="1"/>
  <c r="C14" i="123"/>
  <c r="C12" i="123"/>
  <c r="C11" i="123"/>
  <c r="C10" i="123"/>
  <c r="D10" i="123" s="1"/>
  <c r="C9" i="123"/>
  <c r="C8" i="123"/>
  <c r="D8" i="123" s="1"/>
  <c r="C6" i="123"/>
  <c r="C5" i="123"/>
  <c r="C4" i="123"/>
  <c r="B28" i="123"/>
  <c r="D26" i="123"/>
  <c r="D24" i="123"/>
  <c r="D18" i="123"/>
  <c r="D16" i="123"/>
  <c r="D14" i="123"/>
  <c r="E27" i="122"/>
  <c r="E27" i="123" s="1"/>
  <c r="E27" i="124" s="1"/>
  <c r="E27" i="125" s="1"/>
  <c r="E27" i="126" s="1"/>
  <c r="E27" i="127" s="1"/>
  <c r="E27" i="128" s="1"/>
  <c r="E27" i="129" s="1"/>
  <c r="E27" i="130" s="1"/>
  <c r="E27" i="131" s="1"/>
  <c r="E27" i="132" s="1"/>
  <c r="E27" i="133" s="1"/>
  <c r="E26" i="122"/>
  <c r="E26" i="123" s="1"/>
  <c r="E26" i="124" s="1"/>
  <c r="E26" i="125" s="1"/>
  <c r="E26" i="126" s="1"/>
  <c r="E26" i="127" s="1"/>
  <c r="E25" i="122"/>
  <c r="E24" i="122"/>
  <c r="E24" i="123" s="1"/>
  <c r="E24" i="124" s="1"/>
  <c r="E24" i="125" s="1"/>
  <c r="E24" i="126" s="1"/>
  <c r="E24" i="127" s="1"/>
  <c r="E24" i="128" s="1"/>
  <c r="E24" i="129" s="1"/>
  <c r="E24" i="130" s="1"/>
  <c r="E24" i="131" s="1"/>
  <c r="E24" i="132" s="1"/>
  <c r="E24" i="133" s="1"/>
  <c r="E23" i="122"/>
  <c r="E23" i="123" s="1"/>
  <c r="E23" i="124" s="1"/>
  <c r="E23" i="125" s="1"/>
  <c r="E23" i="126" s="1"/>
  <c r="E23" i="127" s="1"/>
  <c r="E23" i="128" s="1"/>
  <c r="E23" i="129" s="1"/>
  <c r="E23" i="130" s="1"/>
  <c r="E23" i="131" s="1"/>
  <c r="E23" i="132" s="1"/>
  <c r="E23" i="133" s="1"/>
  <c r="E22" i="122"/>
  <c r="E22" i="123" s="1"/>
  <c r="E22" i="124" s="1"/>
  <c r="E22" i="125" s="1"/>
  <c r="E22" i="126" s="1"/>
  <c r="E22" i="127" s="1"/>
  <c r="E22" i="128" s="1"/>
  <c r="E22" i="129" s="1"/>
  <c r="E22" i="130" s="1"/>
  <c r="E22" i="131" s="1"/>
  <c r="E22" i="132" s="1"/>
  <c r="E22" i="133" s="1"/>
  <c r="E21" i="122"/>
  <c r="E21" i="123" s="1"/>
  <c r="E20" i="122"/>
  <c r="E20" i="123" s="1"/>
  <c r="E20" i="124" s="1"/>
  <c r="E20" i="125" s="1"/>
  <c r="E20" i="126" s="1"/>
  <c r="E20" i="127" s="1"/>
  <c r="E20" i="128" s="1"/>
  <c r="E20" i="129" s="1"/>
  <c r="E20" i="130" s="1"/>
  <c r="E20" i="131" s="1"/>
  <c r="E20" i="132" s="1"/>
  <c r="E20" i="133" s="1"/>
  <c r="E18" i="122"/>
  <c r="E18" i="123" s="1"/>
  <c r="E17" i="122"/>
  <c r="E17" i="123" s="1"/>
  <c r="E17" i="124" s="1"/>
  <c r="E17" i="125" s="1"/>
  <c r="E17" i="126" s="1"/>
  <c r="E17" i="127" s="1"/>
  <c r="E16" i="122"/>
  <c r="E16" i="123" s="1"/>
  <c r="E16" i="124" s="1"/>
  <c r="E16" i="125" s="1"/>
  <c r="E16" i="126" s="1"/>
  <c r="E15" i="122"/>
  <c r="E15" i="123" s="1"/>
  <c r="E15" i="124" s="1"/>
  <c r="E15" i="125" s="1"/>
  <c r="E15" i="126" s="1"/>
  <c r="E15" i="127" s="1"/>
  <c r="E15" i="128" s="1"/>
  <c r="E15" i="129" s="1"/>
  <c r="E15" i="130" s="1"/>
  <c r="E15" i="131" s="1"/>
  <c r="E15" i="132" s="1"/>
  <c r="E15" i="133" s="1"/>
  <c r="E14" i="122"/>
  <c r="E14" i="123" s="1"/>
  <c r="E14" i="124" s="1"/>
  <c r="E14" i="125" s="1"/>
  <c r="E14" i="126" s="1"/>
  <c r="E14" i="127" s="1"/>
  <c r="E14" i="128" s="1"/>
  <c r="E14" i="129" s="1"/>
  <c r="E14" i="130" s="1"/>
  <c r="E14" i="131" s="1"/>
  <c r="E14" i="132" s="1"/>
  <c r="E14" i="133" s="1"/>
  <c r="E12" i="122"/>
  <c r="E12" i="123" s="1"/>
  <c r="E12" i="124" s="1"/>
  <c r="E12" i="125" s="1"/>
  <c r="E12" i="126" s="1"/>
  <c r="E12" i="127" s="1"/>
  <c r="E12" i="128" s="1"/>
  <c r="E12" i="129" s="1"/>
  <c r="E12" i="130" s="1"/>
  <c r="E12" i="131" s="1"/>
  <c r="E12" i="132" s="1"/>
  <c r="E12" i="133" s="1"/>
  <c r="E11" i="122"/>
  <c r="E11" i="123" s="1"/>
  <c r="E11" i="124" s="1"/>
  <c r="E11" i="125" s="1"/>
  <c r="E11" i="126" s="1"/>
  <c r="E11" i="127" s="1"/>
  <c r="E11" i="128" s="1"/>
  <c r="E11" i="129" s="1"/>
  <c r="E11" i="130" s="1"/>
  <c r="E11" i="131" s="1"/>
  <c r="E11" i="132" s="1"/>
  <c r="E11" i="133" s="1"/>
  <c r="E10" i="122"/>
  <c r="E10" i="123" s="1"/>
  <c r="E9" i="122"/>
  <c r="E9" i="123" s="1"/>
  <c r="E9" i="124" s="1"/>
  <c r="E8" i="122"/>
  <c r="E8" i="123" s="1"/>
  <c r="E6" i="122"/>
  <c r="E6" i="123" s="1"/>
  <c r="E6" i="124" s="1"/>
  <c r="E5" i="122"/>
  <c r="E5" i="123" s="1"/>
  <c r="E5" i="124" s="1"/>
  <c r="E4" i="122"/>
  <c r="E4" i="123" s="1"/>
  <c r="E4" i="124" s="1"/>
  <c r="E4" i="125" s="1"/>
  <c r="C27" i="122"/>
  <c r="F27" i="122" s="1"/>
  <c r="F27" i="123" s="1"/>
  <c r="F27" i="124" s="1"/>
  <c r="F27" i="125" s="1"/>
  <c r="C26" i="122"/>
  <c r="F26" i="122" s="1"/>
  <c r="C25" i="122"/>
  <c r="F25" i="122" s="1"/>
  <c r="C24" i="122"/>
  <c r="F24" i="122" s="1"/>
  <c r="F24" i="123" s="1"/>
  <c r="C23" i="122"/>
  <c r="F23" i="122" s="1"/>
  <c r="F23" i="123" s="1"/>
  <c r="C22" i="122"/>
  <c r="D22" i="122" s="1"/>
  <c r="C21" i="122"/>
  <c r="D21" i="122" s="1"/>
  <c r="C20" i="122"/>
  <c r="F20" i="122" s="1"/>
  <c r="C18" i="122"/>
  <c r="F18" i="122" s="1"/>
  <c r="C17" i="122"/>
  <c r="F17" i="122" s="1"/>
  <c r="F17" i="123" s="1"/>
  <c r="C16" i="122"/>
  <c r="F16" i="122" s="1"/>
  <c r="F16" i="123" s="1"/>
  <c r="C15" i="122"/>
  <c r="F15" i="122" s="1"/>
  <c r="F15" i="123" s="1"/>
  <c r="C14" i="122"/>
  <c r="F14" i="122" s="1"/>
  <c r="F14" i="123" s="1"/>
  <c r="C12" i="122"/>
  <c r="D12" i="122" s="1"/>
  <c r="C11" i="122"/>
  <c r="F11" i="122" s="1"/>
  <c r="C10" i="122"/>
  <c r="F10" i="122" s="1"/>
  <c r="C9" i="122"/>
  <c r="F9" i="122" s="1"/>
  <c r="C8" i="122"/>
  <c r="F8" i="122" s="1"/>
  <c r="C6" i="122"/>
  <c r="F6" i="122" s="1"/>
  <c r="F6" i="123" s="1"/>
  <c r="F6" i="124" s="1"/>
  <c r="F6" i="125" s="1"/>
  <c r="C5" i="122"/>
  <c r="D5" i="122" s="1"/>
  <c r="C4" i="122"/>
  <c r="B28" i="122"/>
  <c r="D10" i="122"/>
  <c r="D4" i="121"/>
  <c r="C27" i="121"/>
  <c r="C26" i="121"/>
  <c r="C25" i="121"/>
  <c r="C24" i="121"/>
  <c r="C23" i="121"/>
  <c r="C22" i="121"/>
  <c r="D22" i="121" s="1"/>
  <c r="C21" i="121"/>
  <c r="D21" i="121" s="1"/>
  <c r="C20" i="121"/>
  <c r="C18" i="121"/>
  <c r="C17" i="121"/>
  <c r="C16" i="121"/>
  <c r="C15" i="121"/>
  <c r="C14" i="121"/>
  <c r="C12" i="121"/>
  <c r="C11" i="121"/>
  <c r="C10" i="121"/>
  <c r="C9" i="121"/>
  <c r="C8" i="121"/>
  <c r="C6" i="121"/>
  <c r="C5" i="121"/>
  <c r="C4" i="121"/>
  <c r="B28" i="121"/>
  <c r="D24" i="121"/>
  <c r="D23" i="121"/>
  <c r="C28" i="121"/>
  <c r="D5" i="121"/>
  <c r="C7" i="121"/>
  <c r="D9" i="120"/>
  <c r="C27" i="120"/>
  <c r="C26" i="120"/>
  <c r="C25" i="120"/>
  <c r="C24" i="120"/>
  <c r="C23" i="120"/>
  <c r="C22" i="120"/>
  <c r="C21" i="120"/>
  <c r="C20" i="120"/>
  <c r="C28" i="120" s="1"/>
  <c r="C18" i="120"/>
  <c r="C17" i="120"/>
  <c r="C16" i="120"/>
  <c r="C15" i="120"/>
  <c r="C14" i="120"/>
  <c r="C12" i="120"/>
  <c r="C11" i="120"/>
  <c r="C10" i="120"/>
  <c r="C9" i="120"/>
  <c r="C8" i="120"/>
  <c r="C6" i="120"/>
  <c r="C5" i="120"/>
  <c r="C4" i="120"/>
  <c r="C7" i="120" s="1"/>
  <c r="B28" i="120"/>
  <c r="D17" i="120"/>
  <c r="D16" i="120"/>
  <c r="D15" i="120"/>
  <c r="D14" i="120"/>
  <c r="D12" i="120"/>
  <c r="D11" i="120"/>
  <c r="D10" i="120"/>
  <c r="F13" i="156" l="1"/>
  <c r="G13" i="156" s="1"/>
  <c r="H28" i="156"/>
  <c r="J28" i="156" s="1"/>
  <c r="J20" i="156"/>
  <c r="G7" i="156"/>
  <c r="E29" i="156"/>
  <c r="H19" i="156"/>
  <c r="J19" i="156" s="1"/>
  <c r="F28" i="156"/>
  <c r="G28" i="156" s="1"/>
  <c r="C29" i="156"/>
  <c r="G4" i="156"/>
  <c r="J7" i="156"/>
  <c r="H29" i="156"/>
  <c r="E27" i="151"/>
  <c r="E28" i="150"/>
  <c r="G27" i="150"/>
  <c r="J18" i="152"/>
  <c r="H18" i="153"/>
  <c r="F29" i="155"/>
  <c r="F30" i="155" s="1"/>
  <c r="D29" i="155"/>
  <c r="D30" i="155"/>
  <c r="G7" i="155"/>
  <c r="G13" i="155"/>
  <c r="J7" i="155"/>
  <c r="G14" i="155"/>
  <c r="G19" i="155"/>
  <c r="D7" i="154"/>
  <c r="F13" i="154"/>
  <c r="G10" i="154"/>
  <c r="J7" i="154"/>
  <c r="G13" i="154"/>
  <c r="J20" i="154"/>
  <c r="D29" i="154"/>
  <c r="F28" i="154"/>
  <c r="J14" i="154"/>
  <c r="D30" i="154"/>
  <c r="H13" i="154"/>
  <c r="J13" i="154" s="1"/>
  <c r="F19" i="154"/>
  <c r="G19" i="154" s="1"/>
  <c r="C29" i="153"/>
  <c r="G13" i="153"/>
  <c r="C30" i="153"/>
  <c r="D30" i="153" s="1"/>
  <c r="D29" i="153"/>
  <c r="D13" i="153"/>
  <c r="J7" i="153"/>
  <c r="J8" i="153"/>
  <c r="H13" i="153"/>
  <c r="J13" i="153" s="1"/>
  <c r="J20" i="153"/>
  <c r="F29" i="153"/>
  <c r="F30" i="153" s="1"/>
  <c r="D13" i="152"/>
  <c r="H13" i="152"/>
  <c r="J13" i="152" s="1"/>
  <c r="J7" i="152"/>
  <c r="F28" i="152"/>
  <c r="F13" i="152"/>
  <c r="F19" i="152"/>
  <c r="G19" i="152" s="1"/>
  <c r="D29" i="152"/>
  <c r="D30" i="152"/>
  <c r="H13" i="151"/>
  <c r="J13" i="151" s="1"/>
  <c r="H7" i="151"/>
  <c r="G4" i="151"/>
  <c r="G7" i="151"/>
  <c r="F13" i="151"/>
  <c r="G13" i="151" s="1"/>
  <c r="J7" i="151"/>
  <c r="F19" i="151"/>
  <c r="G19" i="151" s="1"/>
  <c r="C29" i="151"/>
  <c r="C30" i="151" s="1"/>
  <c r="J14" i="151"/>
  <c r="H19" i="151"/>
  <c r="J19" i="151" s="1"/>
  <c r="J20" i="151"/>
  <c r="F28" i="151"/>
  <c r="G20" i="151"/>
  <c r="D29" i="151"/>
  <c r="B30" i="151"/>
  <c r="D30" i="151" s="1"/>
  <c r="F13" i="150"/>
  <c r="G13" i="150" s="1"/>
  <c r="D13" i="150"/>
  <c r="C30" i="150"/>
  <c r="D29" i="150"/>
  <c r="D30" i="150"/>
  <c r="F7" i="150"/>
  <c r="J20" i="150"/>
  <c r="H19" i="150"/>
  <c r="J19" i="150" s="1"/>
  <c r="E29" i="150"/>
  <c r="G7" i="150"/>
  <c r="F28" i="150"/>
  <c r="G28" i="150" s="1"/>
  <c r="F19" i="150"/>
  <c r="G19" i="150" s="1"/>
  <c r="J4" i="150"/>
  <c r="H7" i="150"/>
  <c r="H13" i="150"/>
  <c r="J13" i="150" s="1"/>
  <c r="G4" i="150"/>
  <c r="D6" i="120"/>
  <c r="D5" i="120"/>
  <c r="D18" i="120"/>
  <c r="D17" i="121"/>
  <c r="D26" i="121"/>
  <c r="F12" i="122"/>
  <c r="D17" i="122"/>
  <c r="D26" i="122"/>
  <c r="C7" i="122"/>
  <c r="D7" i="122" s="1"/>
  <c r="D9" i="122"/>
  <c r="F20" i="123"/>
  <c r="F11" i="123"/>
  <c r="F11" i="124" s="1"/>
  <c r="F12" i="123"/>
  <c r="F12" i="124" s="1"/>
  <c r="F12" i="125" s="1"/>
  <c r="F18" i="123"/>
  <c r="F19" i="123" s="1"/>
  <c r="F5" i="122"/>
  <c r="F5" i="123" s="1"/>
  <c r="F5" i="124" s="1"/>
  <c r="F25" i="123"/>
  <c r="F25" i="124" s="1"/>
  <c r="F25" i="125" s="1"/>
  <c r="G25" i="125" s="1"/>
  <c r="F26" i="123"/>
  <c r="F26" i="124" s="1"/>
  <c r="G26" i="124" s="1"/>
  <c r="F4" i="122"/>
  <c r="F4" i="123" s="1"/>
  <c r="F21" i="122"/>
  <c r="F21" i="123" s="1"/>
  <c r="G21" i="123" s="1"/>
  <c r="C28" i="122"/>
  <c r="D28" i="122" s="1"/>
  <c r="F22" i="122"/>
  <c r="F22" i="123" s="1"/>
  <c r="F9" i="123"/>
  <c r="F9" i="124" s="1"/>
  <c r="G9" i="124" s="1"/>
  <c r="F24" i="124"/>
  <c r="F24" i="125" s="1"/>
  <c r="F8" i="123"/>
  <c r="F8" i="124" s="1"/>
  <c r="F8" i="125" s="1"/>
  <c r="F8" i="126" s="1"/>
  <c r="F8" i="127" s="1"/>
  <c r="F8" i="128" s="1"/>
  <c r="F10" i="123"/>
  <c r="F10" i="124" s="1"/>
  <c r="F10" i="125" s="1"/>
  <c r="F10" i="126" s="1"/>
  <c r="F10" i="127" s="1"/>
  <c r="F10" i="128" s="1"/>
  <c r="F10" i="129" s="1"/>
  <c r="F10" i="130" s="1"/>
  <c r="F10" i="131" s="1"/>
  <c r="F10" i="132" s="1"/>
  <c r="F10" i="133" s="1"/>
  <c r="D12" i="123"/>
  <c r="C28" i="123"/>
  <c r="F14" i="124"/>
  <c r="F14" i="125" s="1"/>
  <c r="F14" i="126" s="1"/>
  <c r="F15" i="124"/>
  <c r="F16" i="124"/>
  <c r="F16" i="125" s="1"/>
  <c r="G16" i="125" s="1"/>
  <c r="F17" i="124"/>
  <c r="F17" i="125" s="1"/>
  <c r="F20" i="124"/>
  <c r="F20" i="125" s="1"/>
  <c r="F20" i="126" s="1"/>
  <c r="F23" i="124"/>
  <c r="G23" i="124" s="1"/>
  <c r="C28" i="124"/>
  <c r="F27" i="126"/>
  <c r="F27" i="127" s="1"/>
  <c r="F27" i="128" s="1"/>
  <c r="F27" i="129" s="1"/>
  <c r="F27" i="130" s="1"/>
  <c r="F27" i="131" s="1"/>
  <c r="G27" i="131" s="1"/>
  <c r="F6" i="126"/>
  <c r="F6" i="127" s="1"/>
  <c r="F6" i="128" s="1"/>
  <c r="F6" i="129" s="1"/>
  <c r="F6" i="130" s="1"/>
  <c r="F6" i="131" s="1"/>
  <c r="F6" i="132" s="1"/>
  <c r="F6" i="133" s="1"/>
  <c r="D14" i="124"/>
  <c r="F15" i="125"/>
  <c r="F15" i="126" s="1"/>
  <c r="F15" i="127" s="1"/>
  <c r="D17" i="125"/>
  <c r="D8" i="125"/>
  <c r="D8" i="126"/>
  <c r="D12" i="126"/>
  <c r="C28" i="126"/>
  <c r="D14" i="127"/>
  <c r="D17" i="127"/>
  <c r="C28" i="127"/>
  <c r="D21" i="128"/>
  <c r="D6" i="129"/>
  <c r="C19" i="129"/>
  <c r="C13" i="131"/>
  <c r="C28" i="132"/>
  <c r="D21" i="132"/>
  <c r="F26" i="136"/>
  <c r="G23" i="134"/>
  <c r="F12" i="135"/>
  <c r="F11" i="134"/>
  <c r="F11" i="135" s="1"/>
  <c r="F14" i="135"/>
  <c r="G21" i="134"/>
  <c r="F15" i="135"/>
  <c r="F17" i="135"/>
  <c r="F17" i="136" s="1"/>
  <c r="F18" i="135"/>
  <c r="F18" i="136" s="1"/>
  <c r="F18" i="137" s="1"/>
  <c r="F18" i="138" s="1"/>
  <c r="G26" i="134"/>
  <c r="F22" i="135"/>
  <c r="F23" i="135"/>
  <c r="G17" i="134"/>
  <c r="F5" i="134"/>
  <c r="F27" i="135"/>
  <c r="F27" i="136" s="1"/>
  <c r="F27" i="137" s="1"/>
  <c r="F5" i="135"/>
  <c r="F5" i="136" s="1"/>
  <c r="F8" i="135"/>
  <c r="F24" i="136"/>
  <c r="F24" i="137" s="1"/>
  <c r="F24" i="138" s="1"/>
  <c r="F24" i="139" s="1"/>
  <c r="G22" i="134"/>
  <c r="F10" i="135"/>
  <c r="F10" i="136" s="1"/>
  <c r="G16" i="135"/>
  <c r="F25" i="137"/>
  <c r="F25" i="138" s="1"/>
  <c r="F9" i="136"/>
  <c r="F9" i="137" s="1"/>
  <c r="F9" i="138" s="1"/>
  <c r="F9" i="139" s="1"/>
  <c r="F5" i="137"/>
  <c r="F5" i="138" s="1"/>
  <c r="F5" i="139" s="1"/>
  <c r="F5" i="140" s="1"/>
  <c r="F5" i="141" s="1"/>
  <c r="F5" i="142" s="1"/>
  <c r="F5" i="144" s="1"/>
  <c r="F5" i="145" s="1"/>
  <c r="F5" i="146" s="1"/>
  <c r="F12" i="136"/>
  <c r="F12" i="137" s="1"/>
  <c r="F20" i="135"/>
  <c r="F20" i="136" s="1"/>
  <c r="F20" i="137" s="1"/>
  <c r="F20" i="138" s="1"/>
  <c r="F20" i="139" s="1"/>
  <c r="F20" i="140" s="1"/>
  <c r="F20" i="141" s="1"/>
  <c r="F20" i="142" s="1"/>
  <c r="F20" i="144" s="1"/>
  <c r="F20" i="145" s="1"/>
  <c r="F20" i="146" s="1"/>
  <c r="C13" i="135"/>
  <c r="F14" i="136"/>
  <c r="F14" i="137" s="1"/>
  <c r="F15" i="136"/>
  <c r="F15" i="137" s="1"/>
  <c r="G6" i="135"/>
  <c r="F23" i="136"/>
  <c r="F23" i="137" s="1"/>
  <c r="F4" i="136"/>
  <c r="F4" i="137" s="1"/>
  <c r="D9" i="136"/>
  <c r="F8" i="136"/>
  <c r="G8" i="136" s="1"/>
  <c r="D4" i="136"/>
  <c r="F6" i="137"/>
  <c r="F6" i="138" s="1"/>
  <c r="F6" i="139" s="1"/>
  <c r="F6" i="140" s="1"/>
  <c r="F6" i="141" s="1"/>
  <c r="C7" i="136"/>
  <c r="C13" i="136"/>
  <c r="F10" i="137"/>
  <c r="F10" i="138" s="1"/>
  <c r="F10" i="139" s="1"/>
  <c r="C28" i="136"/>
  <c r="F22" i="136"/>
  <c r="F22" i="137" s="1"/>
  <c r="G22" i="137" s="1"/>
  <c r="F16" i="137"/>
  <c r="F16" i="138" s="1"/>
  <c r="F16" i="139" s="1"/>
  <c r="F16" i="140" s="1"/>
  <c r="F16" i="141" s="1"/>
  <c r="F16" i="142" s="1"/>
  <c r="F16" i="144" s="1"/>
  <c r="F16" i="145" s="1"/>
  <c r="F16" i="146" s="1"/>
  <c r="C19" i="137"/>
  <c r="C7" i="137"/>
  <c r="D12" i="137"/>
  <c r="F26" i="137"/>
  <c r="F26" i="138" s="1"/>
  <c r="F26" i="139" s="1"/>
  <c r="F26" i="140" s="1"/>
  <c r="F26" i="141" s="1"/>
  <c r="F26" i="142" s="1"/>
  <c r="F26" i="144" s="1"/>
  <c r="F26" i="145" s="1"/>
  <c r="F26" i="146" s="1"/>
  <c r="C28" i="137"/>
  <c r="F21" i="138"/>
  <c r="F21" i="139" s="1"/>
  <c r="F21" i="140" s="1"/>
  <c r="F21" i="141" s="1"/>
  <c r="F21" i="142" s="1"/>
  <c r="G21" i="142" s="1"/>
  <c r="D26" i="138"/>
  <c r="C28" i="139"/>
  <c r="F25" i="139"/>
  <c r="F25" i="140" s="1"/>
  <c r="G25" i="140" s="1"/>
  <c r="F24" i="140"/>
  <c r="F24" i="141" s="1"/>
  <c r="F9" i="140"/>
  <c r="F9" i="141" s="1"/>
  <c r="F9" i="142" s="1"/>
  <c r="F9" i="144" s="1"/>
  <c r="F9" i="145" s="1"/>
  <c r="F9" i="146" s="1"/>
  <c r="C28" i="141"/>
  <c r="D28" i="141" s="1"/>
  <c r="F6" i="142"/>
  <c r="F6" i="144" s="1"/>
  <c r="F6" i="145" s="1"/>
  <c r="F6" i="146" s="1"/>
  <c r="D4" i="141"/>
  <c r="C28" i="144"/>
  <c r="D26" i="144"/>
  <c r="C13" i="145"/>
  <c r="C28" i="145"/>
  <c r="D21" i="145"/>
  <c r="D24" i="145"/>
  <c r="D9" i="145"/>
  <c r="D4" i="146"/>
  <c r="F16" i="149"/>
  <c r="G16" i="148"/>
  <c r="F25" i="148"/>
  <c r="F25" i="149" s="1"/>
  <c r="E26" i="135"/>
  <c r="E26" i="136" s="1"/>
  <c r="E26" i="137" s="1"/>
  <c r="F26" i="148"/>
  <c r="F26" i="149" s="1"/>
  <c r="F5" i="148"/>
  <c r="F5" i="149" s="1"/>
  <c r="F18" i="147"/>
  <c r="F8" i="148"/>
  <c r="F8" i="149" s="1"/>
  <c r="E6" i="136"/>
  <c r="G6" i="136" s="1"/>
  <c r="D11" i="147"/>
  <c r="F20" i="147"/>
  <c r="F20" i="148" s="1"/>
  <c r="D12" i="147"/>
  <c r="E28" i="134"/>
  <c r="E22" i="135"/>
  <c r="E22" i="136" s="1"/>
  <c r="E22" i="137" s="1"/>
  <c r="E22" i="138" s="1"/>
  <c r="E22" i="139" s="1"/>
  <c r="E22" i="140" s="1"/>
  <c r="E22" i="141" s="1"/>
  <c r="E22" i="142" s="1"/>
  <c r="E22" i="144" s="1"/>
  <c r="E22" i="145" s="1"/>
  <c r="E22" i="146" s="1"/>
  <c r="G11" i="147"/>
  <c r="E11" i="135"/>
  <c r="E11" i="136" s="1"/>
  <c r="E11" i="137" s="1"/>
  <c r="E23" i="135"/>
  <c r="E23" i="136" s="1"/>
  <c r="E23" i="137" s="1"/>
  <c r="E23" i="138" s="1"/>
  <c r="E23" i="139" s="1"/>
  <c r="E23" i="140" s="1"/>
  <c r="E23" i="141" s="1"/>
  <c r="E23" i="142" s="1"/>
  <c r="E23" i="144" s="1"/>
  <c r="E23" i="145" s="1"/>
  <c r="E23" i="146" s="1"/>
  <c r="F21" i="148"/>
  <c r="F21" i="149" s="1"/>
  <c r="G25" i="134"/>
  <c r="F23" i="148"/>
  <c r="F23" i="149" s="1"/>
  <c r="E5" i="137"/>
  <c r="E5" i="138" s="1"/>
  <c r="E5" i="139" s="1"/>
  <c r="G5" i="136"/>
  <c r="E8" i="137"/>
  <c r="E8" i="138" s="1"/>
  <c r="E8" i="139" s="1"/>
  <c r="E8" i="140" s="1"/>
  <c r="E8" i="141" s="1"/>
  <c r="E8" i="142" s="1"/>
  <c r="E8" i="144" s="1"/>
  <c r="E8" i="145" s="1"/>
  <c r="E8" i="146" s="1"/>
  <c r="G15" i="136"/>
  <c r="D18" i="148"/>
  <c r="E4" i="136"/>
  <c r="E7" i="136" s="1"/>
  <c r="E16" i="136"/>
  <c r="F18" i="148"/>
  <c r="F18" i="149" s="1"/>
  <c r="D4" i="148"/>
  <c r="F22" i="148"/>
  <c r="F22" i="149" s="1"/>
  <c r="F4" i="148"/>
  <c r="F4" i="149" s="1"/>
  <c r="F24" i="148"/>
  <c r="F24" i="149" s="1"/>
  <c r="G24" i="149" s="1"/>
  <c r="G23" i="149"/>
  <c r="E11" i="138"/>
  <c r="E11" i="139" s="1"/>
  <c r="E11" i="140" s="1"/>
  <c r="E11" i="141" s="1"/>
  <c r="E11" i="142" s="1"/>
  <c r="E11" i="144" s="1"/>
  <c r="E11" i="145" s="1"/>
  <c r="E11" i="146" s="1"/>
  <c r="E6" i="137"/>
  <c r="E6" i="138" s="1"/>
  <c r="E6" i="139" s="1"/>
  <c r="E6" i="140" s="1"/>
  <c r="E26" i="138"/>
  <c r="E26" i="139" s="1"/>
  <c r="E26" i="140" s="1"/>
  <c r="E26" i="141" s="1"/>
  <c r="E26" i="142" s="1"/>
  <c r="E26" i="144" s="1"/>
  <c r="E26" i="145" s="1"/>
  <c r="E26" i="146" s="1"/>
  <c r="E9" i="140"/>
  <c r="E9" i="141" s="1"/>
  <c r="E9" i="142" s="1"/>
  <c r="E9" i="144" s="1"/>
  <c r="E9" i="145" s="1"/>
  <c r="E9" i="146" s="1"/>
  <c r="G9" i="139"/>
  <c r="E5" i="140"/>
  <c r="E5" i="141" s="1"/>
  <c r="E18" i="142"/>
  <c r="E18" i="144" s="1"/>
  <c r="E18" i="145" s="1"/>
  <c r="E18" i="146" s="1"/>
  <c r="E21" i="144"/>
  <c r="E20" i="142"/>
  <c r="E27" i="144"/>
  <c r="E27" i="145" s="1"/>
  <c r="E27" i="146" s="1"/>
  <c r="E25" i="146"/>
  <c r="E10" i="146"/>
  <c r="E5" i="148"/>
  <c r="E7" i="148" s="1"/>
  <c r="E17" i="148"/>
  <c r="E6" i="148"/>
  <c r="E18" i="148"/>
  <c r="E8" i="148"/>
  <c r="E28" i="149"/>
  <c r="G26" i="149"/>
  <c r="E11" i="148"/>
  <c r="G11" i="148" s="1"/>
  <c r="E23" i="148"/>
  <c r="G11" i="149"/>
  <c r="E28" i="147"/>
  <c r="E7" i="149"/>
  <c r="G9" i="149"/>
  <c r="G27" i="149"/>
  <c r="G18" i="149"/>
  <c r="D28" i="149"/>
  <c r="G10" i="149"/>
  <c r="G12" i="149"/>
  <c r="G4" i="149"/>
  <c r="G21" i="149"/>
  <c r="G16" i="149"/>
  <c r="F13" i="149"/>
  <c r="D14" i="149"/>
  <c r="C19" i="149"/>
  <c r="D19" i="149" s="1"/>
  <c r="B29" i="149"/>
  <c r="E19" i="149"/>
  <c r="C7" i="149"/>
  <c r="D17" i="149"/>
  <c r="G17" i="149"/>
  <c r="D15" i="149"/>
  <c r="G15" i="149"/>
  <c r="C13" i="149"/>
  <c r="D13" i="149" s="1"/>
  <c r="F7" i="149"/>
  <c r="D16" i="149"/>
  <c r="C28" i="148"/>
  <c r="D26" i="148"/>
  <c r="G21" i="148"/>
  <c r="G26" i="148"/>
  <c r="G23" i="148"/>
  <c r="G17" i="148"/>
  <c r="G24" i="148"/>
  <c r="E28" i="148"/>
  <c r="E19" i="148"/>
  <c r="G14" i="148"/>
  <c r="G12" i="148"/>
  <c r="B30" i="148"/>
  <c r="D28" i="148"/>
  <c r="G9" i="148"/>
  <c r="D12" i="148"/>
  <c r="G4" i="148"/>
  <c r="G22" i="148"/>
  <c r="G27" i="148"/>
  <c r="D15" i="148"/>
  <c r="D20" i="148"/>
  <c r="D25" i="148"/>
  <c r="G10" i="148"/>
  <c r="G25" i="148"/>
  <c r="C13" i="148"/>
  <c r="F7" i="148"/>
  <c r="D23" i="148"/>
  <c r="G18" i="148"/>
  <c r="B29" i="147"/>
  <c r="B30" i="147" s="1"/>
  <c r="G18" i="147"/>
  <c r="G10" i="147"/>
  <c r="G12" i="147"/>
  <c r="E19" i="147"/>
  <c r="E13" i="147"/>
  <c r="E7" i="147"/>
  <c r="G17" i="147"/>
  <c r="D28" i="147"/>
  <c r="G15" i="147"/>
  <c r="G16" i="147"/>
  <c r="G21" i="147"/>
  <c r="G22" i="147"/>
  <c r="G23" i="147"/>
  <c r="G24" i="147"/>
  <c r="G25" i="147"/>
  <c r="G26" i="147"/>
  <c r="G27" i="147"/>
  <c r="C7" i="147"/>
  <c r="C13" i="147"/>
  <c r="D13" i="147" s="1"/>
  <c r="C19" i="147"/>
  <c r="D19" i="147" s="1"/>
  <c r="D8" i="147"/>
  <c r="D14" i="147"/>
  <c r="D15" i="147"/>
  <c r="D16" i="147"/>
  <c r="D20" i="147"/>
  <c r="D21" i="147"/>
  <c r="D22" i="147"/>
  <c r="D23" i="147"/>
  <c r="D24" i="147"/>
  <c r="D25" i="147"/>
  <c r="D26" i="147"/>
  <c r="D27" i="147"/>
  <c r="B29" i="146"/>
  <c r="B30" i="146" s="1"/>
  <c r="D28" i="146"/>
  <c r="D22" i="146"/>
  <c r="D27" i="146"/>
  <c r="D20" i="146"/>
  <c r="D25" i="146"/>
  <c r="C13" i="146"/>
  <c r="D13" i="146" s="1"/>
  <c r="D23" i="146"/>
  <c r="C19" i="146"/>
  <c r="D19" i="146" s="1"/>
  <c r="D11" i="146"/>
  <c r="D13" i="145"/>
  <c r="B29" i="145"/>
  <c r="B30" i="145" s="1"/>
  <c r="D28" i="145"/>
  <c r="D14" i="145"/>
  <c r="C19" i="145"/>
  <c r="D19" i="145" s="1"/>
  <c r="D22" i="145"/>
  <c r="D27" i="145"/>
  <c r="D15" i="145"/>
  <c r="D18" i="145"/>
  <c r="D23" i="145"/>
  <c r="D11" i="145"/>
  <c r="D16" i="145"/>
  <c r="D28" i="144"/>
  <c r="B29" i="144"/>
  <c r="D17" i="144"/>
  <c r="D27" i="144"/>
  <c r="D10" i="144"/>
  <c r="D14" i="144"/>
  <c r="D15" i="144"/>
  <c r="D25" i="144"/>
  <c r="C13" i="144"/>
  <c r="C29" i="144" s="1"/>
  <c r="C30" i="144" s="1"/>
  <c r="D18" i="144"/>
  <c r="D23" i="144"/>
  <c r="D24" i="144"/>
  <c r="D11" i="144"/>
  <c r="B29" i="142"/>
  <c r="B30" i="142"/>
  <c r="D28" i="142"/>
  <c r="C19" i="142"/>
  <c r="D19" i="142" s="1"/>
  <c r="D4" i="142"/>
  <c r="D24" i="142"/>
  <c r="D12" i="142"/>
  <c r="C7" i="142"/>
  <c r="D17" i="142"/>
  <c r="D10" i="142"/>
  <c r="D15" i="142"/>
  <c r="D20" i="142"/>
  <c r="D25" i="142"/>
  <c r="C13" i="142"/>
  <c r="D13" i="142" s="1"/>
  <c r="D23" i="142"/>
  <c r="D11" i="142"/>
  <c r="D15" i="141"/>
  <c r="B29" i="141"/>
  <c r="B30" i="141"/>
  <c r="C13" i="141"/>
  <c r="D13" i="141" s="1"/>
  <c r="C7" i="141"/>
  <c r="C29" i="141" s="1"/>
  <c r="C30" i="141" s="1"/>
  <c r="C19" i="141"/>
  <c r="D19" i="141" s="1"/>
  <c r="D20" i="141"/>
  <c r="D21" i="141"/>
  <c r="D22" i="141"/>
  <c r="D23" i="141"/>
  <c r="D24" i="141"/>
  <c r="D25" i="141"/>
  <c r="D26" i="141"/>
  <c r="D27" i="141"/>
  <c r="B29" i="140"/>
  <c r="B30" i="140"/>
  <c r="D28" i="140"/>
  <c r="C19" i="140"/>
  <c r="D19" i="140" s="1"/>
  <c r="D12" i="140"/>
  <c r="D22" i="140"/>
  <c r="D27" i="140"/>
  <c r="C7" i="140"/>
  <c r="D10" i="140"/>
  <c r="D15" i="140"/>
  <c r="D20" i="140"/>
  <c r="D25" i="140"/>
  <c r="D18" i="140"/>
  <c r="G20" i="140"/>
  <c r="D23" i="140"/>
  <c r="G21" i="139"/>
  <c r="B29" i="139"/>
  <c r="B30" i="139" s="1"/>
  <c r="D19" i="139"/>
  <c r="D28" i="139"/>
  <c r="D24" i="139"/>
  <c r="G24" i="139"/>
  <c r="D22" i="139"/>
  <c r="D27" i="139"/>
  <c r="D10" i="139"/>
  <c r="D20" i="139"/>
  <c r="D25" i="139"/>
  <c r="C13" i="139"/>
  <c r="D13" i="139" s="1"/>
  <c r="E13" i="139"/>
  <c r="D23" i="139"/>
  <c r="D11" i="139"/>
  <c r="G9" i="138"/>
  <c r="E28" i="138"/>
  <c r="B29" i="138"/>
  <c r="B30" i="138"/>
  <c r="D19" i="138"/>
  <c r="G25" i="138"/>
  <c r="D28" i="138"/>
  <c r="C19" i="138"/>
  <c r="D24" i="138"/>
  <c r="D12" i="138"/>
  <c r="G24" i="138"/>
  <c r="C7" i="138"/>
  <c r="C29" i="138" s="1"/>
  <c r="C30" i="138" s="1"/>
  <c r="D17" i="138"/>
  <c r="D10" i="138"/>
  <c r="D20" i="138"/>
  <c r="D25" i="138"/>
  <c r="G5" i="138"/>
  <c r="C13" i="138"/>
  <c r="D13" i="138" s="1"/>
  <c r="G20" i="138"/>
  <c r="D23" i="138"/>
  <c r="D11" i="138"/>
  <c r="D19" i="137"/>
  <c r="G9" i="137"/>
  <c r="E28" i="137"/>
  <c r="G21" i="137"/>
  <c r="D28" i="137"/>
  <c r="D24" i="137"/>
  <c r="B29" i="137"/>
  <c r="G24" i="137"/>
  <c r="D17" i="137"/>
  <c r="D22" i="137"/>
  <c r="D27" i="137"/>
  <c r="D10" i="137"/>
  <c r="G5" i="137"/>
  <c r="D15" i="137"/>
  <c r="D20" i="137"/>
  <c r="D25" i="137"/>
  <c r="D14" i="137"/>
  <c r="C13" i="137"/>
  <c r="C29" i="137" s="1"/>
  <c r="C30" i="137" s="1"/>
  <c r="G20" i="137"/>
  <c r="G25" i="137"/>
  <c r="D18" i="137"/>
  <c r="E13" i="137"/>
  <c r="D23" i="137"/>
  <c r="D11" i="137"/>
  <c r="D13" i="136"/>
  <c r="G26" i="136"/>
  <c r="E28" i="136"/>
  <c r="G21" i="136"/>
  <c r="G12" i="136"/>
  <c r="E13" i="136"/>
  <c r="B29" i="136"/>
  <c r="D7" i="136"/>
  <c r="B30" i="136"/>
  <c r="G14" i="136"/>
  <c r="F7" i="136"/>
  <c r="D28" i="136"/>
  <c r="G9" i="136"/>
  <c r="D24" i="136"/>
  <c r="E19" i="136"/>
  <c r="D12" i="136"/>
  <c r="G24" i="136"/>
  <c r="C19" i="136"/>
  <c r="D19" i="136" s="1"/>
  <c r="D17" i="136"/>
  <c r="G4" i="136"/>
  <c r="D10" i="136"/>
  <c r="G27" i="136"/>
  <c r="D15" i="136"/>
  <c r="G10" i="136"/>
  <c r="D20" i="136"/>
  <c r="D25" i="136"/>
  <c r="G20" i="136"/>
  <c r="G25" i="136"/>
  <c r="D18" i="136"/>
  <c r="D23" i="136"/>
  <c r="D11" i="136"/>
  <c r="G23" i="136"/>
  <c r="D16" i="136"/>
  <c r="D21" i="135"/>
  <c r="G9" i="135"/>
  <c r="G26" i="135"/>
  <c r="E28" i="135"/>
  <c r="G21" i="135"/>
  <c r="E13" i="135"/>
  <c r="D13" i="135"/>
  <c r="G14" i="135"/>
  <c r="G22" i="135"/>
  <c r="D28" i="135"/>
  <c r="D14" i="135"/>
  <c r="C19" i="135"/>
  <c r="D19" i="135" s="1"/>
  <c r="B29" i="135"/>
  <c r="D4" i="135"/>
  <c r="E19" i="135"/>
  <c r="D12" i="135"/>
  <c r="G24" i="135"/>
  <c r="F7" i="135"/>
  <c r="C7" i="135"/>
  <c r="D17" i="135"/>
  <c r="G4" i="135"/>
  <c r="G12" i="135"/>
  <c r="D22" i="135"/>
  <c r="D27" i="135"/>
  <c r="G17" i="135"/>
  <c r="D10" i="135"/>
  <c r="G27" i="135"/>
  <c r="D15" i="135"/>
  <c r="G10" i="135"/>
  <c r="D20" i="135"/>
  <c r="D25" i="135"/>
  <c r="G15" i="135"/>
  <c r="G25" i="135"/>
  <c r="D18" i="135"/>
  <c r="G20" i="135"/>
  <c r="D23" i="135"/>
  <c r="G18" i="135"/>
  <c r="D11" i="135"/>
  <c r="G23" i="135"/>
  <c r="D16" i="135"/>
  <c r="G24" i="134"/>
  <c r="G15" i="134"/>
  <c r="C28" i="134"/>
  <c r="D9" i="134"/>
  <c r="G12" i="134"/>
  <c r="F13" i="134"/>
  <c r="G9" i="134"/>
  <c r="G10" i="134"/>
  <c r="G20" i="134"/>
  <c r="G16" i="134"/>
  <c r="E19" i="134"/>
  <c r="B29" i="134"/>
  <c r="B30" i="134" s="1"/>
  <c r="E7" i="134"/>
  <c r="D7" i="134"/>
  <c r="F19" i="134"/>
  <c r="G14" i="134"/>
  <c r="D28" i="134"/>
  <c r="C13" i="134"/>
  <c r="D13" i="134" s="1"/>
  <c r="D14" i="134"/>
  <c r="D18" i="134"/>
  <c r="C19" i="134"/>
  <c r="D19" i="134" s="1"/>
  <c r="F28" i="134"/>
  <c r="G28" i="134" s="1"/>
  <c r="D4" i="134"/>
  <c r="F7" i="134"/>
  <c r="E13" i="134"/>
  <c r="D20" i="134"/>
  <c r="D21" i="134"/>
  <c r="D22" i="134"/>
  <c r="D23" i="134"/>
  <c r="D24" i="134"/>
  <c r="D25" i="134"/>
  <c r="D26" i="134"/>
  <c r="D27" i="134"/>
  <c r="G4" i="134"/>
  <c r="D15" i="134"/>
  <c r="D16" i="134"/>
  <c r="D17" i="134"/>
  <c r="C28" i="133"/>
  <c r="D28" i="133"/>
  <c r="D19" i="133"/>
  <c r="D4" i="133"/>
  <c r="D24" i="133"/>
  <c r="B29" i="133"/>
  <c r="C7" i="133"/>
  <c r="C29" i="133" s="1"/>
  <c r="C30" i="133" s="1"/>
  <c r="D12" i="133"/>
  <c r="D17" i="133"/>
  <c r="D14" i="133"/>
  <c r="D15" i="133"/>
  <c r="D18" i="133"/>
  <c r="D23" i="133"/>
  <c r="D11" i="133"/>
  <c r="D16" i="133"/>
  <c r="E26" i="128"/>
  <c r="E26" i="129" s="1"/>
  <c r="E16" i="127"/>
  <c r="E5" i="125"/>
  <c r="E4" i="126"/>
  <c r="E4" i="127" s="1"/>
  <c r="G6" i="124"/>
  <c r="E6" i="125"/>
  <c r="E6" i="126" s="1"/>
  <c r="E6" i="127" s="1"/>
  <c r="E18" i="124"/>
  <c r="E18" i="125" s="1"/>
  <c r="E18" i="126" s="1"/>
  <c r="E18" i="127" s="1"/>
  <c r="E18" i="128" s="1"/>
  <c r="E18" i="129" s="1"/>
  <c r="E18" i="130" s="1"/>
  <c r="E18" i="131" s="1"/>
  <c r="E18" i="132" s="1"/>
  <c r="E9" i="125"/>
  <c r="E9" i="126" s="1"/>
  <c r="E9" i="127" s="1"/>
  <c r="E9" i="128" s="1"/>
  <c r="E9" i="129" s="1"/>
  <c r="E9" i="130" s="1"/>
  <c r="E9" i="131" s="1"/>
  <c r="E9" i="132" s="1"/>
  <c r="E21" i="124"/>
  <c r="E21" i="125" s="1"/>
  <c r="E28" i="125" s="1"/>
  <c r="E17" i="128"/>
  <c r="E17" i="129" s="1"/>
  <c r="E17" i="130" s="1"/>
  <c r="E17" i="131" s="1"/>
  <c r="E17" i="132" s="1"/>
  <c r="E8" i="124"/>
  <c r="E10" i="124"/>
  <c r="E10" i="125" s="1"/>
  <c r="E10" i="126" s="1"/>
  <c r="E10" i="127" s="1"/>
  <c r="E10" i="128" s="1"/>
  <c r="G10" i="123"/>
  <c r="G16" i="123"/>
  <c r="B29" i="132"/>
  <c r="B30" i="132"/>
  <c r="D7" i="132"/>
  <c r="D28" i="132"/>
  <c r="D12" i="132"/>
  <c r="D20" i="132"/>
  <c r="D25" i="132"/>
  <c r="C7" i="132"/>
  <c r="D27" i="132"/>
  <c r="D10" i="132"/>
  <c r="C13" i="132"/>
  <c r="D13" i="132" s="1"/>
  <c r="D14" i="132"/>
  <c r="D22" i="132"/>
  <c r="C19" i="132"/>
  <c r="D19" i="132" s="1"/>
  <c r="D23" i="132"/>
  <c r="D4" i="132"/>
  <c r="D11" i="132"/>
  <c r="D24" i="132"/>
  <c r="D16" i="132"/>
  <c r="D13" i="131"/>
  <c r="D17" i="131"/>
  <c r="D22" i="131"/>
  <c r="D27" i="131"/>
  <c r="B29" i="131"/>
  <c r="C7" i="131"/>
  <c r="D7" i="131" s="1"/>
  <c r="D12" i="131"/>
  <c r="C19" i="131"/>
  <c r="D19" i="131" s="1"/>
  <c r="D15" i="131"/>
  <c r="D25" i="131"/>
  <c r="D24" i="131"/>
  <c r="D18" i="131"/>
  <c r="D23" i="131"/>
  <c r="C28" i="131"/>
  <c r="D28" i="131" s="1"/>
  <c r="D11" i="131"/>
  <c r="D28" i="130"/>
  <c r="D14" i="130"/>
  <c r="C19" i="130"/>
  <c r="D19" i="130" s="1"/>
  <c r="D24" i="130"/>
  <c r="B29" i="130"/>
  <c r="D12" i="130"/>
  <c r="D22" i="130"/>
  <c r="D27" i="130"/>
  <c r="D20" i="130"/>
  <c r="D25" i="130"/>
  <c r="C13" i="130"/>
  <c r="D13" i="130" s="1"/>
  <c r="D23" i="130"/>
  <c r="D11" i="130"/>
  <c r="D16" i="130"/>
  <c r="D19" i="129"/>
  <c r="B29" i="129"/>
  <c r="B30" i="129"/>
  <c r="D28" i="129"/>
  <c r="D24" i="129"/>
  <c r="D12" i="129"/>
  <c r="C7" i="129"/>
  <c r="D17" i="129"/>
  <c r="D22" i="129"/>
  <c r="D27" i="129"/>
  <c r="D10" i="129"/>
  <c r="D15" i="129"/>
  <c r="D20" i="129"/>
  <c r="D25" i="129"/>
  <c r="C13" i="129"/>
  <c r="D13" i="129" s="1"/>
  <c r="D23" i="129"/>
  <c r="D11" i="129"/>
  <c r="D16" i="129"/>
  <c r="B29" i="128"/>
  <c r="D13" i="128"/>
  <c r="B30" i="128"/>
  <c r="D28" i="128"/>
  <c r="C7" i="128"/>
  <c r="D12" i="128"/>
  <c r="D24" i="128"/>
  <c r="D17" i="128"/>
  <c r="D22" i="128"/>
  <c r="D27" i="128"/>
  <c r="D10" i="128"/>
  <c r="D20" i="128"/>
  <c r="D25" i="128"/>
  <c r="C13" i="128"/>
  <c r="D23" i="128"/>
  <c r="C19" i="128"/>
  <c r="D19" i="128" s="1"/>
  <c r="D11" i="128"/>
  <c r="D16" i="128"/>
  <c r="B29" i="127"/>
  <c r="B30" i="127" s="1"/>
  <c r="D13" i="127"/>
  <c r="D28" i="127"/>
  <c r="C19" i="127"/>
  <c r="D19" i="127"/>
  <c r="D24" i="127"/>
  <c r="D12" i="127"/>
  <c r="D22" i="127"/>
  <c r="D27" i="127"/>
  <c r="D10" i="127"/>
  <c r="G27" i="127"/>
  <c r="D15" i="127"/>
  <c r="C13" i="127"/>
  <c r="C29" i="127" s="1"/>
  <c r="D23" i="127"/>
  <c r="D11" i="127"/>
  <c r="D16" i="127"/>
  <c r="B29" i="126"/>
  <c r="B30" i="126" s="1"/>
  <c r="D13" i="126"/>
  <c r="D28" i="126"/>
  <c r="C19" i="126"/>
  <c r="D19" i="126" s="1"/>
  <c r="D22" i="126"/>
  <c r="D27" i="126"/>
  <c r="D10" i="126"/>
  <c r="G27" i="126"/>
  <c r="D14" i="126"/>
  <c r="C7" i="126"/>
  <c r="D17" i="126"/>
  <c r="D15" i="126"/>
  <c r="D20" i="126"/>
  <c r="D25" i="126"/>
  <c r="C13" i="126"/>
  <c r="D24" i="126"/>
  <c r="D11" i="126"/>
  <c r="D23" i="126"/>
  <c r="D28" i="125"/>
  <c r="D14" i="125"/>
  <c r="C19" i="125"/>
  <c r="D19" i="125" s="1"/>
  <c r="D24" i="125"/>
  <c r="B29" i="125"/>
  <c r="E19" i="125"/>
  <c r="C7" i="125"/>
  <c r="D12" i="125"/>
  <c r="D10" i="125"/>
  <c r="G27" i="125"/>
  <c r="D22" i="125"/>
  <c r="D20" i="125"/>
  <c r="C13" i="125"/>
  <c r="D13" i="125" s="1"/>
  <c r="D18" i="125"/>
  <c r="D23" i="125"/>
  <c r="D11" i="125"/>
  <c r="D16" i="125"/>
  <c r="C13" i="124"/>
  <c r="D13" i="124"/>
  <c r="E7" i="124"/>
  <c r="G14" i="124"/>
  <c r="G15" i="124"/>
  <c r="D28" i="124"/>
  <c r="E19" i="124"/>
  <c r="D12" i="124"/>
  <c r="C19" i="124"/>
  <c r="D17" i="124"/>
  <c r="D22" i="124"/>
  <c r="D27" i="124"/>
  <c r="D10" i="124"/>
  <c r="G27" i="124"/>
  <c r="D15" i="124"/>
  <c r="D20" i="124"/>
  <c r="D25" i="124"/>
  <c r="B29" i="124"/>
  <c r="D18" i="124"/>
  <c r="D11" i="124"/>
  <c r="D16" i="124"/>
  <c r="D23" i="124"/>
  <c r="G11" i="123"/>
  <c r="E28" i="123"/>
  <c r="E13" i="123"/>
  <c r="D28" i="123"/>
  <c r="G15" i="123"/>
  <c r="C19" i="123"/>
  <c r="D19" i="123" s="1"/>
  <c r="B29" i="123"/>
  <c r="E19" i="123"/>
  <c r="G24" i="123"/>
  <c r="D17" i="123"/>
  <c r="C7" i="123"/>
  <c r="G12" i="123"/>
  <c r="D22" i="123"/>
  <c r="D27" i="123"/>
  <c r="G17" i="123"/>
  <c r="G27" i="123"/>
  <c r="D20" i="123"/>
  <c r="D25" i="123"/>
  <c r="C13" i="123"/>
  <c r="D13" i="123" s="1"/>
  <c r="G20" i="123"/>
  <c r="G25" i="123"/>
  <c r="D23" i="123"/>
  <c r="D11" i="123"/>
  <c r="G23" i="123"/>
  <c r="G9" i="122"/>
  <c r="G26" i="122"/>
  <c r="E28" i="122"/>
  <c r="G16" i="122"/>
  <c r="E7" i="122"/>
  <c r="G24" i="122"/>
  <c r="G11" i="122"/>
  <c r="G14" i="122"/>
  <c r="G5" i="122"/>
  <c r="G27" i="122"/>
  <c r="G15" i="122"/>
  <c r="C19" i="122"/>
  <c r="D19" i="122" s="1"/>
  <c r="D24" i="122"/>
  <c r="D15" i="122"/>
  <c r="G10" i="122"/>
  <c r="D20" i="122"/>
  <c r="D25" i="122"/>
  <c r="G17" i="122"/>
  <c r="C13" i="122"/>
  <c r="G20" i="122"/>
  <c r="G25" i="122"/>
  <c r="B29" i="122"/>
  <c r="D18" i="122"/>
  <c r="D27" i="122"/>
  <c r="E13" i="122"/>
  <c r="D23" i="122"/>
  <c r="D14" i="122"/>
  <c r="G18" i="122"/>
  <c r="G23" i="122"/>
  <c r="G12" i="122"/>
  <c r="E19" i="122"/>
  <c r="D11" i="122"/>
  <c r="D16" i="122"/>
  <c r="B29" i="121"/>
  <c r="B30" i="121"/>
  <c r="D28" i="121"/>
  <c r="D20" i="121"/>
  <c r="D25" i="121"/>
  <c r="D27" i="121"/>
  <c r="D15" i="121"/>
  <c r="D10" i="121"/>
  <c r="D18" i="121"/>
  <c r="C19" i="121"/>
  <c r="D19" i="121" s="1"/>
  <c r="D12" i="121"/>
  <c r="C13" i="121"/>
  <c r="D13" i="121" s="1"/>
  <c r="D11" i="121"/>
  <c r="D14" i="121"/>
  <c r="D16" i="121"/>
  <c r="B29" i="120"/>
  <c r="B30" i="120" s="1"/>
  <c r="D28" i="120"/>
  <c r="C13" i="120"/>
  <c r="D13" i="120" s="1"/>
  <c r="C19" i="120"/>
  <c r="D19" i="120" s="1"/>
  <c r="D20" i="120"/>
  <c r="D21" i="120"/>
  <c r="D22" i="120"/>
  <c r="D23" i="120"/>
  <c r="D24" i="120"/>
  <c r="D25" i="120"/>
  <c r="D26" i="120"/>
  <c r="D27" i="120"/>
  <c r="C27" i="119"/>
  <c r="C26" i="119"/>
  <c r="C25" i="119"/>
  <c r="C24" i="119"/>
  <c r="C23" i="119"/>
  <c r="C22" i="119"/>
  <c r="C21" i="119"/>
  <c r="C20" i="119"/>
  <c r="C28" i="119" s="1"/>
  <c r="C18" i="119"/>
  <c r="C17" i="119"/>
  <c r="D17" i="119" s="1"/>
  <c r="C16" i="119"/>
  <c r="D16" i="119" s="1"/>
  <c r="C15" i="119"/>
  <c r="D15" i="119" s="1"/>
  <c r="C14" i="119"/>
  <c r="C12" i="119"/>
  <c r="C11" i="119"/>
  <c r="C10" i="119"/>
  <c r="C9" i="119"/>
  <c r="C8" i="119"/>
  <c r="C6" i="119"/>
  <c r="C5" i="119"/>
  <c r="C4" i="119"/>
  <c r="B28" i="119"/>
  <c r="D12" i="119"/>
  <c r="D11" i="119"/>
  <c r="D10" i="119"/>
  <c r="H30" i="156" l="1"/>
  <c r="J30" i="156" s="1"/>
  <c r="J29" i="156"/>
  <c r="C30" i="156"/>
  <c r="D30" i="156" s="1"/>
  <c r="D29" i="156"/>
  <c r="F29" i="156"/>
  <c r="F30" i="156" s="1"/>
  <c r="E30" i="156"/>
  <c r="E27" i="152"/>
  <c r="E28" i="151"/>
  <c r="E29" i="151" s="1"/>
  <c r="E30" i="151" s="1"/>
  <c r="G27" i="151"/>
  <c r="H18" i="154"/>
  <c r="J18" i="153"/>
  <c r="H19" i="153"/>
  <c r="J19" i="153" s="1"/>
  <c r="F29" i="154"/>
  <c r="F29" i="152"/>
  <c r="G13" i="152"/>
  <c r="F29" i="151"/>
  <c r="J7" i="150"/>
  <c r="E30" i="150"/>
  <c r="F29" i="150"/>
  <c r="F30" i="150" s="1"/>
  <c r="D4" i="119"/>
  <c r="F4" i="124"/>
  <c r="F4" i="125" s="1"/>
  <c r="F7" i="123"/>
  <c r="F11" i="125"/>
  <c r="F11" i="126" s="1"/>
  <c r="F11" i="127" s="1"/>
  <c r="F11" i="128" s="1"/>
  <c r="F11" i="129" s="1"/>
  <c r="F11" i="130" s="1"/>
  <c r="G11" i="130" s="1"/>
  <c r="G11" i="124"/>
  <c r="F9" i="125"/>
  <c r="F9" i="126" s="1"/>
  <c r="F9" i="127" s="1"/>
  <c r="F9" i="128" s="1"/>
  <c r="F9" i="129" s="1"/>
  <c r="F9" i="130" s="1"/>
  <c r="F9" i="131" s="1"/>
  <c r="F9" i="132" s="1"/>
  <c r="F9" i="133" s="1"/>
  <c r="G8" i="123"/>
  <c r="G21" i="122"/>
  <c r="F21" i="124"/>
  <c r="F21" i="125" s="1"/>
  <c r="F21" i="126" s="1"/>
  <c r="F21" i="127" s="1"/>
  <c r="F21" i="128" s="1"/>
  <c r="F21" i="129" s="1"/>
  <c r="F21" i="130" s="1"/>
  <c r="F21" i="131" s="1"/>
  <c r="F21" i="132" s="1"/>
  <c r="F21" i="133" s="1"/>
  <c r="F23" i="125"/>
  <c r="F23" i="126" s="1"/>
  <c r="G18" i="123"/>
  <c r="F18" i="124"/>
  <c r="G22" i="122"/>
  <c r="G8" i="124"/>
  <c r="F25" i="126"/>
  <c r="F25" i="127" s="1"/>
  <c r="G26" i="123"/>
  <c r="G25" i="124"/>
  <c r="G16" i="124"/>
  <c r="G24" i="125"/>
  <c r="F24" i="126"/>
  <c r="F5" i="125"/>
  <c r="F5" i="126" s="1"/>
  <c r="F5" i="127" s="1"/>
  <c r="G5" i="124"/>
  <c r="F12" i="126"/>
  <c r="F12" i="127" s="1"/>
  <c r="G12" i="125"/>
  <c r="F26" i="125"/>
  <c r="G26" i="125" s="1"/>
  <c r="G17" i="124"/>
  <c r="G11" i="125"/>
  <c r="G11" i="126"/>
  <c r="G24" i="124"/>
  <c r="G27" i="128"/>
  <c r="G23" i="125"/>
  <c r="G15" i="125"/>
  <c r="F22" i="124"/>
  <c r="F28" i="124" s="1"/>
  <c r="G28" i="124" s="1"/>
  <c r="G22" i="123"/>
  <c r="F20" i="127"/>
  <c r="G20" i="127" s="1"/>
  <c r="G20" i="126"/>
  <c r="F17" i="126"/>
  <c r="F17" i="127" s="1"/>
  <c r="G17" i="125"/>
  <c r="F26" i="126"/>
  <c r="F26" i="127" s="1"/>
  <c r="F26" i="128" s="1"/>
  <c r="F26" i="129" s="1"/>
  <c r="F26" i="130" s="1"/>
  <c r="F26" i="131" s="1"/>
  <c r="F26" i="132" s="1"/>
  <c r="F26" i="133" s="1"/>
  <c r="G14" i="125"/>
  <c r="G12" i="126"/>
  <c r="G25" i="126"/>
  <c r="G12" i="124"/>
  <c r="G20" i="125"/>
  <c r="F16" i="126"/>
  <c r="F15" i="128"/>
  <c r="G15" i="127"/>
  <c r="F14" i="127"/>
  <c r="G14" i="127" s="1"/>
  <c r="G14" i="126"/>
  <c r="G15" i="126"/>
  <c r="C29" i="124"/>
  <c r="C30" i="124" s="1"/>
  <c r="G25" i="127"/>
  <c r="F25" i="128"/>
  <c r="F20" i="128"/>
  <c r="G11" i="128"/>
  <c r="C29" i="125"/>
  <c r="C30" i="125" s="1"/>
  <c r="G11" i="127"/>
  <c r="F8" i="129"/>
  <c r="F8" i="130" s="1"/>
  <c r="F8" i="131" s="1"/>
  <c r="F8" i="132" s="1"/>
  <c r="F8" i="133" s="1"/>
  <c r="G27" i="129"/>
  <c r="G27" i="130"/>
  <c r="F27" i="132"/>
  <c r="F27" i="133" s="1"/>
  <c r="G27" i="133" s="1"/>
  <c r="F11" i="131"/>
  <c r="G11" i="129"/>
  <c r="C29" i="129"/>
  <c r="C30" i="129" s="1"/>
  <c r="D7" i="129"/>
  <c r="F23" i="138"/>
  <c r="G23" i="137"/>
  <c r="F18" i="139"/>
  <c r="G18" i="138"/>
  <c r="F17" i="137"/>
  <c r="G17" i="137" s="1"/>
  <c r="G17" i="136"/>
  <c r="F15" i="138"/>
  <c r="G15" i="137"/>
  <c r="F27" i="138"/>
  <c r="G27" i="137"/>
  <c r="F11" i="136"/>
  <c r="G11" i="135"/>
  <c r="G24" i="140"/>
  <c r="G25" i="139"/>
  <c r="G21" i="140"/>
  <c r="G6" i="140"/>
  <c r="G11" i="134"/>
  <c r="F17" i="138"/>
  <c r="F14" i="138"/>
  <c r="G14" i="138" s="1"/>
  <c r="G14" i="137"/>
  <c r="F12" i="138"/>
  <c r="G12" i="137"/>
  <c r="F4" i="138"/>
  <c r="F7" i="137"/>
  <c r="F8" i="137"/>
  <c r="F8" i="138" s="1"/>
  <c r="G8" i="138" s="1"/>
  <c r="G10" i="137"/>
  <c r="G5" i="140"/>
  <c r="G18" i="137"/>
  <c r="G20" i="139"/>
  <c r="G5" i="139"/>
  <c r="G5" i="141"/>
  <c r="G18" i="136"/>
  <c r="G22" i="136"/>
  <c r="F12" i="139"/>
  <c r="G12" i="138"/>
  <c r="F27" i="139"/>
  <c r="F27" i="140" s="1"/>
  <c r="G27" i="138"/>
  <c r="F22" i="138"/>
  <c r="E28" i="124"/>
  <c r="G26" i="137"/>
  <c r="G9" i="125"/>
  <c r="F14" i="139"/>
  <c r="F14" i="140" s="1"/>
  <c r="F14" i="141" s="1"/>
  <c r="F14" i="142" s="1"/>
  <c r="G21" i="124"/>
  <c r="G21" i="141"/>
  <c r="G10" i="139"/>
  <c r="F10" i="140"/>
  <c r="F21" i="144"/>
  <c r="F21" i="145" s="1"/>
  <c r="F21" i="146" s="1"/>
  <c r="G6" i="125"/>
  <c r="G10" i="138"/>
  <c r="G21" i="138"/>
  <c r="E19" i="126"/>
  <c r="E19" i="127"/>
  <c r="G24" i="141"/>
  <c r="F24" i="142"/>
  <c r="F25" i="141"/>
  <c r="D7" i="141"/>
  <c r="G26" i="146"/>
  <c r="G9" i="146"/>
  <c r="E17" i="133"/>
  <c r="G9" i="132"/>
  <c r="E9" i="133"/>
  <c r="G9" i="133" s="1"/>
  <c r="E18" i="133"/>
  <c r="F20" i="149"/>
  <c r="G20" i="148"/>
  <c r="E4" i="137"/>
  <c r="G26" i="140"/>
  <c r="E28" i="140"/>
  <c r="E28" i="139"/>
  <c r="E28" i="141"/>
  <c r="E6" i="141"/>
  <c r="G6" i="138"/>
  <c r="G26" i="141"/>
  <c r="G16" i="136"/>
  <c r="E16" i="137"/>
  <c r="G26" i="139"/>
  <c r="G26" i="138"/>
  <c r="E7" i="137"/>
  <c r="G7" i="137" s="1"/>
  <c r="E13" i="138"/>
  <c r="C29" i="148"/>
  <c r="D29" i="148" s="1"/>
  <c r="G6" i="139"/>
  <c r="G26" i="142"/>
  <c r="G26" i="144"/>
  <c r="G9" i="142"/>
  <c r="E28" i="142"/>
  <c r="E13" i="144"/>
  <c r="G9" i="145"/>
  <c r="E13" i="146"/>
  <c r="E13" i="142"/>
  <c r="G9" i="141"/>
  <c r="G9" i="144"/>
  <c r="E13" i="145"/>
  <c r="G26" i="145"/>
  <c r="E13" i="141"/>
  <c r="E13" i="140"/>
  <c r="G9" i="140"/>
  <c r="E5" i="142"/>
  <c r="E20" i="144"/>
  <c r="G6" i="141"/>
  <c r="E6" i="142"/>
  <c r="E21" i="145"/>
  <c r="G21" i="144"/>
  <c r="E13" i="148"/>
  <c r="E29" i="148" s="1"/>
  <c r="E30" i="148" s="1"/>
  <c r="E13" i="149"/>
  <c r="G22" i="149"/>
  <c r="G13" i="149"/>
  <c r="G25" i="149"/>
  <c r="G7" i="149"/>
  <c r="F28" i="149"/>
  <c r="G28" i="149" s="1"/>
  <c r="C29" i="149"/>
  <c r="C30" i="149" s="1"/>
  <c r="F19" i="149"/>
  <c r="G20" i="149"/>
  <c r="B30" i="149"/>
  <c r="D30" i="149" s="1"/>
  <c r="D29" i="149"/>
  <c r="G14" i="149"/>
  <c r="E29" i="149"/>
  <c r="F19" i="148"/>
  <c r="G19" i="148" s="1"/>
  <c r="C30" i="148"/>
  <c r="D13" i="148"/>
  <c r="F28" i="148"/>
  <c r="G28" i="148" s="1"/>
  <c r="D30" i="148"/>
  <c r="G15" i="148"/>
  <c r="F13" i="148"/>
  <c r="G13" i="148" s="1"/>
  <c r="G7" i="148"/>
  <c r="E29" i="147"/>
  <c r="E30" i="147" s="1"/>
  <c r="C29" i="147"/>
  <c r="G14" i="147"/>
  <c r="F19" i="147"/>
  <c r="G19" i="147" s="1"/>
  <c r="F7" i="147"/>
  <c r="F28" i="147"/>
  <c r="G28" i="147" s="1"/>
  <c r="G20" i="147"/>
  <c r="G8" i="147"/>
  <c r="F13" i="147"/>
  <c r="G13" i="147" s="1"/>
  <c r="C29" i="146"/>
  <c r="C29" i="145"/>
  <c r="C30" i="145" s="1"/>
  <c r="D30" i="145" s="1"/>
  <c r="D13" i="144"/>
  <c r="B30" i="144"/>
  <c r="D30" i="144" s="1"/>
  <c r="D29" i="144"/>
  <c r="C29" i="142"/>
  <c r="C30" i="142" s="1"/>
  <c r="D7" i="142"/>
  <c r="G20" i="142"/>
  <c r="D29" i="142"/>
  <c r="D30" i="142"/>
  <c r="D29" i="141"/>
  <c r="D30" i="141"/>
  <c r="G20" i="141"/>
  <c r="D7" i="140"/>
  <c r="C29" i="140"/>
  <c r="C29" i="139"/>
  <c r="C30" i="139" s="1"/>
  <c r="D29" i="139"/>
  <c r="D30" i="139"/>
  <c r="F19" i="138"/>
  <c r="F28" i="138"/>
  <c r="G28" i="138" s="1"/>
  <c r="D29" i="138"/>
  <c r="D30" i="138"/>
  <c r="D13" i="137"/>
  <c r="G6" i="137"/>
  <c r="G8" i="137"/>
  <c r="F28" i="137"/>
  <c r="G28" i="137" s="1"/>
  <c r="F19" i="137"/>
  <c r="B30" i="137"/>
  <c r="D30" i="137" s="1"/>
  <c r="D29" i="137"/>
  <c r="E29" i="136"/>
  <c r="E30" i="136"/>
  <c r="G7" i="136"/>
  <c r="F13" i="136"/>
  <c r="G13" i="136" s="1"/>
  <c r="C29" i="136"/>
  <c r="F19" i="136"/>
  <c r="G19" i="136" s="1"/>
  <c r="F28" i="136"/>
  <c r="G28" i="136" s="1"/>
  <c r="C29" i="135"/>
  <c r="C30" i="135" s="1"/>
  <c r="F13" i="135"/>
  <c r="G13" i="135" s="1"/>
  <c r="D7" i="135"/>
  <c r="F28" i="135"/>
  <c r="G28" i="135" s="1"/>
  <c r="F19" i="135"/>
  <c r="B30" i="135"/>
  <c r="D30" i="135" s="1"/>
  <c r="E29" i="135"/>
  <c r="G7" i="135"/>
  <c r="G13" i="134"/>
  <c r="G6" i="134"/>
  <c r="G19" i="134"/>
  <c r="E29" i="134"/>
  <c r="F29" i="134"/>
  <c r="F30" i="134" s="1"/>
  <c r="G7" i="134"/>
  <c r="C29" i="134"/>
  <c r="B30" i="133"/>
  <c r="D30" i="133" s="1"/>
  <c r="D29" i="133"/>
  <c r="D7" i="133"/>
  <c r="G9" i="126"/>
  <c r="G10" i="124"/>
  <c r="G10" i="125"/>
  <c r="G10" i="127"/>
  <c r="G6" i="126"/>
  <c r="G10" i="126"/>
  <c r="G9" i="129"/>
  <c r="G9" i="127"/>
  <c r="G9" i="131"/>
  <c r="G9" i="130"/>
  <c r="G6" i="127"/>
  <c r="E6" i="128"/>
  <c r="E10" i="129"/>
  <c r="G10" i="128"/>
  <c r="E4" i="128"/>
  <c r="E7" i="125"/>
  <c r="E5" i="126"/>
  <c r="E13" i="124"/>
  <c r="E8" i="125"/>
  <c r="E16" i="128"/>
  <c r="G21" i="125"/>
  <c r="E21" i="126"/>
  <c r="E26" i="130"/>
  <c r="C29" i="132"/>
  <c r="C29" i="131"/>
  <c r="C30" i="131" s="1"/>
  <c r="B30" i="131"/>
  <c r="D29" i="131"/>
  <c r="C29" i="130"/>
  <c r="C30" i="130" s="1"/>
  <c r="B30" i="130"/>
  <c r="D29" i="130"/>
  <c r="D29" i="129"/>
  <c r="D30" i="129"/>
  <c r="C29" i="128"/>
  <c r="C30" i="127"/>
  <c r="D30" i="127" s="1"/>
  <c r="D29" i="127"/>
  <c r="F13" i="126"/>
  <c r="C29" i="126"/>
  <c r="F13" i="125"/>
  <c r="D7" i="125"/>
  <c r="B30" i="125"/>
  <c r="D30" i="125" s="1"/>
  <c r="D29" i="125"/>
  <c r="F7" i="124"/>
  <c r="G7" i="124" s="1"/>
  <c r="B30" i="124"/>
  <c r="D30" i="124" s="1"/>
  <c r="D29" i="124"/>
  <c r="D19" i="124"/>
  <c r="F19" i="124"/>
  <c r="G19" i="124" s="1"/>
  <c r="E29" i="124"/>
  <c r="F13" i="124"/>
  <c r="G20" i="124"/>
  <c r="F13" i="123"/>
  <c r="G13" i="123" s="1"/>
  <c r="B30" i="123"/>
  <c r="G14" i="123"/>
  <c r="C29" i="123"/>
  <c r="C30" i="123" s="1"/>
  <c r="F28" i="123"/>
  <c r="G28" i="123" s="1"/>
  <c r="G19" i="123"/>
  <c r="C29" i="122"/>
  <c r="C30" i="122" s="1"/>
  <c r="F19" i="122"/>
  <c r="G19" i="122" s="1"/>
  <c r="D13" i="122"/>
  <c r="F7" i="122"/>
  <c r="F13" i="122"/>
  <c r="G13" i="122" s="1"/>
  <c r="B30" i="122"/>
  <c r="F28" i="122"/>
  <c r="G28" i="122" s="1"/>
  <c r="E29" i="122"/>
  <c r="C29" i="121"/>
  <c r="C29" i="120"/>
  <c r="D14" i="119"/>
  <c r="D18" i="119"/>
  <c r="B29" i="119"/>
  <c r="B30" i="119" s="1"/>
  <c r="D28" i="119"/>
  <c r="C13" i="119"/>
  <c r="D13" i="119" s="1"/>
  <c r="C19" i="119"/>
  <c r="D19" i="119" s="1"/>
  <c r="D20" i="119"/>
  <c r="D21" i="119"/>
  <c r="D22" i="119"/>
  <c r="D23" i="119"/>
  <c r="D24" i="119"/>
  <c r="D25" i="119"/>
  <c r="D26" i="119"/>
  <c r="D27" i="119"/>
  <c r="C7" i="119"/>
  <c r="C27" i="118"/>
  <c r="C26" i="118"/>
  <c r="C25" i="118"/>
  <c r="C24" i="118"/>
  <c r="C23" i="118"/>
  <c r="C22" i="118"/>
  <c r="D22" i="118" s="1"/>
  <c r="C21" i="118"/>
  <c r="C20" i="118"/>
  <c r="C18" i="118"/>
  <c r="C17" i="118"/>
  <c r="D17" i="118" s="1"/>
  <c r="C16" i="118"/>
  <c r="C15" i="118"/>
  <c r="C14" i="118"/>
  <c r="C19" i="118" s="1"/>
  <c r="C12" i="118"/>
  <c r="C11" i="118"/>
  <c r="C10" i="118"/>
  <c r="C9" i="118"/>
  <c r="C8" i="118"/>
  <c r="D8" i="118" s="1"/>
  <c r="C6" i="118"/>
  <c r="C5" i="118"/>
  <c r="C4" i="118"/>
  <c r="B28" i="118"/>
  <c r="D26" i="118"/>
  <c r="C27" i="117"/>
  <c r="C26" i="117"/>
  <c r="C25" i="117"/>
  <c r="C24" i="117"/>
  <c r="C23" i="117"/>
  <c r="C22" i="117"/>
  <c r="C21" i="117"/>
  <c r="C20" i="117"/>
  <c r="C28" i="117" s="1"/>
  <c r="C18" i="117"/>
  <c r="D18" i="117" s="1"/>
  <c r="C17" i="117"/>
  <c r="C16" i="117"/>
  <c r="C15" i="117"/>
  <c r="D15" i="117" s="1"/>
  <c r="C14" i="117"/>
  <c r="C12" i="117"/>
  <c r="C11" i="117"/>
  <c r="C10" i="117"/>
  <c r="C9" i="117"/>
  <c r="C8" i="117"/>
  <c r="C6" i="117"/>
  <c r="C5" i="117"/>
  <c r="C4" i="117"/>
  <c r="B28" i="117"/>
  <c r="D26" i="117"/>
  <c r="D24" i="117"/>
  <c r="D16" i="117"/>
  <c r="C27" i="116"/>
  <c r="C26" i="116"/>
  <c r="C25" i="116"/>
  <c r="C24" i="116"/>
  <c r="C23" i="116"/>
  <c r="D23" i="116" s="1"/>
  <c r="C22" i="116"/>
  <c r="C21" i="116"/>
  <c r="C20" i="116"/>
  <c r="C18" i="116"/>
  <c r="C17" i="116"/>
  <c r="C16" i="116"/>
  <c r="D16" i="116" s="1"/>
  <c r="C15" i="116"/>
  <c r="C14" i="116"/>
  <c r="C19" i="116" s="1"/>
  <c r="C12" i="116"/>
  <c r="C13" i="116" s="1"/>
  <c r="C11" i="116"/>
  <c r="C10" i="116"/>
  <c r="C9" i="116"/>
  <c r="D9" i="116" s="1"/>
  <c r="C8" i="116"/>
  <c r="D8" i="116" s="1"/>
  <c r="C6" i="116"/>
  <c r="C5" i="116"/>
  <c r="C4" i="116"/>
  <c r="C7" i="116" s="1"/>
  <c r="D7" i="116" s="1"/>
  <c r="B28" i="116"/>
  <c r="D26" i="116"/>
  <c r="D21" i="116"/>
  <c r="D6" i="116"/>
  <c r="C27" i="115"/>
  <c r="C26" i="115"/>
  <c r="C25" i="115"/>
  <c r="C24" i="115"/>
  <c r="D24" i="115" s="1"/>
  <c r="C23" i="115"/>
  <c r="D23" i="115" s="1"/>
  <c r="C22" i="115"/>
  <c r="C21" i="115"/>
  <c r="D21" i="115" s="1"/>
  <c r="C20" i="115"/>
  <c r="C28" i="115" s="1"/>
  <c r="C18" i="115"/>
  <c r="C17" i="115"/>
  <c r="C16" i="115"/>
  <c r="C15" i="115"/>
  <c r="C14" i="115"/>
  <c r="C12" i="115"/>
  <c r="C11" i="115"/>
  <c r="C10" i="115"/>
  <c r="C9" i="115"/>
  <c r="C8" i="115"/>
  <c r="C6" i="115"/>
  <c r="C5" i="115"/>
  <c r="C4" i="115"/>
  <c r="B28" i="115"/>
  <c r="D26" i="115"/>
  <c r="D25" i="115"/>
  <c r="D10" i="115"/>
  <c r="C7" i="115"/>
  <c r="D7" i="115" s="1"/>
  <c r="D24" i="114"/>
  <c r="D23" i="114"/>
  <c r="D17" i="114"/>
  <c r="C27" i="114"/>
  <c r="C26" i="114"/>
  <c r="C25" i="114"/>
  <c r="C24" i="114"/>
  <c r="C23" i="114"/>
  <c r="C22" i="114"/>
  <c r="D22" i="114" s="1"/>
  <c r="C21" i="114"/>
  <c r="C20" i="114"/>
  <c r="C18" i="114"/>
  <c r="C17" i="114"/>
  <c r="C16" i="114"/>
  <c r="C15" i="114"/>
  <c r="D15" i="114" s="1"/>
  <c r="C14" i="114"/>
  <c r="C12" i="114"/>
  <c r="C11" i="114"/>
  <c r="D11" i="114" s="1"/>
  <c r="C10" i="114"/>
  <c r="C9" i="114"/>
  <c r="C8" i="114"/>
  <c r="C6" i="114"/>
  <c r="C5" i="114"/>
  <c r="C4" i="114"/>
  <c r="B28" i="114"/>
  <c r="D16" i="114"/>
  <c r="D14" i="114"/>
  <c r="D10" i="114"/>
  <c r="C13" i="114"/>
  <c r="G29" i="156" l="1"/>
  <c r="G30" i="156"/>
  <c r="E27" i="153"/>
  <c r="E28" i="152"/>
  <c r="G27" i="152"/>
  <c r="G28" i="151"/>
  <c r="J18" i="154"/>
  <c r="H18" i="155"/>
  <c r="H19" i="154"/>
  <c r="F30" i="154"/>
  <c r="F30" i="152"/>
  <c r="F30" i="151"/>
  <c r="G30" i="151" s="1"/>
  <c r="G29" i="151"/>
  <c r="G29" i="150"/>
  <c r="G30" i="150"/>
  <c r="C19" i="114"/>
  <c r="D20" i="114"/>
  <c r="D21" i="114"/>
  <c r="D25" i="114"/>
  <c r="D26" i="114"/>
  <c r="D27" i="114"/>
  <c r="D4" i="115"/>
  <c r="D6" i="115"/>
  <c r="D15" i="115"/>
  <c r="D16" i="115"/>
  <c r="D14" i="116"/>
  <c r="D21" i="117"/>
  <c r="C28" i="118"/>
  <c r="D21" i="118"/>
  <c r="D27" i="118"/>
  <c r="G18" i="124"/>
  <c r="F18" i="125"/>
  <c r="G9" i="128"/>
  <c r="F23" i="127"/>
  <c r="G23" i="126"/>
  <c r="G5" i="125"/>
  <c r="F7" i="125"/>
  <c r="F14" i="128"/>
  <c r="F14" i="129" s="1"/>
  <c r="G14" i="129" s="1"/>
  <c r="F13" i="127"/>
  <c r="F4" i="126"/>
  <c r="G4" i="125"/>
  <c r="G26" i="129"/>
  <c r="G26" i="126"/>
  <c r="F24" i="127"/>
  <c r="G24" i="126"/>
  <c r="G17" i="127"/>
  <c r="F17" i="128"/>
  <c r="G26" i="128"/>
  <c r="D29" i="122"/>
  <c r="G17" i="126"/>
  <c r="D30" i="122"/>
  <c r="G26" i="127"/>
  <c r="F22" i="125"/>
  <c r="G22" i="124"/>
  <c r="G14" i="128"/>
  <c r="F16" i="127"/>
  <c r="G16" i="126"/>
  <c r="F5" i="128"/>
  <c r="G12" i="127"/>
  <c r="F12" i="128"/>
  <c r="F15" i="129"/>
  <c r="G15" i="128"/>
  <c r="G7" i="125"/>
  <c r="F20" i="129"/>
  <c r="G20" i="128"/>
  <c r="F25" i="129"/>
  <c r="G25" i="128"/>
  <c r="G27" i="132"/>
  <c r="F11" i="132"/>
  <c r="G11" i="131"/>
  <c r="D30" i="130"/>
  <c r="D30" i="131"/>
  <c r="F11" i="137"/>
  <c r="G11" i="136"/>
  <c r="G14" i="140"/>
  <c r="F15" i="139"/>
  <c r="G15" i="138"/>
  <c r="F8" i="139"/>
  <c r="G14" i="139"/>
  <c r="F18" i="140"/>
  <c r="G18" i="139"/>
  <c r="F23" i="139"/>
  <c r="G23" i="138"/>
  <c r="D29" i="135"/>
  <c r="F29" i="135"/>
  <c r="F30" i="135" s="1"/>
  <c r="F4" i="139"/>
  <c r="F7" i="138"/>
  <c r="G8" i="139"/>
  <c r="G17" i="138"/>
  <c r="F17" i="139"/>
  <c r="F14" i="144"/>
  <c r="G14" i="141"/>
  <c r="G27" i="139"/>
  <c r="F22" i="139"/>
  <c r="G22" i="138"/>
  <c r="F12" i="140"/>
  <c r="G12" i="139"/>
  <c r="F10" i="141"/>
  <c r="G10" i="140"/>
  <c r="G14" i="142"/>
  <c r="F27" i="141"/>
  <c r="G27" i="140"/>
  <c r="G25" i="141"/>
  <c r="F25" i="142"/>
  <c r="F24" i="144"/>
  <c r="G24" i="142"/>
  <c r="D29" i="145"/>
  <c r="E4" i="138"/>
  <c r="G4" i="137"/>
  <c r="E16" i="138"/>
  <c r="E19" i="137"/>
  <c r="E29" i="137" s="1"/>
  <c r="E30" i="137" s="1"/>
  <c r="G16" i="137"/>
  <c r="E5" i="144"/>
  <c r="G5" i="142"/>
  <c r="E6" i="144"/>
  <c r="G6" i="142"/>
  <c r="E20" i="145"/>
  <c r="E28" i="145" s="1"/>
  <c r="G20" i="144"/>
  <c r="E28" i="144"/>
  <c r="E21" i="146"/>
  <c r="G21" i="145"/>
  <c r="F29" i="149"/>
  <c r="F30" i="149" s="1"/>
  <c r="E30" i="149"/>
  <c r="G19" i="149"/>
  <c r="F29" i="148"/>
  <c r="F29" i="147"/>
  <c r="C30" i="147"/>
  <c r="D30" i="147" s="1"/>
  <c r="D29" i="147"/>
  <c r="C30" i="146"/>
  <c r="D30" i="146" s="1"/>
  <c r="D29" i="146"/>
  <c r="C30" i="140"/>
  <c r="D30" i="140" s="1"/>
  <c r="D29" i="140"/>
  <c r="G19" i="137"/>
  <c r="C30" i="136"/>
  <c r="D30" i="136" s="1"/>
  <c r="D29" i="136"/>
  <c r="F29" i="136"/>
  <c r="E30" i="135"/>
  <c r="G30" i="135" s="1"/>
  <c r="G19" i="135"/>
  <c r="G29" i="134"/>
  <c r="E30" i="134"/>
  <c r="G30" i="134" s="1"/>
  <c r="C30" i="134"/>
  <c r="D30" i="134" s="1"/>
  <c r="D29" i="134"/>
  <c r="G13" i="124"/>
  <c r="E5" i="127"/>
  <c r="E7" i="126"/>
  <c r="G5" i="126"/>
  <c r="E4" i="129"/>
  <c r="E26" i="131"/>
  <c r="G26" i="130"/>
  <c r="E10" i="130"/>
  <c r="G10" i="129"/>
  <c r="E21" i="127"/>
  <c r="G21" i="126"/>
  <c r="E28" i="126"/>
  <c r="E6" i="129"/>
  <c r="G6" i="128"/>
  <c r="E16" i="129"/>
  <c r="E19" i="128"/>
  <c r="E8" i="126"/>
  <c r="G8" i="125"/>
  <c r="E13" i="125"/>
  <c r="C30" i="132"/>
  <c r="D30" i="132" s="1"/>
  <c r="D29" i="132"/>
  <c r="C30" i="128"/>
  <c r="D30" i="128" s="1"/>
  <c r="D29" i="128"/>
  <c r="C30" i="126"/>
  <c r="D30" i="126" s="1"/>
  <c r="D29" i="126"/>
  <c r="F29" i="124"/>
  <c r="F30" i="124" s="1"/>
  <c r="E30" i="124"/>
  <c r="F29" i="123"/>
  <c r="D29" i="123"/>
  <c r="D30" i="123"/>
  <c r="E30" i="122"/>
  <c r="F29" i="122"/>
  <c r="F30" i="122" s="1"/>
  <c r="G7" i="122"/>
  <c r="C30" i="121"/>
  <c r="D30" i="121" s="1"/>
  <c r="D29" i="121"/>
  <c r="D28" i="115"/>
  <c r="C30" i="120"/>
  <c r="D30" i="120" s="1"/>
  <c r="D29" i="120"/>
  <c r="C29" i="119"/>
  <c r="D19" i="118"/>
  <c r="D28" i="118"/>
  <c r="D12" i="118"/>
  <c r="B29" i="118"/>
  <c r="D24" i="118"/>
  <c r="D10" i="118"/>
  <c r="D15" i="118"/>
  <c r="D20" i="118"/>
  <c r="D25" i="118"/>
  <c r="C13" i="118"/>
  <c r="D13" i="118" s="1"/>
  <c r="D14" i="118"/>
  <c r="D18" i="118"/>
  <c r="D23" i="118"/>
  <c r="C7" i="118"/>
  <c r="D11" i="118"/>
  <c r="D16" i="118"/>
  <c r="D19" i="117"/>
  <c r="D13" i="117"/>
  <c r="D28" i="117"/>
  <c r="D14" i="117"/>
  <c r="C19" i="117"/>
  <c r="B29" i="117"/>
  <c r="C7" i="117"/>
  <c r="C29" i="117" s="1"/>
  <c r="C30" i="117" s="1"/>
  <c r="D12" i="117"/>
  <c r="D17" i="117"/>
  <c r="D22" i="117"/>
  <c r="D27" i="117"/>
  <c r="D10" i="117"/>
  <c r="D20" i="117"/>
  <c r="D25" i="117"/>
  <c r="C13" i="117"/>
  <c r="D23" i="117"/>
  <c r="D11" i="117"/>
  <c r="D6" i="117"/>
  <c r="D13" i="116"/>
  <c r="D19" i="116"/>
  <c r="C29" i="116"/>
  <c r="C30" i="116" s="1"/>
  <c r="D24" i="116"/>
  <c r="B29" i="116"/>
  <c r="D12" i="116"/>
  <c r="D17" i="116"/>
  <c r="D22" i="116"/>
  <c r="D27" i="116"/>
  <c r="D15" i="116"/>
  <c r="D10" i="116"/>
  <c r="D18" i="116"/>
  <c r="D20" i="116"/>
  <c r="D25" i="116"/>
  <c r="C28" i="116"/>
  <c r="D28" i="116" s="1"/>
  <c r="D11" i="116"/>
  <c r="B29" i="115"/>
  <c r="B30" i="115" s="1"/>
  <c r="D14" i="115"/>
  <c r="C19" i="115"/>
  <c r="D19" i="115" s="1"/>
  <c r="D17" i="115"/>
  <c r="D22" i="115"/>
  <c r="D27" i="115"/>
  <c r="D12" i="115"/>
  <c r="C13" i="115"/>
  <c r="D13" i="115" s="1"/>
  <c r="D18" i="115"/>
  <c r="D11" i="115"/>
  <c r="D20" i="115"/>
  <c r="C28" i="114"/>
  <c r="D28" i="114" s="1"/>
  <c r="D19" i="114"/>
  <c r="B29" i="114"/>
  <c r="B30" i="114" s="1"/>
  <c r="D13" i="114"/>
  <c r="C7" i="114"/>
  <c r="D12" i="114"/>
  <c r="D18" i="114"/>
  <c r="C27" i="113"/>
  <c r="C26" i="113"/>
  <c r="C25" i="113"/>
  <c r="C24" i="113"/>
  <c r="C23" i="113"/>
  <c r="C22" i="113"/>
  <c r="C28" i="113" s="1"/>
  <c r="C21" i="113"/>
  <c r="C20" i="113"/>
  <c r="C18" i="113"/>
  <c r="C17" i="113"/>
  <c r="C16" i="113"/>
  <c r="C15" i="113"/>
  <c r="C14" i="113"/>
  <c r="C12" i="113"/>
  <c r="C11" i="113"/>
  <c r="C10" i="113"/>
  <c r="D10" i="113" s="1"/>
  <c r="C9" i="113"/>
  <c r="C8" i="113"/>
  <c r="C6" i="113"/>
  <c r="C5" i="113"/>
  <c r="C4" i="113"/>
  <c r="B28" i="113"/>
  <c r="C19" i="113"/>
  <c r="C27" i="112"/>
  <c r="C26" i="112"/>
  <c r="C25" i="112"/>
  <c r="C24" i="112"/>
  <c r="C23" i="112"/>
  <c r="C22" i="112"/>
  <c r="C21" i="112"/>
  <c r="C20" i="112"/>
  <c r="C18" i="112"/>
  <c r="D18" i="112" s="1"/>
  <c r="C17" i="112"/>
  <c r="C16" i="112"/>
  <c r="C15" i="112"/>
  <c r="D15" i="112" s="1"/>
  <c r="C14" i="112"/>
  <c r="C12" i="112"/>
  <c r="C11" i="112"/>
  <c r="C10" i="112"/>
  <c r="C9" i="112"/>
  <c r="C8" i="112"/>
  <c r="C6" i="112"/>
  <c r="C5" i="112"/>
  <c r="C4" i="112"/>
  <c r="B28" i="112"/>
  <c r="D21" i="112"/>
  <c r="D9" i="112"/>
  <c r="C7" i="112"/>
  <c r="C27" i="111"/>
  <c r="C26" i="111"/>
  <c r="C25" i="111"/>
  <c r="C24" i="111"/>
  <c r="C23" i="111"/>
  <c r="C22" i="111"/>
  <c r="C21" i="111"/>
  <c r="C20" i="111"/>
  <c r="C18" i="111"/>
  <c r="C17" i="111"/>
  <c r="C16" i="111"/>
  <c r="C15" i="111"/>
  <c r="C14" i="111"/>
  <c r="C12" i="111"/>
  <c r="C11" i="111"/>
  <c r="C10" i="111"/>
  <c r="C9" i="111"/>
  <c r="C8" i="111"/>
  <c r="C6" i="111"/>
  <c r="C5" i="111"/>
  <c r="C4" i="111"/>
  <c r="D4" i="111" s="1"/>
  <c r="B28" i="111"/>
  <c r="C13" i="111"/>
  <c r="D12" i="111"/>
  <c r="D11" i="111"/>
  <c r="D10" i="111"/>
  <c r="D9" i="111"/>
  <c r="D8" i="111"/>
  <c r="D6" i="111"/>
  <c r="C7" i="111"/>
  <c r="E29" i="152" l="1"/>
  <c r="G28" i="152"/>
  <c r="E27" i="154"/>
  <c r="G27" i="153"/>
  <c r="E28" i="153"/>
  <c r="J19" i="154"/>
  <c r="J18" i="155"/>
  <c r="H19" i="155"/>
  <c r="D26" i="112"/>
  <c r="D16" i="112"/>
  <c r="D26" i="113"/>
  <c r="C29" i="114"/>
  <c r="C30" i="114" s="1"/>
  <c r="F14" i="130"/>
  <c r="F14" i="131" s="1"/>
  <c r="G14" i="131" s="1"/>
  <c r="F4" i="127"/>
  <c r="G4" i="126"/>
  <c r="F7" i="126"/>
  <c r="F23" i="128"/>
  <c r="G23" i="127"/>
  <c r="F18" i="126"/>
  <c r="F19" i="125"/>
  <c r="G19" i="125" s="1"/>
  <c r="G18" i="125"/>
  <c r="F24" i="128"/>
  <c r="G24" i="127"/>
  <c r="F14" i="132"/>
  <c r="F22" i="126"/>
  <c r="G22" i="125"/>
  <c r="F28" i="125"/>
  <c r="F17" i="129"/>
  <c r="G17" i="128"/>
  <c r="F12" i="129"/>
  <c r="G12" i="128"/>
  <c r="F13" i="128"/>
  <c r="G14" i="130"/>
  <c r="F5" i="129"/>
  <c r="F16" i="128"/>
  <c r="G16" i="127"/>
  <c r="G29" i="124"/>
  <c r="F15" i="130"/>
  <c r="G15" i="129"/>
  <c r="F25" i="130"/>
  <c r="G25" i="129"/>
  <c r="F20" i="130"/>
  <c r="G20" i="129"/>
  <c r="F11" i="133"/>
  <c r="G11" i="133" s="1"/>
  <c r="G11" i="132"/>
  <c r="F14" i="133"/>
  <c r="G14" i="132"/>
  <c r="G29" i="135"/>
  <c r="F23" i="140"/>
  <c r="G23" i="139"/>
  <c r="F18" i="141"/>
  <c r="G18" i="140"/>
  <c r="F8" i="140"/>
  <c r="F15" i="140"/>
  <c r="G15" i="139"/>
  <c r="F11" i="138"/>
  <c r="G11" i="137"/>
  <c r="F13" i="137"/>
  <c r="F17" i="140"/>
  <c r="G17" i="139"/>
  <c r="F19" i="139"/>
  <c r="F4" i="140"/>
  <c r="F7" i="139"/>
  <c r="F22" i="140"/>
  <c r="G22" i="139"/>
  <c r="F28" i="139"/>
  <c r="F12" i="141"/>
  <c r="G12" i="140"/>
  <c r="F14" i="145"/>
  <c r="G14" i="144"/>
  <c r="F27" i="142"/>
  <c r="G27" i="141"/>
  <c r="F10" i="142"/>
  <c r="G10" i="141"/>
  <c r="F24" i="145"/>
  <c r="G24" i="144"/>
  <c r="F25" i="144"/>
  <c r="G25" i="142"/>
  <c r="E4" i="139"/>
  <c r="E7" i="138"/>
  <c r="G7" i="138" s="1"/>
  <c r="G4" i="138"/>
  <c r="G30" i="149"/>
  <c r="E19" i="138"/>
  <c r="G16" i="138"/>
  <c r="E16" i="139"/>
  <c r="G29" i="149"/>
  <c r="E5" i="145"/>
  <c r="G5" i="144"/>
  <c r="G20" i="145"/>
  <c r="E20" i="146"/>
  <c r="G20" i="146" s="1"/>
  <c r="G6" i="144"/>
  <c r="E6" i="145"/>
  <c r="G21" i="146"/>
  <c r="F30" i="148"/>
  <c r="G30" i="148" s="1"/>
  <c r="G29" i="148"/>
  <c r="F30" i="147"/>
  <c r="G30" i="147" s="1"/>
  <c r="G29" i="147"/>
  <c r="F30" i="136"/>
  <c r="G30" i="136" s="1"/>
  <c r="G29" i="136"/>
  <c r="E29" i="125"/>
  <c r="G13" i="125"/>
  <c r="E10" i="131"/>
  <c r="G10" i="130"/>
  <c r="E8" i="127"/>
  <c r="E13" i="126"/>
  <c r="G13" i="126" s="1"/>
  <c r="G8" i="126"/>
  <c r="E26" i="132"/>
  <c r="G26" i="131"/>
  <c r="E6" i="130"/>
  <c r="G6" i="129"/>
  <c r="E4" i="130"/>
  <c r="E21" i="128"/>
  <c r="E28" i="127"/>
  <c r="G21" i="127"/>
  <c r="G7" i="126"/>
  <c r="E16" i="130"/>
  <c r="E19" i="129"/>
  <c r="E5" i="128"/>
  <c r="E7" i="127"/>
  <c r="G5" i="127"/>
  <c r="G30" i="124"/>
  <c r="F30" i="123"/>
  <c r="G30" i="122"/>
  <c r="G29" i="122"/>
  <c r="C30" i="119"/>
  <c r="D30" i="119" s="1"/>
  <c r="D29" i="119"/>
  <c r="C29" i="118"/>
  <c r="C30" i="118" s="1"/>
  <c r="B30" i="118"/>
  <c r="D30" i="118" s="1"/>
  <c r="D29" i="118"/>
  <c r="D7" i="117"/>
  <c r="B30" i="117"/>
  <c r="D30" i="117" s="1"/>
  <c r="D29" i="117"/>
  <c r="B30" i="116"/>
  <c r="D30" i="116" s="1"/>
  <c r="D29" i="116"/>
  <c r="C29" i="115"/>
  <c r="D30" i="114"/>
  <c r="D29" i="114"/>
  <c r="B29" i="113"/>
  <c r="B30" i="113" s="1"/>
  <c r="D28" i="113"/>
  <c r="D19" i="113"/>
  <c r="C7" i="113"/>
  <c r="D25" i="113"/>
  <c r="D14" i="113"/>
  <c r="D12" i="113"/>
  <c r="C13" i="113"/>
  <c r="D13" i="113" s="1"/>
  <c r="D18" i="113"/>
  <c r="D15" i="113"/>
  <c r="D16" i="113"/>
  <c r="D27" i="113"/>
  <c r="D7" i="112"/>
  <c r="D14" i="112"/>
  <c r="C19" i="112"/>
  <c r="D19" i="112" s="1"/>
  <c r="D24" i="112"/>
  <c r="B29" i="112"/>
  <c r="D12" i="112"/>
  <c r="D17" i="112"/>
  <c r="D22" i="112"/>
  <c r="D27" i="112"/>
  <c r="D10" i="112"/>
  <c r="D20" i="112"/>
  <c r="D25" i="112"/>
  <c r="C13" i="112"/>
  <c r="D23" i="112"/>
  <c r="C28" i="112"/>
  <c r="D28" i="112" s="1"/>
  <c r="D11" i="112"/>
  <c r="D6" i="112"/>
  <c r="C28" i="111"/>
  <c r="D28" i="111" s="1"/>
  <c r="D13" i="111"/>
  <c r="B29" i="111"/>
  <c r="B30" i="111" s="1"/>
  <c r="D7" i="111"/>
  <c r="D14" i="111"/>
  <c r="D15" i="111"/>
  <c r="D16" i="111"/>
  <c r="D17" i="111"/>
  <c r="D18" i="111"/>
  <c r="C19" i="111"/>
  <c r="D20" i="111"/>
  <c r="D21" i="111"/>
  <c r="D22" i="111"/>
  <c r="D23" i="111"/>
  <c r="D24" i="111"/>
  <c r="D25" i="111"/>
  <c r="D26" i="111"/>
  <c r="D27" i="111"/>
  <c r="D6" i="110"/>
  <c r="E27" i="110"/>
  <c r="E27" i="111" s="1"/>
  <c r="E26" i="110"/>
  <c r="E26" i="111" s="1"/>
  <c r="F25" i="110"/>
  <c r="F25" i="111" s="1"/>
  <c r="F25" i="112" s="1"/>
  <c r="F25" i="113" s="1"/>
  <c r="F25" i="114" s="1"/>
  <c r="F25" i="115" s="1"/>
  <c r="F25" i="116" s="1"/>
  <c r="F25" i="117" s="1"/>
  <c r="F25" i="118" s="1"/>
  <c r="F25" i="119" s="1"/>
  <c r="F25" i="120" s="1"/>
  <c r="F25" i="121" s="1"/>
  <c r="E25" i="110"/>
  <c r="E25" i="111" s="1"/>
  <c r="E24" i="110"/>
  <c r="E24" i="111" s="1"/>
  <c r="E24" i="112" s="1"/>
  <c r="E24" i="113" s="1"/>
  <c r="E24" i="114" s="1"/>
  <c r="E24" i="115" s="1"/>
  <c r="E24" i="116" s="1"/>
  <c r="E24" i="117" s="1"/>
  <c r="E24" i="118" s="1"/>
  <c r="E24" i="119" s="1"/>
  <c r="E24" i="120" s="1"/>
  <c r="F23" i="110"/>
  <c r="F23" i="111" s="1"/>
  <c r="F23" i="112" s="1"/>
  <c r="F23" i="113" s="1"/>
  <c r="F23" i="114" s="1"/>
  <c r="F23" i="115" s="1"/>
  <c r="F23" i="116" s="1"/>
  <c r="F23" i="117" s="1"/>
  <c r="F23" i="118" s="1"/>
  <c r="F23" i="119" s="1"/>
  <c r="F23" i="120" s="1"/>
  <c r="F23" i="121" s="1"/>
  <c r="E23" i="110"/>
  <c r="E23" i="111" s="1"/>
  <c r="E22" i="110"/>
  <c r="E22" i="111" s="1"/>
  <c r="E21" i="110"/>
  <c r="E21" i="111" s="1"/>
  <c r="E20" i="110"/>
  <c r="E20" i="111" s="1"/>
  <c r="E20" i="112" s="1"/>
  <c r="E20" i="113" s="1"/>
  <c r="E20" i="114" s="1"/>
  <c r="E20" i="115" s="1"/>
  <c r="E20" i="116" s="1"/>
  <c r="E20" i="117" s="1"/>
  <c r="E20" i="118" s="1"/>
  <c r="E20" i="119" s="1"/>
  <c r="E20" i="120" s="1"/>
  <c r="E20" i="121" s="1"/>
  <c r="E18" i="110"/>
  <c r="E18" i="111" s="1"/>
  <c r="E18" i="112" s="1"/>
  <c r="E18" i="113" s="1"/>
  <c r="E18" i="114" s="1"/>
  <c r="E18" i="115" s="1"/>
  <c r="E17" i="110"/>
  <c r="E17" i="111" s="1"/>
  <c r="E16" i="110"/>
  <c r="E16" i="111" s="1"/>
  <c r="E16" i="112" s="1"/>
  <c r="F15" i="110"/>
  <c r="F15" i="111" s="1"/>
  <c r="F15" i="112" s="1"/>
  <c r="F15" i="113" s="1"/>
  <c r="F15" i="114" s="1"/>
  <c r="E15" i="110"/>
  <c r="E15" i="111" s="1"/>
  <c r="E15" i="112" s="1"/>
  <c r="F14" i="110"/>
  <c r="F14" i="111" s="1"/>
  <c r="E14" i="110"/>
  <c r="E14" i="111" s="1"/>
  <c r="E14" i="112" s="1"/>
  <c r="E14" i="113" s="1"/>
  <c r="E14" i="114" s="1"/>
  <c r="E14" i="115" s="1"/>
  <c r="F12" i="110"/>
  <c r="F12" i="111" s="1"/>
  <c r="F12" i="112" s="1"/>
  <c r="F12" i="113" s="1"/>
  <c r="F12" i="114" s="1"/>
  <c r="F12" i="115" s="1"/>
  <c r="F12" i="116" s="1"/>
  <c r="F12" i="117" s="1"/>
  <c r="F12" i="118" s="1"/>
  <c r="F12" i="119" s="1"/>
  <c r="F12" i="120" s="1"/>
  <c r="F12" i="121" s="1"/>
  <c r="E12" i="110"/>
  <c r="E12" i="111" s="1"/>
  <c r="E12" i="112" s="1"/>
  <c r="E12" i="113" s="1"/>
  <c r="E12" i="114" s="1"/>
  <c r="E12" i="115" s="1"/>
  <c r="E12" i="116" s="1"/>
  <c r="E12" i="117" s="1"/>
  <c r="E12" i="118" s="1"/>
  <c r="E12" i="119" s="1"/>
  <c r="E12" i="120" s="1"/>
  <c r="F11" i="110"/>
  <c r="F11" i="111" s="1"/>
  <c r="F11" i="112" s="1"/>
  <c r="F11" i="113" s="1"/>
  <c r="F11" i="114" s="1"/>
  <c r="F11" i="115" s="1"/>
  <c r="F11" i="116" s="1"/>
  <c r="F11" i="117" s="1"/>
  <c r="F11" i="118" s="1"/>
  <c r="F11" i="119" s="1"/>
  <c r="F11" i="120" s="1"/>
  <c r="F11" i="121" s="1"/>
  <c r="E11" i="110"/>
  <c r="E11" i="111" s="1"/>
  <c r="E11" i="112" s="1"/>
  <c r="E11" i="113" s="1"/>
  <c r="E11" i="114" s="1"/>
  <c r="E11" i="115" s="1"/>
  <c r="E11" i="116" s="1"/>
  <c r="E11" i="117" s="1"/>
  <c r="E11" i="118" s="1"/>
  <c r="E11" i="119" s="1"/>
  <c r="E11" i="120" s="1"/>
  <c r="E11" i="121" s="1"/>
  <c r="F10" i="110"/>
  <c r="F10" i="111" s="1"/>
  <c r="F10" i="112" s="1"/>
  <c r="F10" i="113" s="1"/>
  <c r="F10" i="114" s="1"/>
  <c r="F10" i="115" s="1"/>
  <c r="F10" i="116" s="1"/>
  <c r="F10" i="117" s="1"/>
  <c r="F10" i="118" s="1"/>
  <c r="F10" i="119" s="1"/>
  <c r="F10" i="120" s="1"/>
  <c r="F10" i="121" s="1"/>
  <c r="E10" i="110"/>
  <c r="E10" i="111" s="1"/>
  <c r="E10" i="112" s="1"/>
  <c r="E10" i="113" s="1"/>
  <c r="E10" i="114" s="1"/>
  <c r="E10" i="115" s="1"/>
  <c r="E9" i="110"/>
  <c r="E9" i="111" s="1"/>
  <c r="E9" i="112" s="1"/>
  <c r="E9" i="113" s="1"/>
  <c r="F8" i="110"/>
  <c r="F8" i="111" s="1"/>
  <c r="E8" i="110"/>
  <c r="E8" i="111" s="1"/>
  <c r="E8" i="112" s="1"/>
  <c r="E8" i="113" s="1"/>
  <c r="E8" i="114" s="1"/>
  <c r="E8" i="115" s="1"/>
  <c r="F6" i="110"/>
  <c r="F6" i="111" s="1"/>
  <c r="F6" i="112" s="1"/>
  <c r="F6" i="113" s="1"/>
  <c r="F6" i="114" s="1"/>
  <c r="F6" i="115" s="1"/>
  <c r="F6" i="116" s="1"/>
  <c r="F6" i="117" s="1"/>
  <c r="F6" i="118" s="1"/>
  <c r="F6" i="119" s="1"/>
  <c r="F6" i="120" s="1"/>
  <c r="F6" i="121" s="1"/>
  <c r="E6" i="110"/>
  <c r="E6" i="111" s="1"/>
  <c r="E6" i="112" s="1"/>
  <c r="E6" i="113" s="1"/>
  <c r="E6" i="114" s="1"/>
  <c r="E6" i="115" s="1"/>
  <c r="E5" i="110"/>
  <c r="E5" i="111" s="1"/>
  <c r="E4" i="110"/>
  <c r="E4" i="111" s="1"/>
  <c r="D9" i="110"/>
  <c r="C27" i="110"/>
  <c r="F27" i="110" s="1"/>
  <c r="F27" i="111" s="1"/>
  <c r="F27" i="112" s="1"/>
  <c r="F27" i="113" s="1"/>
  <c r="F27" i="114" s="1"/>
  <c r="F27" i="115" s="1"/>
  <c r="F27" i="116" s="1"/>
  <c r="F27" i="117" s="1"/>
  <c r="F27" i="118" s="1"/>
  <c r="F27" i="119" s="1"/>
  <c r="F27" i="120" s="1"/>
  <c r="F27" i="121" s="1"/>
  <c r="C26" i="110"/>
  <c r="F26" i="110" s="1"/>
  <c r="F26" i="111" s="1"/>
  <c r="F26" i="112" s="1"/>
  <c r="F26" i="113" s="1"/>
  <c r="F26" i="114" s="1"/>
  <c r="F26" i="115" s="1"/>
  <c r="F26" i="116" s="1"/>
  <c r="F26" i="117" s="1"/>
  <c r="F26" i="118" s="1"/>
  <c r="F26" i="119" s="1"/>
  <c r="F26" i="120" s="1"/>
  <c r="F26" i="121" s="1"/>
  <c r="C25" i="110"/>
  <c r="C24" i="110"/>
  <c r="F24" i="110" s="1"/>
  <c r="F24" i="111" s="1"/>
  <c r="F24" i="112" s="1"/>
  <c r="F24" i="113" s="1"/>
  <c r="F24" i="114" s="1"/>
  <c r="F24" i="115" s="1"/>
  <c r="F24" i="116" s="1"/>
  <c r="F24" i="117" s="1"/>
  <c r="F24" i="118" s="1"/>
  <c r="F24" i="119" s="1"/>
  <c r="F24" i="120" s="1"/>
  <c r="F24" i="121" s="1"/>
  <c r="C23" i="110"/>
  <c r="C22" i="110"/>
  <c r="F22" i="110" s="1"/>
  <c r="F22" i="111" s="1"/>
  <c r="F22" i="112" s="1"/>
  <c r="F22" i="113" s="1"/>
  <c r="F22" i="114" s="1"/>
  <c r="F22" i="115" s="1"/>
  <c r="F22" i="116" s="1"/>
  <c r="F22" i="117" s="1"/>
  <c r="F22" i="118" s="1"/>
  <c r="F22" i="119" s="1"/>
  <c r="F22" i="120" s="1"/>
  <c r="F22" i="121" s="1"/>
  <c r="C21" i="110"/>
  <c r="F21" i="110" s="1"/>
  <c r="F21" i="111" s="1"/>
  <c r="F21" i="112" s="1"/>
  <c r="F21" i="113" s="1"/>
  <c r="F21" i="114" s="1"/>
  <c r="F21" i="115" s="1"/>
  <c r="F21" i="116" s="1"/>
  <c r="F21" i="117" s="1"/>
  <c r="F21" i="118" s="1"/>
  <c r="F21" i="119" s="1"/>
  <c r="F21" i="120" s="1"/>
  <c r="F21" i="121" s="1"/>
  <c r="C20" i="110"/>
  <c r="F20" i="110" s="1"/>
  <c r="F20" i="111" s="1"/>
  <c r="C18" i="110"/>
  <c r="F18" i="110" s="1"/>
  <c r="F18" i="111" s="1"/>
  <c r="F18" i="112" s="1"/>
  <c r="F18" i="113" s="1"/>
  <c r="F18" i="114" s="1"/>
  <c r="F18" i="115" s="1"/>
  <c r="F18" i="116" s="1"/>
  <c r="F18" i="117" s="1"/>
  <c r="F18" i="118" s="1"/>
  <c r="F18" i="119" s="1"/>
  <c r="F18" i="120" s="1"/>
  <c r="F18" i="121" s="1"/>
  <c r="C17" i="110"/>
  <c r="F17" i="110" s="1"/>
  <c r="F17" i="111" s="1"/>
  <c r="F17" i="112" s="1"/>
  <c r="C16" i="110"/>
  <c r="F16" i="110" s="1"/>
  <c r="F16" i="111" s="1"/>
  <c r="F16" i="112" s="1"/>
  <c r="F16" i="113" s="1"/>
  <c r="F16" i="114" s="1"/>
  <c r="F16" i="115" s="1"/>
  <c r="F16" i="116" s="1"/>
  <c r="F16" i="117" s="1"/>
  <c r="F16" i="118" s="1"/>
  <c r="F16" i="119" s="1"/>
  <c r="F16" i="120" s="1"/>
  <c r="F16" i="121" s="1"/>
  <c r="C15" i="110"/>
  <c r="D15" i="110" s="1"/>
  <c r="C14" i="110"/>
  <c r="C19" i="110" s="1"/>
  <c r="C12" i="110"/>
  <c r="C11" i="110"/>
  <c r="C10" i="110"/>
  <c r="C9" i="110"/>
  <c r="F9" i="110" s="1"/>
  <c r="F9" i="111" s="1"/>
  <c r="F9" i="112" s="1"/>
  <c r="F9" i="113" s="1"/>
  <c r="F9" i="114" s="1"/>
  <c r="F9" i="115" s="1"/>
  <c r="F9" i="116" s="1"/>
  <c r="F9" i="117" s="1"/>
  <c r="F9" i="118" s="1"/>
  <c r="F9" i="119" s="1"/>
  <c r="F9" i="120" s="1"/>
  <c r="F9" i="121" s="1"/>
  <c r="C8" i="110"/>
  <c r="D8" i="110" s="1"/>
  <c r="C6" i="110"/>
  <c r="C5" i="110"/>
  <c r="F5" i="110" s="1"/>
  <c r="F5" i="111" s="1"/>
  <c r="F5" i="112" s="1"/>
  <c r="F5" i="113" s="1"/>
  <c r="F5" i="114" s="1"/>
  <c r="F5" i="115" s="1"/>
  <c r="F5" i="116" s="1"/>
  <c r="F5" i="117" s="1"/>
  <c r="F5" i="118" s="1"/>
  <c r="F5" i="119" s="1"/>
  <c r="F5" i="120" s="1"/>
  <c r="F5" i="121" s="1"/>
  <c r="C4" i="110"/>
  <c r="F4" i="110" s="1"/>
  <c r="F4" i="111" s="1"/>
  <c r="B28" i="110"/>
  <c r="D21" i="110"/>
  <c r="D18" i="110"/>
  <c r="D14" i="110"/>
  <c r="C27" i="109"/>
  <c r="C26" i="109"/>
  <c r="C25" i="109"/>
  <c r="C24" i="109"/>
  <c r="D24" i="109" s="1"/>
  <c r="C23" i="109"/>
  <c r="D23" i="109" s="1"/>
  <c r="C22" i="109"/>
  <c r="C21" i="109"/>
  <c r="D21" i="109" s="1"/>
  <c r="C20" i="109"/>
  <c r="C18" i="109"/>
  <c r="D18" i="109" s="1"/>
  <c r="C17" i="109"/>
  <c r="C16" i="109"/>
  <c r="C15" i="109"/>
  <c r="C14" i="109"/>
  <c r="D14" i="109" s="1"/>
  <c r="C12" i="109"/>
  <c r="D12" i="109" s="1"/>
  <c r="C11" i="109"/>
  <c r="D11" i="109" s="1"/>
  <c r="C10" i="109"/>
  <c r="D10" i="109" s="1"/>
  <c r="C9" i="109"/>
  <c r="C8" i="109"/>
  <c r="C6" i="109"/>
  <c r="C5" i="109"/>
  <c r="C4" i="109"/>
  <c r="B28" i="109"/>
  <c r="B29" i="109"/>
  <c r="C7" i="109"/>
  <c r="D7" i="109" s="1"/>
  <c r="C13" i="109"/>
  <c r="D13" i="109" s="1"/>
  <c r="D27" i="109"/>
  <c r="D26" i="109"/>
  <c r="D25" i="109"/>
  <c r="D22" i="109"/>
  <c r="D20" i="109"/>
  <c r="D5" i="109"/>
  <c r="D4" i="109"/>
  <c r="C27" i="108"/>
  <c r="C26" i="108"/>
  <c r="C25" i="108"/>
  <c r="C24" i="108"/>
  <c r="D24" i="108" s="1"/>
  <c r="C23" i="108"/>
  <c r="D23" i="108" s="1"/>
  <c r="C22" i="108"/>
  <c r="C21" i="108"/>
  <c r="C20" i="108"/>
  <c r="C18" i="108"/>
  <c r="C17" i="108"/>
  <c r="D17" i="108" s="1"/>
  <c r="C16" i="108"/>
  <c r="C15" i="108"/>
  <c r="C14" i="108"/>
  <c r="C19" i="108" s="1"/>
  <c r="D19" i="108" s="1"/>
  <c r="C12" i="108"/>
  <c r="C11" i="108"/>
  <c r="D11" i="108" s="1"/>
  <c r="C10" i="108"/>
  <c r="D10" i="108" s="1"/>
  <c r="C9" i="108"/>
  <c r="C8" i="108"/>
  <c r="C6" i="108"/>
  <c r="C5" i="108"/>
  <c r="D5" i="108" s="1"/>
  <c r="C4" i="108"/>
  <c r="B28" i="108"/>
  <c r="B29" i="108" s="1"/>
  <c r="D27" i="108"/>
  <c r="D26" i="108"/>
  <c r="D25" i="108"/>
  <c r="D21" i="108"/>
  <c r="D20" i="108"/>
  <c r="D18" i="108"/>
  <c r="D14" i="108"/>
  <c r="D12" i="108"/>
  <c r="D4" i="108"/>
  <c r="C27" i="107"/>
  <c r="D27" i="107" s="1"/>
  <c r="C26" i="107"/>
  <c r="D26" i="107" s="1"/>
  <c r="C25" i="107"/>
  <c r="C24" i="107"/>
  <c r="D24" i="107" s="1"/>
  <c r="C23" i="107"/>
  <c r="D23" i="107" s="1"/>
  <c r="C22" i="107"/>
  <c r="C21" i="107"/>
  <c r="C20" i="107"/>
  <c r="D20" i="107" s="1"/>
  <c r="C18" i="107"/>
  <c r="D18" i="107" s="1"/>
  <c r="C17" i="107"/>
  <c r="D17" i="107" s="1"/>
  <c r="C16" i="107"/>
  <c r="C15" i="107"/>
  <c r="C14" i="107"/>
  <c r="C19" i="107" s="1"/>
  <c r="D19" i="107" s="1"/>
  <c r="C12" i="107"/>
  <c r="C11" i="107"/>
  <c r="C10" i="107"/>
  <c r="D10" i="107" s="1"/>
  <c r="C9" i="107"/>
  <c r="D9" i="107" s="1"/>
  <c r="C8" i="107"/>
  <c r="C6" i="107"/>
  <c r="D6" i="107" s="1"/>
  <c r="C5" i="107"/>
  <c r="C4" i="107"/>
  <c r="D4" i="107" s="1"/>
  <c r="B28" i="107"/>
  <c r="B29" i="107"/>
  <c r="C7" i="107"/>
  <c r="D7" i="107" s="1"/>
  <c r="C13" i="107"/>
  <c r="D13" i="107" s="1"/>
  <c r="D25" i="107"/>
  <c r="D21" i="107"/>
  <c r="D12" i="107"/>
  <c r="D11" i="107"/>
  <c r="C27" i="106"/>
  <c r="C26" i="106"/>
  <c r="D26" i="106" s="1"/>
  <c r="C25" i="106"/>
  <c r="C24" i="106"/>
  <c r="C23" i="106"/>
  <c r="D23" i="106" s="1"/>
  <c r="C22" i="106"/>
  <c r="D22" i="106" s="1"/>
  <c r="C21" i="106"/>
  <c r="C20" i="106"/>
  <c r="C18" i="106"/>
  <c r="D18" i="106" s="1"/>
  <c r="C17" i="106"/>
  <c r="D17" i="106" s="1"/>
  <c r="C16" i="106"/>
  <c r="C15" i="106"/>
  <c r="C14" i="106"/>
  <c r="C19" i="106" s="1"/>
  <c r="D19" i="106" s="1"/>
  <c r="C12" i="106"/>
  <c r="D12" i="106" s="1"/>
  <c r="C11" i="106"/>
  <c r="D11" i="106" s="1"/>
  <c r="C10" i="106"/>
  <c r="D10" i="106" s="1"/>
  <c r="C9" i="106"/>
  <c r="C8" i="106"/>
  <c r="C6" i="106"/>
  <c r="C5" i="106"/>
  <c r="D5" i="106" s="1"/>
  <c r="C4" i="106"/>
  <c r="B28" i="106"/>
  <c r="B29" i="106" s="1"/>
  <c r="B30" i="106" s="1"/>
  <c r="C13" i="106"/>
  <c r="D13" i="106" s="1"/>
  <c r="D27" i="106"/>
  <c r="D25" i="106"/>
  <c r="D20" i="106"/>
  <c r="D6" i="106"/>
  <c r="D4" i="106"/>
  <c r="C27" i="105"/>
  <c r="C26" i="105"/>
  <c r="C25" i="105"/>
  <c r="C24" i="105"/>
  <c r="D24" i="105" s="1"/>
  <c r="C23" i="105"/>
  <c r="D23" i="105" s="1"/>
  <c r="C22" i="105"/>
  <c r="D22" i="105" s="1"/>
  <c r="C21" i="105"/>
  <c r="C20" i="105"/>
  <c r="C18" i="105"/>
  <c r="D18" i="105" s="1"/>
  <c r="C17" i="105"/>
  <c r="D17" i="105" s="1"/>
  <c r="C16" i="105"/>
  <c r="D16" i="105" s="1"/>
  <c r="C15" i="105"/>
  <c r="D15" i="105" s="1"/>
  <c r="C14" i="105"/>
  <c r="D14" i="105" s="1"/>
  <c r="C12" i="105"/>
  <c r="C11" i="105"/>
  <c r="D11" i="105" s="1"/>
  <c r="C10" i="105"/>
  <c r="D10" i="105" s="1"/>
  <c r="C9" i="105"/>
  <c r="D9" i="105" s="1"/>
  <c r="C8" i="105"/>
  <c r="C6" i="105"/>
  <c r="D6" i="105" s="1"/>
  <c r="C5" i="105"/>
  <c r="C27" i="104"/>
  <c r="C26" i="104"/>
  <c r="C25" i="104"/>
  <c r="D25" i="104" s="1"/>
  <c r="C24" i="104"/>
  <c r="D24" i="104" s="1"/>
  <c r="C23" i="104"/>
  <c r="D23" i="104" s="1"/>
  <c r="C22" i="104"/>
  <c r="C21" i="104"/>
  <c r="D21" i="104" s="1"/>
  <c r="C20" i="104"/>
  <c r="C18" i="104"/>
  <c r="C19" i="104" s="1"/>
  <c r="D19" i="104" s="1"/>
  <c r="C17" i="104"/>
  <c r="C16" i="104"/>
  <c r="C15" i="104"/>
  <c r="C14" i="104"/>
  <c r="C12" i="104"/>
  <c r="D12" i="104" s="1"/>
  <c r="C11" i="104"/>
  <c r="D11" i="104" s="1"/>
  <c r="C10" i="104"/>
  <c r="D10" i="104" s="1"/>
  <c r="C9" i="104"/>
  <c r="D9" i="104" s="1"/>
  <c r="C8" i="104"/>
  <c r="C6" i="104"/>
  <c r="D6" i="104" s="1"/>
  <c r="C5" i="104"/>
  <c r="C4" i="104"/>
  <c r="C4" i="105"/>
  <c r="D4" i="105" s="1"/>
  <c r="B28" i="105"/>
  <c r="C7" i="105"/>
  <c r="C13" i="105"/>
  <c r="D13" i="105" s="1"/>
  <c r="D27" i="105"/>
  <c r="D26" i="105"/>
  <c r="D25" i="105"/>
  <c r="D20" i="105"/>
  <c r="D12" i="105"/>
  <c r="B28" i="104"/>
  <c r="B29" i="104"/>
  <c r="D17" i="104"/>
  <c r="C7" i="104"/>
  <c r="D26" i="104"/>
  <c r="D27" i="104"/>
  <c r="C27" i="103"/>
  <c r="C26" i="103"/>
  <c r="C25" i="103"/>
  <c r="D25" i="103" s="1"/>
  <c r="C24" i="103"/>
  <c r="C23" i="103"/>
  <c r="C22" i="103"/>
  <c r="D22" i="103" s="1"/>
  <c r="C21" i="103"/>
  <c r="C20" i="103"/>
  <c r="D20" i="103" s="1"/>
  <c r="C18" i="103"/>
  <c r="C17" i="103"/>
  <c r="C16" i="103"/>
  <c r="C15" i="103"/>
  <c r="D15" i="103" s="1"/>
  <c r="C14" i="103"/>
  <c r="D14" i="103" s="1"/>
  <c r="C12" i="103"/>
  <c r="C11" i="103"/>
  <c r="D11" i="103" s="1"/>
  <c r="C10" i="103"/>
  <c r="C9" i="103"/>
  <c r="C8" i="103"/>
  <c r="C6" i="103"/>
  <c r="C5" i="103"/>
  <c r="C7" i="103" s="1"/>
  <c r="D7" i="103" s="1"/>
  <c r="C4" i="103"/>
  <c r="D4" i="103" s="1"/>
  <c r="B28" i="103"/>
  <c r="B29" i="103"/>
  <c r="B30" i="103" s="1"/>
  <c r="D7" i="104"/>
  <c r="D16" i="103"/>
  <c r="D17" i="103"/>
  <c r="D21" i="103"/>
  <c r="D23" i="103"/>
  <c r="D27" i="103"/>
  <c r="D18" i="103"/>
  <c r="C27" i="102"/>
  <c r="D27" i="102" s="1"/>
  <c r="C26" i="102"/>
  <c r="D26" i="102" s="1"/>
  <c r="C25" i="102"/>
  <c r="C24" i="102"/>
  <c r="C23" i="102"/>
  <c r="C22" i="102"/>
  <c r="D22" i="102" s="1"/>
  <c r="C21" i="102"/>
  <c r="C20" i="102"/>
  <c r="C18" i="102"/>
  <c r="D18" i="102" s="1"/>
  <c r="C17" i="102"/>
  <c r="C16" i="102"/>
  <c r="C15" i="102"/>
  <c r="C14" i="102"/>
  <c r="D14" i="102" s="1"/>
  <c r="C12" i="102"/>
  <c r="C11" i="102"/>
  <c r="D11" i="102" s="1"/>
  <c r="C10" i="102"/>
  <c r="D10" i="102" s="1"/>
  <c r="C9" i="102"/>
  <c r="D9" i="102" s="1"/>
  <c r="C8" i="102"/>
  <c r="C6" i="102"/>
  <c r="C5" i="102"/>
  <c r="C4" i="102"/>
  <c r="D4" i="102" s="1"/>
  <c r="B28" i="102"/>
  <c r="B29" i="102" s="1"/>
  <c r="B30" i="102" s="1"/>
  <c r="D25" i="102"/>
  <c r="D23" i="102"/>
  <c r="D21" i="102"/>
  <c r="D17" i="102"/>
  <c r="D16" i="102"/>
  <c r="D12" i="102"/>
  <c r="C27" i="101"/>
  <c r="D27" i="101" s="1"/>
  <c r="C26" i="101"/>
  <c r="C25" i="101"/>
  <c r="D25" i="101" s="1"/>
  <c r="C24" i="101"/>
  <c r="C23" i="101"/>
  <c r="C22" i="101"/>
  <c r="D22" i="101" s="1"/>
  <c r="C21" i="101"/>
  <c r="C20" i="101"/>
  <c r="C18" i="101"/>
  <c r="C17" i="101"/>
  <c r="D17" i="101" s="1"/>
  <c r="C16" i="101"/>
  <c r="D16" i="101" s="1"/>
  <c r="C15" i="101"/>
  <c r="D15" i="101" s="1"/>
  <c r="C14" i="101"/>
  <c r="D14" i="101" s="1"/>
  <c r="C12" i="101"/>
  <c r="D12" i="101" s="1"/>
  <c r="C11" i="101"/>
  <c r="D11" i="101" s="1"/>
  <c r="C10" i="101"/>
  <c r="D10" i="101" s="1"/>
  <c r="C9" i="101"/>
  <c r="D9" i="101" s="1"/>
  <c r="C8" i="101"/>
  <c r="D8" i="101" s="1"/>
  <c r="C6" i="101"/>
  <c r="D6" i="101" s="1"/>
  <c r="C5" i="101"/>
  <c r="D5" i="101" s="1"/>
  <c r="C4" i="101"/>
  <c r="D4" i="101" s="1"/>
  <c r="B28" i="101"/>
  <c r="B29" i="101"/>
  <c r="B30" i="101" s="1"/>
  <c r="D26" i="101"/>
  <c r="D23" i="101"/>
  <c r="D21" i="101"/>
  <c r="D18" i="101"/>
  <c r="C27" i="100"/>
  <c r="C26" i="100"/>
  <c r="C25" i="100"/>
  <c r="D25" i="100" s="1"/>
  <c r="C24" i="100"/>
  <c r="D24" i="100" s="1"/>
  <c r="C23" i="100"/>
  <c r="C22" i="100"/>
  <c r="D22" i="100" s="1"/>
  <c r="C21" i="100"/>
  <c r="D21" i="100" s="1"/>
  <c r="C20" i="100"/>
  <c r="D20" i="100" s="1"/>
  <c r="C18" i="100"/>
  <c r="C17" i="100"/>
  <c r="C16" i="100"/>
  <c r="D16" i="100" s="1"/>
  <c r="C15" i="100"/>
  <c r="D15" i="100" s="1"/>
  <c r="C14" i="100"/>
  <c r="C12" i="100"/>
  <c r="D12" i="100" s="1"/>
  <c r="C11" i="100"/>
  <c r="D11" i="100" s="1"/>
  <c r="C10" i="100"/>
  <c r="C9" i="100"/>
  <c r="C8" i="100"/>
  <c r="C5" i="100"/>
  <c r="D5" i="100" s="1"/>
  <c r="C6" i="100"/>
  <c r="C4" i="100"/>
  <c r="B28" i="100"/>
  <c r="D26" i="100"/>
  <c r="D17" i="100"/>
  <c r="D10" i="100"/>
  <c r="E15" i="99"/>
  <c r="E10" i="99"/>
  <c r="C27" i="99"/>
  <c r="C26" i="99"/>
  <c r="D26" i="99" s="1"/>
  <c r="C25" i="99"/>
  <c r="C24" i="99"/>
  <c r="D24" i="99" s="1"/>
  <c r="C23" i="99"/>
  <c r="C22" i="99"/>
  <c r="C21" i="99"/>
  <c r="C20" i="99"/>
  <c r="C18" i="99"/>
  <c r="C17" i="99"/>
  <c r="C16" i="99"/>
  <c r="C15" i="99"/>
  <c r="D15" i="99" s="1"/>
  <c r="C14" i="99"/>
  <c r="C12" i="99"/>
  <c r="C11" i="99"/>
  <c r="C10" i="99"/>
  <c r="D10" i="99" s="1"/>
  <c r="C9" i="99"/>
  <c r="D9" i="99" s="1"/>
  <c r="C8" i="99"/>
  <c r="C6" i="99"/>
  <c r="C5" i="99"/>
  <c r="D5" i="99" s="1"/>
  <c r="C4" i="99"/>
  <c r="B29" i="99"/>
  <c r="B30" i="99" s="1"/>
  <c r="B28" i="99"/>
  <c r="D27" i="99"/>
  <c r="D23" i="99"/>
  <c r="D20" i="99"/>
  <c r="D18" i="99"/>
  <c r="D17" i="99"/>
  <c r="D14" i="99"/>
  <c r="D12" i="99"/>
  <c r="E27" i="98"/>
  <c r="E27" i="99" s="1"/>
  <c r="E26" i="98"/>
  <c r="E26" i="99" s="1"/>
  <c r="E26" i="100" s="1"/>
  <c r="E25" i="98"/>
  <c r="E25" i="99" s="1"/>
  <c r="E24" i="98"/>
  <c r="E23" i="98"/>
  <c r="E23" i="99" s="1"/>
  <c r="E22" i="98"/>
  <c r="E22" i="99" s="1"/>
  <c r="E22" i="100" s="1"/>
  <c r="E21" i="98"/>
  <c r="E21" i="99"/>
  <c r="E20" i="98"/>
  <c r="E18" i="98"/>
  <c r="E18" i="99" s="1"/>
  <c r="E17" i="98"/>
  <c r="E16" i="98"/>
  <c r="E16" i="99" s="1"/>
  <c r="E16" i="100" s="1"/>
  <c r="E15" i="98"/>
  <c r="E14" i="98"/>
  <c r="E14" i="99" s="1"/>
  <c r="E12" i="98"/>
  <c r="E12" i="99" s="1"/>
  <c r="E11" i="98"/>
  <c r="E11" i="99" s="1"/>
  <c r="E10" i="98"/>
  <c r="E9" i="98"/>
  <c r="E8" i="98"/>
  <c r="E8" i="99" s="1"/>
  <c r="E6" i="98"/>
  <c r="E6" i="99" s="1"/>
  <c r="E6" i="100" s="1"/>
  <c r="E6" i="101" s="1"/>
  <c r="E6" i="102" s="1"/>
  <c r="E6" i="103" s="1"/>
  <c r="E5" i="98"/>
  <c r="E5" i="99" s="1"/>
  <c r="E4" i="98"/>
  <c r="D23" i="98"/>
  <c r="C27" i="98"/>
  <c r="D27" i="98" s="1"/>
  <c r="C26" i="98"/>
  <c r="F26" i="98" s="1"/>
  <c r="C25" i="98"/>
  <c r="C24" i="98"/>
  <c r="F24" i="98" s="1"/>
  <c r="C23" i="98"/>
  <c r="C22" i="98"/>
  <c r="F22" i="98" s="1"/>
  <c r="C21" i="98"/>
  <c r="C20" i="98"/>
  <c r="F20" i="98" s="1"/>
  <c r="C18" i="98"/>
  <c r="D18" i="98" s="1"/>
  <c r="C17" i="98"/>
  <c r="F17" i="98" s="1"/>
  <c r="F17" i="99" s="1"/>
  <c r="F17" i="100" s="1"/>
  <c r="C16" i="98"/>
  <c r="D16" i="98" s="1"/>
  <c r="C15" i="98"/>
  <c r="F15" i="98" s="1"/>
  <c r="G15" i="98" s="1"/>
  <c r="C14" i="98"/>
  <c r="D14" i="98" s="1"/>
  <c r="C12" i="98"/>
  <c r="F12" i="98" s="1"/>
  <c r="C11" i="98"/>
  <c r="C10" i="98"/>
  <c r="D10" i="98" s="1"/>
  <c r="F10" i="98"/>
  <c r="C9" i="98"/>
  <c r="C8" i="98"/>
  <c r="F8" i="98" s="1"/>
  <c r="C6" i="98"/>
  <c r="D6" i="98" s="1"/>
  <c r="C5" i="98"/>
  <c r="C4" i="98"/>
  <c r="F4" i="98" s="1"/>
  <c r="B28" i="98"/>
  <c r="B29" i="98" s="1"/>
  <c r="D25" i="98"/>
  <c r="D24" i="98"/>
  <c r="D15" i="98"/>
  <c r="D12" i="98"/>
  <c r="C27" i="96"/>
  <c r="C26" i="96"/>
  <c r="C25" i="96"/>
  <c r="C24" i="96"/>
  <c r="C23" i="96"/>
  <c r="C22" i="96"/>
  <c r="C21" i="96"/>
  <c r="C20" i="96"/>
  <c r="C18" i="96"/>
  <c r="C17" i="96"/>
  <c r="C16" i="96"/>
  <c r="C15" i="96"/>
  <c r="D15" i="96" s="1"/>
  <c r="C14" i="96"/>
  <c r="C12" i="96"/>
  <c r="D12" i="96" s="1"/>
  <c r="C11" i="96"/>
  <c r="C10" i="96"/>
  <c r="D10" i="96" s="1"/>
  <c r="C9" i="96"/>
  <c r="C8" i="96"/>
  <c r="C13" i="96" s="1"/>
  <c r="D13" i="96" s="1"/>
  <c r="C6" i="96"/>
  <c r="C5" i="96"/>
  <c r="C27" i="95"/>
  <c r="D27" i="95" s="1"/>
  <c r="C26" i="95"/>
  <c r="C25" i="95"/>
  <c r="D25" i="95" s="1"/>
  <c r="C24" i="95"/>
  <c r="C23" i="95"/>
  <c r="C28" i="95" s="1"/>
  <c r="C22" i="95"/>
  <c r="D22" i="95" s="1"/>
  <c r="C21" i="95"/>
  <c r="C20" i="95"/>
  <c r="C18" i="95"/>
  <c r="C17" i="95"/>
  <c r="C16" i="95"/>
  <c r="C15" i="95"/>
  <c r="C14" i="95"/>
  <c r="D14" i="95" s="1"/>
  <c r="C12" i="95"/>
  <c r="C11" i="95"/>
  <c r="C10" i="95"/>
  <c r="D10" i="95" s="1"/>
  <c r="C9" i="95"/>
  <c r="C8" i="95"/>
  <c r="C6" i="95"/>
  <c r="C5" i="95"/>
  <c r="C27" i="94"/>
  <c r="C26" i="94"/>
  <c r="C25" i="94"/>
  <c r="D25" i="94" s="1"/>
  <c r="C24" i="94"/>
  <c r="C23" i="94"/>
  <c r="D23" i="94" s="1"/>
  <c r="C22" i="94"/>
  <c r="C21" i="94"/>
  <c r="C28" i="94" s="1"/>
  <c r="C20" i="94"/>
  <c r="C18" i="94"/>
  <c r="C17" i="94"/>
  <c r="C16" i="94"/>
  <c r="C15" i="94"/>
  <c r="D15" i="94" s="1"/>
  <c r="C14" i="94"/>
  <c r="C12" i="94"/>
  <c r="C11" i="94"/>
  <c r="C10" i="94"/>
  <c r="C9" i="94"/>
  <c r="C8" i="94"/>
  <c r="C6" i="94"/>
  <c r="C5" i="94"/>
  <c r="C27" i="93"/>
  <c r="C26" i="93"/>
  <c r="C25" i="93"/>
  <c r="C24" i="93"/>
  <c r="C23" i="93"/>
  <c r="C22" i="93"/>
  <c r="D22" i="93" s="1"/>
  <c r="C21" i="93"/>
  <c r="C20" i="93"/>
  <c r="C18" i="93"/>
  <c r="C17" i="93"/>
  <c r="D17" i="93" s="1"/>
  <c r="C16" i="93"/>
  <c r="C15" i="93"/>
  <c r="C14" i="93"/>
  <c r="C19" i="93" s="1"/>
  <c r="C12" i="93"/>
  <c r="D12" i="93" s="1"/>
  <c r="C11" i="93"/>
  <c r="D11" i="93" s="1"/>
  <c r="C10" i="93"/>
  <c r="D10" i="93" s="1"/>
  <c r="C9" i="93"/>
  <c r="C8" i="93"/>
  <c r="C6" i="93"/>
  <c r="C5" i="93"/>
  <c r="C27" i="92"/>
  <c r="C26" i="92"/>
  <c r="C25" i="92"/>
  <c r="D25" i="92" s="1"/>
  <c r="C24" i="92"/>
  <c r="C23" i="92"/>
  <c r="C22" i="92"/>
  <c r="D22" i="92" s="1"/>
  <c r="C21" i="92"/>
  <c r="C20" i="92"/>
  <c r="C18" i="92"/>
  <c r="D18" i="92" s="1"/>
  <c r="C17" i="92"/>
  <c r="C16" i="92"/>
  <c r="C15" i="92"/>
  <c r="C14" i="92"/>
  <c r="C12" i="92"/>
  <c r="C11" i="92"/>
  <c r="C13" i="92" s="1"/>
  <c r="C10" i="92"/>
  <c r="D10" i="92" s="1"/>
  <c r="C9" i="92"/>
  <c r="C8" i="92"/>
  <c r="C6" i="92"/>
  <c r="C5" i="92"/>
  <c r="C27" i="91"/>
  <c r="C26" i="91"/>
  <c r="D26" i="91" s="1"/>
  <c r="C25" i="91"/>
  <c r="C24" i="91"/>
  <c r="C23" i="91"/>
  <c r="C22" i="91"/>
  <c r="D22" i="91" s="1"/>
  <c r="C21" i="91"/>
  <c r="C20" i="91"/>
  <c r="C18" i="91"/>
  <c r="D18" i="91" s="1"/>
  <c r="C17" i="91"/>
  <c r="C16" i="91"/>
  <c r="C15" i="91"/>
  <c r="D15" i="91" s="1"/>
  <c r="C14" i="91"/>
  <c r="C12" i="91"/>
  <c r="D12" i="91" s="1"/>
  <c r="C11" i="91"/>
  <c r="C10" i="91"/>
  <c r="D10" i="91" s="1"/>
  <c r="C9" i="91"/>
  <c r="C8" i="91"/>
  <c r="C6" i="91"/>
  <c r="C5" i="91"/>
  <c r="C27" i="90"/>
  <c r="C26" i="90"/>
  <c r="D26" i="90" s="1"/>
  <c r="C25" i="90"/>
  <c r="D25" i="90" s="1"/>
  <c r="C24" i="90"/>
  <c r="C23" i="90"/>
  <c r="C22" i="90"/>
  <c r="C21" i="90"/>
  <c r="C20" i="90"/>
  <c r="C18" i="90"/>
  <c r="D18" i="90" s="1"/>
  <c r="C17" i="90"/>
  <c r="C16" i="90"/>
  <c r="C15" i="90"/>
  <c r="D15" i="90" s="1"/>
  <c r="C14" i="90"/>
  <c r="C12" i="90"/>
  <c r="C11" i="90"/>
  <c r="C10" i="90"/>
  <c r="C9" i="90"/>
  <c r="C8" i="90"/>
  <c r="C6" i="90"/>
  <c r="C7" i="90" s="1"/>
  <c r="C5" i="90"/>
  <c r="C27" i="89"/>
  <c r="C26" i="89"/>
  <c r="C25" i="89"/>
  <c r="C24" i="89"/>
  <c r="D24" i="89" s="1"/>
  <c r="C23" i="89"/>
  <c r="C22" i="89"/>
  <c r="C21" i="89"/>
  <c r="D21" i="89" s="1"/>
  <c r="C20" i="89"/>
  <c r="C18" i="89"/>
  <c r="C17" i="89"/>
  <c r="C16" i="89"/>
  <c r="C15" i="89"/>
  <c r="C14" i="89"/>
  <c r="C12" i="89"/>
  <c r="C11" i="89"/>
  <c r="D11" i="89" s="1"/>
  <c r="C10" i="89"/>
  <c r="C9" i="89"/>
  <c r="D9" i="89" s="1"/>
  <c r="C8" i="89"/>
  <c r="C6" i="89"/>
  <c r="C5" i="89"/>
  <c r="C27" i="88"/>
  <c r="C26" i="88"/>
  <c r="C25" i="88"/>
  <c r="C24" i="88"/>
  <c r="C23" i="88"/>
  <c r="C22" i="88"/>
  <c r="D22" i="88" s="1"/>
  <c r="C21" i="88"/>
  <c r="D21" i="88" s="1"/>
  <c r="C20" i="88"/>
  <c r="C18" i="88"/>
  <c r="D18" i="88" s="1"/>
  <c r="C17" i="88"/>
  <c r="C16" i="88"/>
  <c r="C15" i="88"/>
  <c r="C14" i="88"/>
  <c r="C12" i="88"/>
  <c r="C11" i="88"/>
  <c r="C10" i="88"/>
  <c r="D10" i="88" s="1"/>
  <c r="C9" i="88"/>
  <c r="C8" i="88"/>
  <c r="C6" i="88"/>
  <c r="C5" i="88"/>
  <c r="C27" i="87"/>
  <c r="C26" i="87"/>
  <c r="C25" i="87"/>
  <c r="C24" i="87"/>
  <c r="C23" i="87"/>
  <c r="C22" i="87"/>
  <c r="C21" i="87"/>
  <c r="C20" i="87"/>
  <c r="C18" i="87"/>
  <c r="D18" i="87" s="1"/>
  <c r="C17" i="87"/>
  <c r="C16" i="87"/>
  <c r="C15" i="87"/>
  <c r="C14" i="87"/>
  <c r="C12" i="87"/>
  <c r="C11" i="87"/>
  <c r="D11" i="87" s="1"/>
  <c r="C10" i="87"/>
  <c r="C9" i="87"/>
  <c r="C8" i="87"/>
  <c r="C6" i="87"/>
  <c r="C5" i="87"/>
  <c r="D5" i="87" s="1"/>
  <c r="C27" i="86"/>
  <c r="C26" i="86"/>
  <c r="C25" i="86"/>
  <c r="F25" i="86" s="1"/>
  <c r="C24" i="86"/>
  <c r="D24" i="86" s="1"/>
  <c r="C23" i="86"/>
  <c r="F23" i="86" s="1"/>
  <c r="F23" i="87" s="1"/>
  <c r="F23" i="88" s="1"/>
  <c r="F23" i="89" s="1"/>
  <c r="F23" i="90" s="1"/>
  <c r="F23" i="91" s="1"/>
  <c r="F23" i="92" s="1"/>
  <c r="F23" i="93" s="1"/>
  <c r="C22" i="86"/>
  <c r="C21" i="86"/>
  <c r="F21" i="86" s="1"/>
  <c r="C20" i="86"/>
  <c r="F20" i="86" s="1"/>
  <c r="F20" i="87" s="1"/>
  <c r="F20" i="88" s="1"/>
  <c r="F20" i="89" s="1"/>
  <c r="F20" i="90" s="1"/>
  <c r="F20" i="91" s="1"/>
  <c r="C18" i="86"/>
  <c r="F18" i="86" s="1"/>
  <c r="C17" i="86"/>
  <c r="C16" i="86"/>
  <c r="F16" i="86" s="1"/>
  <c r="C15" i="86"/>
  <c r="F15" i="86" s="1"/>
  <c r="C14" i="86"/>
  <c r="C12" i="86"/>
  <c r="F12" i="86" s="1"/>
  <c r="G12" i="86" s="1"/>
  <c r="C11" i="86"/>
  <c r="F11" i="86" s="1"/>
  <c r="C10" i="86"/>
  <c r="D10" i="86" s="1"/>
  <c r="C9" i="86"/>
  <c r="C8" i="86"/>
  <c r="F8" i="86" s="1"/>
  <c r="C6" i="86"/>
  <c r="F6" i="86"/>
  <c r="C5" i="86"/>
  <c r="F27" i="86"/>
  <c r="F27" i="87" s="1"/>
  <c r="F26" i="86"/>
  <c r="F26" i="87" s="1"/>
  <c r="F26" i="88" s="1"/>
  <c r="F26" i="89" s="1"/>
  <c r="F26" i="90" s="1"/>
  <c r="F26" i="91" s="1"/>
  <c r="F26" i="92" s="1"/>
  <c r="F26" i="93" s="1"/>
  <c r="F26" i="94" s="1"/>
  <c r="F26" i="95" s="1"/>
  <c r="F26" i="96" s="1"/>
  <c r="F26" i="97" s="1"/>
  <c r="F24" i="86"/>
  <c r="F22" i="86"/>
  <c r="F17" i="86"/>
  <c r="F17" i="87"/>
  <c r="F17" i="88" s="1"/>
  <c r="F17" i="89" s="1"/>
  <c r="F17" i="90" s="1"/>
  <c r="F17" i="91" s="1"/>
  <c r="F17" i="92" s="1"/>
  <c r="F17" i="93" s="1"/>
  <c r="F17" i="94" s="1"/>
  <c r="F14" i="86"/>
  <c r="G14" i="86" s="1"/>
  <c r="F9" i="86"/>
  <c r="F9" i="87" s="1"/>
  <c r="F9" i="88" s="1"/>
  <c r="F9" i="89" s="1"/>
  <c r="F9" i="90" s="1"/>
  <c r="F9" i="91" s="1"/>
  <c r="F9" i="92" s="1"/>
  <c r="F9" i="93" s="1"/>
  <c r="F9" i="94" s="1"/>
  <c r="F9" i="95" s="1"/>
  <c r="F9" i="96" s="1"/>
  <c r="F5" i="86"/>
  <c r="D5" i="96"/>
  <c r="E27" i="86"/>
  <c r="E27" i="87" s="1"/>
  <c r="E27" i="88" s="1"/>
  <c r="E27" i="89" s="1"/>
  <c r="E27" i="90" s="1"/>
  <c r="E27" i="91" s="1"/>
  <c r="E27" i="92" s="1"/>
  <c r="E27" i="93" s="1"/>
  <c r="E27" i="94" s="1"/>
  <c r="E27" i="95" s="1"/>
  <c r="E27" i="96" s="1"/>
  <c r="E27" i="97" s="1"/>
  <c r="E26" i="86"/>
  <c r="E26" i="87" s="1"/>
  <c r="E26" i="88" s="1"/>
  <c r="E26" i="89" s="1"/>
  <c r="E26" i="90" s="1"/>
  <c r="E26" i="91" s="1"/>
  <c r="E26" i="92" s="1"/>
  <c r="E26" i="93" s="1"/>
  <c r="E26" i="94" s="1"/>
  <c r="E25" i="86"/>
  <c r="E25" i="87" s="1"/>
  <c r="E25" i="88" s="1"/>
  <c r="E25" i="89" s="1"/>
  <c r="E25" i="90" s="1"/>
  <c r="E25" i="91" s="1"/>
  <c r="E25" i="92" s="1"/>
  <c r="E25" i="93" s="1"/>
  <c r="E25" i="94" s="1"/>
  <c r="E25" i="95" s="1"/>
  <c r="E25" i="96" s="1"/>
  <c r="E25" i="97" s="1"/>
  <c r="E24" i="86"/>
  <c r="E24" i="87" s="1"/>
  <c r="E24" i="88" s="1"/>
  <c r="E24" i="89" s="1"/>
  <c r="E24" i="90" s="1"/>
  <c r="E24" i="91" s="1"/>
  <c r="E24" i="92" s="1"/>
  <c r="E24" i="93" s="1"/>
  <c r="E24" i="94" s="1"/>
  <c r="E23" i="86"/>
  <c r="E23" i="87" s="1"/>
  <c r="E23" i="88" s="1"/>
  <c r="E23" i="89" s="1"/>
  <c r="E23" i="90" s="1"/>
  <c r="E23" i="91" s="1"/>
  <c r="E23" i="92" s="1"/>
  <c r="E23" i="93" s="1"/>
  <c r="E23" i="94" s="1"/>
  <c r="E22" i="86"/>
  <c r="E22" i="87"/>
  <c r="E22" i="88" s="1"/>
  <c r="E22" i="89" s="1"/>
  <c r="E22" i="90" s="1"/>
  <c r="E21" i="86"/>
  <c r="E21" i="87" s="1"/>
  <c r="E21" i="88" s="1"/>
  <c r="E21" i="89" s="1"/>
  <c r="E21" i="90" s="1"/>
  <c r="E21" i="91" s="1"/>
  <c r="E20" i="86"/>
  <c r="E20" i="87" s="1"/>
  <c r="E20" i="88" s="1"/>
  <c r="E20" i="89" s="1"/>
  <c r="E20" i="90" s="1"/>
  <c r="E20" i="91" s="1"/>
  <c r="E20" i="92" s="1"/>
  <c r="E20" i="93" s="1"/>
  <c r="E20" i="94" s="1"/>
  <c r="E18" i="86"/>
  <c r="E18" i="87" s="1"/>
  <c r="E17" i="86"/>
  <c r="E17" i="87" s="1"/>
  <c r="E17" i="88" s="1"/>
  <c r="E17" i="89" s="1"/>
  <c r="E17" i="90" s="1"/>
  <c r="E17" i="91" s="1"/>
  <c r="E17" i="92" s="1"/>
  <c r="E17" i="93" s="1"/>
  <c r="E17" i="94" s="1"/>
  <c r="G17" i="94" s="1"/>
  <c r="E16" i="86"/>
  <c r="E16" i="87" s="1"/>
  <c r="E16" i="88" s="1"/>
  <c r="E16" i="89" s="1"/>
  <c r="E16" i="90" s="1"/>
  <c r="E16" i="91" s="1"/>
  <c r="E16" i="92" s="1"/>
  <c r="E16" i="93" s="1"/>
  <c r="E16" i="94" s="1"/>
  <c r="E16" i="95" s="1"/>
  <c r="E16" i="96" s="1"/>
  <c r="E16" i="97" s="1"/>
  <c r="E15" i="86"/>
  <c r="E15" i="87" s="1"/>
  <c r="E15" i="88" s="1"/>
  <c r="E15" i="89" s="1"/>
  <c r="E15" i="90" s="1"/>
  <c r="E15" i="91" s="1"/>
  <c r="E14" i="86"/>
  <c r="E14" i="87" s="1"/>
  <c r="E14" i="88" s="1"/>
  <c r="E14" i="89" s="1"/>
  <c r="E14" i="90" s="1"/>
  <c r="E14" i="91" s="1"/>
  <c r="E14" i="92" s="1"/>
  <c r="E14" i="93" s="1"/>
  <c r="E14" i="94" s="1"/>
  <c r="E12" i="86"/>
  <c r="E12" i="87"/>
  <c r="E12" i="88" s="1"/>
  <c r="E12" i="89" s="1"/>
  <c r="E12" i="90" s="1"/>
  <c r="E12" i="91" s="1"/>
  <c r="E12" i="92" s="1"/>
  <c r="E12" i="93" s="1"/>
  <c r="E12" i="94" s="1"/>
  <c r="E11" i="86"/>
  <c r="E11" i="87" s="1"/>
  <c r="E11" i="88" s="1"/>
  <c r="E11" i="89" s="1"/>
  <c r="E11" i="90" s="1"/>
  <c r="E11" i="91" s="1"/>
  <c r="E11" i="92" s="1"/>
  <c r="E11" i="93" s="1"/>
  <c r="E11" i="94" s="1"/>
  <c r="E11" i="95" s="1"/>
  <c r="E11" i="96" s="1"/>
  <c r="E11" i="97" s="1"/>
  <c r="E10" i="86"/>
  <c r="E10" i="87" s="1"/>
  <c r="E10" i="88" s="1"/>
  <c r="E10" i="89" s="1"/>
  <c r="E10" i="90" s="1"/>
  <c r="E10" i="91" s="1"/>
  <c r="E10" i="92" s="1"/>
  <c r="E10" i="93" s="1"/>
  <c r="E10" i="94" s="1"/>
  <c r="E9" i="86"/>
  <c r="E9" i="87" s="1"/>
  <c r="E9" i="88" s="1"/>
  <c r="E9" i="89" s="1"/>
  <c r="E9" i="90" s="1"/>
  <c r="E9" i="91" s="1"/>
  <c r="E8" i="86"/>
  <c r="E8" i="87" s="1"/>
  <c r="E8" i="88" s="1"/>
  <c r="E8" i="89" s="1"/>
  <c r="E8" i="90" s="1"/>
  <c r="E8" i="91" s="1"/>
  <c r="E8" i="92" s="1"/>
  <c r="E8" i="93" s="1"/>
  <c r="E8" i="94" s="1"/>
  <c r="E6" i="86"/>
  <c r="E6" i="87"/>
  <c r="E6" i="88" s="1"/>
  <c r="E6" i="89" s="1"/>
  <c r="E6" i="90" s="1"/>
  <c r="E6" i="91" s="1"/>
  <c r="E6" i="92" s="1"/>
  <c r="E6" i="93" s="1"/>
  <c r="E6" i="94" s="1"/>
  <c r="E6" i="95" s="1"/>
  <c r="E6" i="96" s="1"/>
  <c r="E6" i="97" s="1"/>
  <c r="E5" i="86"/>
  <c r="E5" i="87" s="1"/>
  <c r="E5" i="88" s="1"/>
  <c r="E5" i="89" s="1"/>
  <c r="E5" i="90" s="1"/>
  <c r="E5" i="91" s="1"/>
  <c r="E5" i="92" s="1"/>
  <c r="E5" i="93" s="1"/>
  <c r="E5" i="94" s="1"/>
  <c r="C27" i="97"/>
  <c r="D27" i="97" s="1"/>
  <c r="C26" i="97"/>
  <c r="D26" i="97" s="1"/>
  <c r="C25" i="97"/>
  <c r="C24" i="97"/>
  <c r="D24" i="97" s="1"/>
  <c r="C23" i="97"/>
  <c r="C22" i="97"/>
  <c r="D22" i="97" s="1"/>
  <c r="C21" i="97"/>
  <c r="D21" i="97" s="1"/>
  <c r="C20" i="97"/>
  <c r="C18" i="97"/>
  <c r="D18" i="97" s="1"/>
  <c r="C17" i="97"/>
  <c r="D17" i="97" s="1"/>
  <c r="C16" i="97"/>
  <c r="D16" i="97" s="1"/>
  <c r="C15" i="97"/>
  <c r="C14" i="97"/>
  <c r="C12" i="97"/>
  <c r="C11" i="97"/>
  <c r="D11" i="97" s="1"/>
  <c r="C10" i="97"/>
  <c r="D10" i="97" s="1"/>
  <c r="C9" i="97"/>
  <c r="D9" i="97" s="1"/>
  <c r="C8" i="97"/>
  <c r="D8" i="97" s="1"/>
  <c r="C6" i="97"/>
  <c r="D6" i="97" s="1"/>
  <c r="C5" i="97"/>
  <c r="C4" i="97"/>
  <c r="B28" i="97"/>
  <c r="D25" i="97"/>
  <c r="D15" i="97"/>
  <c r="D14" i="97"/>
  <c r="D12" i="97"/>
  <c r="D22" i="86"/>
  <c r="C4" i="96"/>
  <c r="C7" i="96" s="1"/>
  <c r="B28" i="96"/>
  <c r="D28" i="96" s="1"/>
  <c r="C28" i="96"/>
  <c r="D27" i="96"/>
  <c r="D26" i="96"/>
  <c r="D25" i="96"/>
  <c r="D24" i="96"/>
  <c r="D23" i="96"/>
  <c r="D22" i="96"/>
  <c r="D21" i="96"/>
  <c r="D20" i="96"/>
  <c r="D18" i="96"/>
  <c r="D17" i="96"/>
  <c r="D16" i="96"/>
  <c r="D14" i="96"/>
  <c r="D11" i="96"/>
  <c r="D6" i="96"/>
  <c r="D9" i="95"/>
  <c r="D8" i="95"/>
  <c r="C4" i="95"/>
  <c r="B28" i="95"/>
  <c r="D26" i="95"/>
  <c r="D24" i="95"/>
  <c r="D23" i="95"/>
  <c r="D21" i="95"/>
  <c r="D20" i="95"/>
  <c r="D18" i="95"/>
  <c r="D17" i="95"/>
  <c r="D16" i="95"/>
  <c r="D15" i="95"/>
  <c r="D12" i="95"/>
  <c r="D11" i="95"/>
  <c r="D6" i="95"/>
  <c r="D5" i="94"/>
  <c r="D10" i="94"/>
  <c r="C13" i="94"/>
  <c r="C4" i="94"/>
  <c r="D4" i="94" s="1"/>
  <c r="B28" i="94"/>
  <c r="D12" i="94"/>
  <c r="D11" i="94"/>
  <c r="D6" i="94"/>
  <c r="D20" i="94"/>
  <c r="D21" i="94"/>
  <c r="D22" i="94"/>
  <c r="D24" i="94"/>
  <c r="D26" i="94"/>
  <c r="D27" i="94"/>
  <c r="C7" i="94"/>
  <c r="D14" i="94"/>
  <c r="D16" i="94"/>
  <c r="D17" i="94"/>
  <c r="D18" i="94"/>
  <c r="C4" i="93"/>
  <c r="B29" i="93"/>
  <c r="B30" i="93" s="1"/>
  <c r="B28" i="93"/>
  <c r="D27" i="93"/>
  <c r="D26" i="93"/>
  <c r="D25" i="93"/>
  <c r="D23" i="93"/>
  <c r="D21" i="93"/>
  <c r="D18" i="93"/>
  <c r="D15" i="93"/>
  <c r="D17" i="92"/>
  <c r="D20" i="92"/>
  <c r="D16" i="92"/>
  <c r="D15" i="92"/>
  <c r="C4" i="92"/>
  <c r="D4" i="92" s="1"/>
  <c r="B28" i="92"/>
  <c r="D21" i="92"/>
  <c r="C19" i="92"/>
  <c r="D6" i="92"/>
  <c r="D11" i="92"/>
  <c r="D12" i="92"/>
  <c r="D23" i="92"/>
  <c r="D24" i="92"/>
  <c r="D26" i="92"/>
  <c r="D27" i="92"/>
  <c r="D27" i="91"/>
  <c r="D23" i="91"/>
  <c r="D14" i="91"/>
  <c r="D9" i="91"/>
  <c r="C4" i="91"/>
  <c r="D4" i="91" s="1"/>
  <c r="B28" i="91"/>
  <c r="B29" i="91" s="1"/>
  <c r="D24" i="91"/>
  <c r="D20" i="91"/>
  <c r="D27" i="90"/>
  <c r="D23" i="90"/>
  <c r="D22" i="90"/>
  <c r="D20" i="90"/>
  <c r="C4" i="90"/>
  <c r="B28" i="90"/>
  <c r="D8" i="90"/>
  <c r="D10" i="90"/>
  <c r="D11" i="90"/>
  <c r="D12" i="90"/>
  <c r="D16" i="90"/>
  <c r="D24" i="90"/>
  <c r="D27" i="89"/>
  <c r="D25" i="89"/>
  <c r="D23" i="89"/>
  <c r="D16" i="89"/>
  <c r="D14" i="89"/>
  <c r="D6" i="89"/>
  <c r="C4" i="89"/>
  <c r="D4" i="89" s="1"/>
  <c r="B28" i="89"/>
  <c r="D18" i="89"/>
  <c r="D10" i="89"/>
  <c r="D27" i="88"/>
  <c r="D23" i="88"/>
  <c r="D15" i="88"/>
  <c r="D14" i="88"/>
  <c r="D11" i="88"/>
  <c r="D9" i="88"/>
  <c r="C4" i="88"/>
  <c r="C7" i="88" s="1"/>
  <c r="B28" i="88"/>
  <c r="D26" i="88"/>
  <c r="D24" i="88"/>
  <c r="D17" i="88"/>
  <c r="D25" i="87"/>
  <c r="D24" i="87"/>
  <c r="D20" i="87"/>
  <c r="C4" i="87"/>
  <c r="D4" i="87"/>
  <c r="D22" i="87"/>
  <c r="B28" i="87"/>
  <c r="B29" i="87" s="1"/>
  <c r="B30" i="87" s="1"/>
  <c r="D26" i="87"/>
  <c r="D17" i="87"/>
  <c r="D16" i="87"/>
  <c r="E4" i="86"/>
  <c r="C4" i="86"/>
  <c r="B29" i="86"/>
  <c r="B30" i="86" s="1"/>
  <c r="B28" i="86"/>
  <c r="D25" i="86"/>
  <c r="D23" i="86"/>
  <c r="D20" i="86"/>
  <c r="D18" i="86"/>
  <c r="D16" i="86"/>
  <c r="D14" i="86"/>
  <c r="C27" i="85"/>
  <c r="C26" i="85"/>
  <c r="D26" i="85" s="1"/>
  <c r="C25" i="85"/>
  <c r="C24" i="85"/>
  <c r="C23" i="85"/>
  <c r="D23" i="85"/>
  <c r="C22" i="85"/>
  <c r="C21" i="85"/>
  <c r="C20" i="85"/>
  <c r="C18" i="85"/>
  <c r="D18" i="85" s="1"/>
  <c r="C17" i="85"/>
  <c r="D17" i="85" s="1"/>
  <c r="C16" i="85"/>
  <c r="C15" i="85"/>
  <c r="C14" i="85"/>
  <c r="C12" i="85"/>
  <c r="C11" i="85"/>
  <c r="D11" i="85" s="1"/>
  <c r="C10" i="85"/>
  <c r="C9" i="85"/>
  <c r="C8" i="85"/>
  <c r="C6" i="85"/>
  <c r="C5" i="85"/>
  <c r="C4" i="85"/>
  <c r="D4" i="85" s="1"/>
  <c r="B28" i="85"/>
  <c r="D22" i="85"/>
  <c r="D14" i="85"/>
  <c r="D12" i="85"/>
  <c r="C27" i="84"/>
  <c r="C26" i="84"/>
  <c r="D26" i="84" s="1"/>
  <c r="C25" i="84"/>
  <c r="D25" i="84" s="1"/>
  <c r="C24" i="84"/>
  <c r="D24" i="84" s="1"/>
  <c r="C23" i="84"/>
  <c r="D23" i="84" s="1"/>
  <c r="C22" i="84"/>
  <c r="C21" i="84"/>
  <c r="C20" i="84"/>
  <c r="D20" i="84" s="1"/>
  <c r="C18" i="84"/>
  <c r="C17" i="84"/>
  <c r="D17" i="84" s="1"/>
  <c r="C16" i="84"/>
  <c r="C15" i="84"/>
  <c r="C14" i="84"/>
  <c r="C19" i="84" s="1"/>
  <c r="D19" i="84" s="1"/>
  <c r="C12" i="84"/>
  <c r="D12" i="84" s="1"/>
  <c r="C11" i="84"/>
  <c r="D11" i="84" s="1"/>
  <c r="C10" i="84"/>
  <c r="D10" i="84" s="1"/>
  <c r="C9" i="84"/>
  <c r="D9" i="84" s="1"/>
  <c r="C8" i="84"/>
  <c r="C6" i="84"/>
  <c r="D6" i="84" s="1"/>
  <c r="C5" i="84"/>
  <c r="C4" i="84"/>
  <c r="D4" i="84" s="1"/>
  <c r="B28" i="84"/>
  <c r="D27" i="84"/>
  <c r="D22" i="84"/>
  <c r="D18" i="84"/>
  <c r="D15" i="84"/>
  <c r="D14" i="84"/>
  <c r="C27" i="83"/>
  <c r="C26" i="83"/>
  <c r="D26" i="83" s="1"/>
  <c r="C25" i="83"/>
  <c r="D25" i="83" s="1"/>
  <c r="C24" i="83"/>
  <c r="D24" i="83" s="1"/>
  <c r="C23" i="83"/>
  <c r="D23" i="83" s="1"/>
  <c r="C22" i="83"/>
  <c r="D22" i="83"/>
  <c r="C21" i="83"/>
  <c r="D21" i="83" s="1"/>
  <c r="C20" i="83"/>
  <c r="C18" i="83"/>
  <c r="C17" i="83"/>
  <c r="D17" i="83" s="1"/>
  <c r="C16" i="83"/>
  <c r="D16" i="83" s="1"/>
  <c r="C15" i="83"/>
  <c r="D15" i="83" s="1"/>
  <c r="C14" i="83"/>
  <c r="D14" i="83" s="1"/>
  <c r="C12" i="83"/>
  <c r="D12" i="83" s="1"/>
  <c r="C11" i="83"/>
  <c r="D11" i="83" s="1"/>
  <c r="C10" i="83"/>
  <c r="D10" i="83" s="1"/>
  <c r="C9" i="83"/>
  <c r="D9" i="83" s="1"/>
  <c r="C8" i="83"/>
  <c r="C6" i="83"/>
  <c r="C5" i="83"/>
  <c r="C4" i="83"/>
  <c r="B28" i="83"/>
  <c r="D27" i="83"/>
  <c r="C27" i="82"/>
  <c r="D27" i="82" s="1"/>
  <c r="C26" i="82"/>
  <c r="C25" i="82"/>
  <c r="D25" i="82" s="1"/>
  <c r="C24" i="82"/>
  <c r="D24" i="82" s="1"/>
  <c r="C23" i="82"/>
  <c r="C22" i="82"/>
  <c r="C21" i="82"/>
  <c r="C20" i="82"/>
  <c r="D20" i="82" s="1"/>
  <c r="C18" i="82"/>
  <c r="C17" i="82"/>
  <c r="D17" i="82"/>
  <c r="C16" i="82"/>
  <c r="D16" i="82" s="1"/>
  <c r="C15" i="82"/>
  <c r="D15" i="82" s="1"/>
  <c r="C14" i="82"/>
  <c r="C12" i="82"/>
  <c r="D12" i="82" s="1"/>
  <c r="C11" i="82"/>
  <c r="C10" i="82"/>
  <c r="D10" i="82" s="1"/>
  <c r="C9" i="82"/>
  <c r="D9" i="82"/>
  <c r="C8" i="82"/>
  <c r="C6" i="82"/>
  <c r="C5" i="82"/>
  <c r="C4" i="82"/>
  <c r="B28" i="82"/>
  <c r="D23" i="82"/>
  <c r="D21" i="82"/>
  <c r="D18" i="82"/>
  <c r="D14" i="82"/>
  <c r="C27" i="81"/>
  <c r="D27" i="81" s="1"/>
  <c r="C26" i="81"/>
  <c r="D26" i="81" s="1"/>
  <c r="C25" i="81"/>
  <c r="C24" i="81"/>
  <c r="C23" i="81"/>
  <c r="C22" i="81"/>
  <c r="D22" i="81" s="1"/>
  <c r="C21" i="81"/>
  <c r="C20" i="81"/>
  <c r="C18" i="81"/>
  <c r="D18" i="81"/>
  <c r="C17" i="81"/>
  <c r="D17" i="81"/>
  <c r="C16" i="81"/>
  <c r="C15" i="81"/>
  <c r="D15" i="81" s="1"/>
  <c r="C14" i="81"/>
  <c r="C12" i="81"/>
  <c r="D12" i="81" s="1"/>
  <c r="C11" i="81"/>
  <c r="D11" i="81" s="1"/>
  <c r="C10" i="81"/>
  <c r="D10" i="81" s="1"/>
  <c r="C9" i="81"/>
  <c r="C8" i="81"/>
  <c r="C6" i="81"/>
  <c r="C5" i="81"/>
  <c r="D5" i="81"/>
  <c r="C4" i="81"/>
  <c r="B28" i="81"/>
  <c r="B29" i="81" s="1"/>
  <c r="D23" i="81"/>
  <c r="D21" i="81"/>
  <c r="C27" i="80"/>
  <c r="C26" i="80"/>
  <c r="D26" i="80" s="1"/>
  <c r="C25" i="80"/>
  <c r="C24" i="80"/>
  <c r="D24" i="80" s="1"/>
  <c r="C23" i="80"/>
  <c r="D23" i="80" s="1"/>
  <c r="C22" i="80"/>
  <c r="C21" i="80"/>
  <c r="C20" i="80"/>
  <c r="D20" i="80" s="1"/>
  <c r="C18" i="80"/>
  <c r="D18" i="80" s="1"/>
  <c r="C17" i="80"/>
  <c r="D17" i="80" s="1"/>
  <c r="C16" i="80"/>
  <c r="C15" i="80"/>
  <c r="C14" i="80"/>
  <c r="C12" i="80"/>
  <c r="D12" i="80" s="1"/>
  <c r="C11" i="80"/>
  <c r="C10" i="80"/>
  <c r="D10" i="80" s="1"/>
  <c r="C9" i="80"/>
  <c r="C8" i="80"/>
  <c r="C6" i="80"/>
  <c r="C5" i="80"/>
  <c r="C4" i="80"/>
  <c r="B28" i="80"/>
  <c r="D27" i="80"/>
  <c r="D16" i="80"/>
  <c r="C27" i="79"/>
  <c r="C26" i="79"/>
  <c r="C25" i="79"/>
  <c r="D25" i="79" s="1"/>
  <c r="C24" i="79"/>
  <c r="D24" i="79" s="1"/>
  <c r="C23" i="79"/>
  <c r="C22" i="79"/>
  <c r="C21" i="79"/>
  <c r="C20" i="79"/>
  <c r="C18" i="79"/>
  <c r="C17" i="79"/>
  <c r="D17" i="79" s="1"/>
  <c r="C16" i="79"/>
  <c r="C15" i="79"/>
  <c r="D15" i="79" s="1"/>
  <c r="C14" i="79"/>
  <c r="C12" i="79"/>
  <c r="D12" i="79" s="1"/>
  <c r="C11" i="79"/>
  <c r="C10" i="79"/>
  <c r="D10" i="79" s="1"/>
  <c r="C9" i="79"/>
  <c r="C8" i="79"/>
  <c r="C6" i="79"/>
  <c r="C5" i="79"/>
  <c r="C4" i="79"/>
  <c r="B28" i="79"/>
  <c r="D20" i="79"/>
  <c r="D16" i="79"/>
  <c r="C27" i="78"/>
  <c r="C26" i="78"/>
  <c r="C25" i="78"/>
  <c r="C24" i="78"/>
  <c r="D24" i="78" s="1"/>
  <c r="C23" i="78"/>
  <c r="C22" i="78"/>
  <c r="C21" i="78"/>
  <c r="D21" i="78" s="1"/>
  <c r="C20" i="78"/>
  <c r="D20" i="78"/>
  <c r="C18" i="78"/>
  <c r="C17" i="78"/>
  <c r="C16" i="78"/>
  <c r="D16" i="78" s="1"/>
  <c r="C15" i="78"/>
  <c r="D15" i="78" s="1"/>
  <c r="C14" i="78"/>
  <c r="D14" i="78" s="1"/>
  <c r="C12" i="78"/>
  <c r="C11" i="78"/>
  <c r="D11" i="78"/>
  <c r="C10" i="78"/>
  <c r="C9" i="78"/>
  <c r="C8" i="78"/>
  <c r="C6" i="78"/>
  <c r="C5" i="78"/>
  <c r="C4" i="78"/>
  <c r="B28" i="78"/>
  <c r="B29" i="78" s="1"/>
  <c r="B30" i="78" s="1"/>
  <c r="D18" i="78"/>
  <c r="D25" i="78"/>
  <c r="D26" i="78"/>
  <c r="C27" i="77"/>
  <c r="D27" i="77" s="1"/>
  <c r="C26" i="77"/>
  <c r="C25" i="77"/>
  <c r="C24" i="77"/>
  <c r="C23" i="77"/>
  <c r="D23" i="77" s="1"/>
  <c r="C22" i="77"/>
  <c r="D22" i="77" s="1"/>
  <c r="C21" i="77"/>
  <c r="C20" i="77"/>
  <c r="D20" i="77" s="1"/>
  <c r="C18" i="77"/>
  <c r="D18" i="77" s="1"/>
  <c r="C17" i="77"/>
  <c r="D17" i="77" s="1"/>
  <c r="C16" i="77"/>
  <c r="C15" i="77"/>
  <c r="D15" i="77" s="1"/>
  <c r="C14" i="77"/>
  <c r="D14" i="77" s="1"/>
  <c r="C12" i="77"/>
  <c r="C11" i="77"/>
  <c r="C10" i="77"/>
  <c r="D10" i="77" s="1"/>
  <c r="C9" i="77"/>
  <c r="D9" i="77" s="1"/>
  <c r="C8" i="77"/>
  <c r="D8" i="77" s="1"/>
  <c r="C6" i="77"/>
  <c r="C5" i="77"/>
  <c r="C7" i="77"/>
  <c r="C4" i="77"/>
  <c r="B28" i="77"/>
  <c r="D25" i="77"/>
  <c r="C27" i="76"/>
  <c r="C26" i="76"/>
  <c r="D26" i="76" s="1"/>
  <c r="C25" i="76"/>
  <c r="D25" i="76" s="1"/>
  <c r="C24" i="76"/>
  <c r="C23" i="76"/>
  <c r="D23" i="76" s="1"/>
  <c r="C22" i="76"/>
  <c r="C21" i="76"/>
  <c r="C20" i="76"/>
  <c r="D20" i="76"/>
  <c r="C18" i="76"/>
  <c r="D18" i="76" s="1"/>
  <c r="C17" i="76"/>
  <c r="C16" i="76"/>
  <c r="D16" i="76" s="1"/>
  <c r="C15" i="76"/>
  <c r="D15" i="76" s="1"/>
  <c r="C14" i="76"/>
  <c r="D14" i="76" s="1"/>
  <c r="C12" i="76"/>
  <c r="D12" i="76" s="1"/>
  <c r="C11" i="76"/>
  <c r="D11" i="76" s="1"/>
  <c r="C10" i="76"/>
  <c r="D10" i="76" s="1"/>
  <c r="C9" i="76"/>
  <c r="D9" i="76" s="1"/>
  <c r="C8" i="76"/>
  <c r="C6" i="76"/>
  <c r="C5" i="76"/>
  <c r="C4" i="76"/>
  <c r="C7" i="76" s="1"/>
  <c r="B28" i="76"/>
  <c r="C27" i="75"/>
  <c r="C26" i="75"/>
  <c r="C25" i="75"/>
  <c r="C24" i="75"/>
  <c r="C23" i="75"/>
  <c r="D23" i="75" s="1"/>
  <c r="C22" i="75"/>
  <c r="D22" i="75" s="1"/>
  <c r="C21" i="75"/>
  <c r="D21" i="75" s="1"/>
  <c r="C20" i="75"/>
  <c r="C18" i="75"/>
  <c r="D18" i="75"/>
  <c r="C17" i="75"/>
  <c r="C16" i="75"/>
  <c r="D16" i="75" s="1"/>
  <c r="C15" i="75"/>
  <c r="D15" i="75" s="1"/>
  <c r="C14" i="75"/>
  <c r="D14" i="75" s="1"/>
  <c r="C12" i="75"/>
  <c r="D12" i="75" s="1"/>
  <c r="C11" i="75"/>
  <c r="C10" i="75"/>
  <c r="D10" i="75" s="1"/>
  <c r="C9" i="75"/>
  <c r="C8" i="75"/>
  <c r="C6" i="75"/>
  <c r="C5" i="75"/>
  <c r="C4" i="75"/>
  <c r="B28" i="75"/>
  <c r="D26" i="75"/>
  <c r="D25" i="75"/>
  <c r="D17" i="75"/>
  <c r="D11" i="75"/>
  <c r="E27" i="74"/>
  <c r="E26" i="74"/>
  <c r="E25" i="74"/>
  <c r="E24" i="74"/>
  <c r="E24" i="75"/>
  <c r="E23" i="74"/>
  <c r="E22" i="74"/>
  <c r="E21" i="74"/>
  <c r="E21" i="75" s="1"/>
  <c r="E20" i="74"/>
  <c r="E20" i="75" s="1"/>
  <c r="E18" i="74"/>
  <c r="E17" i="74"/>
  <c r="E17" i="75" s="1"/>
  <c r="E16" i="74"/>
  <c r="E16" i="75" s="1"/>
  <c r="E15" i="74"/>
  <c r="E14" i="74"/>
  <c r="E12" i="74"/>
  <c r="E12" i="75"/>
  <c r="E11" i="74"/>
  <c r="E11" i="75" s="1"/>
  <c r="E10" i="74"/>
  <c r="E9" i="74"/>
  <c r="E9" i="75" s="1"/>
  <c r="E9" i="76" s="1"/>
  <c r="E8" i="74"/>
  <c r="E6" i="74"/>
  <c r="E6" i="75" s="1"/>
  <c r="E5" i="74"/>
  <c r="E5" i="75" s="1"/>
  <c r="E5" i="76" s="1"/>
  <c r="E4" i="74"/>
  <c r="E4" i="75"/>
  <c r="C27" i="74"/>
  <c r="C26" i="74"/>
  <c r="D26" i="74" s="1"/>
  <c r="C25" i="74"/>
  <c r="D25" i="74" s="1"/>
  <c r="C24" i="74"/>
  <c r="D24" i="74" s="1"/>
  <c r="C23" i="74"/>
  <c r="F23" i="74" s="1"/>
  <c r="C22" i="74"/>
  <c r="D22" i="74" s="1"/>
  <c r="C21" i="74"/>
  <c r="C20" i="74"/>
  <c r="D20" i="74" s="1"/>
  <c r="C18" i="74"/>
  <c r="C17" i="74"/>
  <c r="C16" i="74"/>
  <c r="C15" i="74"/>
  <c r="D15" i="74" s="1"/>
  <c r="C14" i="74"/>
  <c r="C12" i="74"/>
  <c r="D12" i="74" s="1"/>
  <c r="C11" i="74"/>
  <c r="F11" i="74" s="1"/>
  <c r="C10" i="74"/>
  <c r="D10" i="74" s="1"/>
  <c r="C9" i="74"/>
  <c r="F9" i="74"/>
  <c r="G9" i="74" s="1"/>
  <c r="C8" i="74"/>
  <c r="C6" i="74"/>
  <c r="F6" i="74" s="1"/>
  <c r="C5" i="74"/>
  <c r="C4" i="74"/>
  <c r="B28" i="74"/>
  <c r="D23" i="74"/>
  <c r="C4" i="44"/>
  <c r="C5" i="44"/>
  <c r="C27" i="43"/>
  <c r="C26" i="43"/>
  <c r="C8" i="43"/>
  <c r="E8" i="50"/>
  <c r="E8" i="51" s="1"/>
  <c r="E6" i="50"/>
  <c r="E6" i="51"/>
  <c r="E6" i="52" s="1"/>
  <c r="E6" i="53" s="1"/>
  <c r="E6" i="54" s="1"/>
  <c r="E6" i="55" s="1"/>
  <c r="E6" i="56" s="1"/>
  <c r="E6" i="57" s="1"/>
  <c r="E6" i="58" s="1"/>
  <c r="E6" i="59" s="1"/>
  <c r="E6" i="60" s="1"/>
  <c r="E6" i="61" s="1"/>
  <c r="E5" i="50"/>
  <c r="E5" i="51" s="1"/>
  <c r="C27" i="62"/>
  <c r="C26" i="62"/>
  <c r="C25" i="62"/>
  <c r="F25" i="62" s="1"/>
  <c r="G25" i="62" s="1"/>
  <c r="C24" i="62"/>
  <c r="C23" i="62"/>
  <c r="F23" i="62" s="1"/>
  <c r="C22" i="62"/>
  <c r="C21" i="62"/>
  <c r="C20" i="62"/>
  <c r="F20" i="62" s="1"/>
  <c r="C18" i="62"/>
  <c r="C17" i="62"/>
  <c r="F17" i="62"/>
  <c r="C16" i="62"/>
  <c r="F16" i="62" s="1"/>
  <c r="G16" i="62" s="1"/>
  <c r="C15" i="62"/>
  <c r="F15" i="62" s="1"/>
  <c r="C14" i="62"/>
  <c r="F14" i="62" s="1"/>
  <c r="C12" i="62"/>
  <c r="F12" i="62" s="1"/>
  <c r="C11" i="62"/>
  <c r="C10" i="62"/>
  <c r="C9" i="62"/>
  <c r="F9" i="62" s="1"/>
  <c r="C8" i="62"/>
  <c r="F8" i="62" s="1"/>
  <c r="C6" i="62"/>
  <c r="F6" i="62" s="1"/>
  <c r="C5" i="62"/>
  <c r="C4" i="62"/>
  <c r="F4" i="62" s="1"/>
  <c r="C8" i="63"/>
  <c r="C6" i="63"/>
  <c r="C5" i="63"/>
  <c r="C4" i="63"/>
  <c r="F4" i="63" s="1"/>
  <c r="F27" i="62"/>
  <c r="E26" i="62"/>
  <c r="E26" i="63"/>
  <c r="E26" i="64" s="1"/>
  <c r="E26" i="65" s="1"/>
  <c r="E26" i="66" s="1"/>
  <c r="E26" i="67" s="1"/>
  <c r="E26" i="68" s="1"/>
  <c r="E26" i="69" s="1"/>
  <c r="E26" i="70" s="1"/>
  <c r="E26" i="71" s="1"/>
  <c r="E26" i="72" s="1"/>
  <c r="E26" i="73" s="1"/>
  <c r="E25" i="62"/>
  <c r="E25" i="63"/>
  <c r="E25" i="64" s="1"/>
  <c r="E25" i="65" s="1"/>
  <c r="E25" i="66" s="1"/>
  <c r="E25" i="67" s="1"/>
  <c r="E25" i="68" s="1"/>
  <c r="E25" i="69" s="1"/>
  <c r="E25" i="70" s="1"/>
  <c r="E25" i="71" s="1"/>
  <c r="E25" i="72" s="1"/>
  <c r="E25" i="73" s="1"/>
  <c r="F24" i="62"/>
  <c r="E23" i="62"/>
  <c r="E23" i="63" s="1"/>
  <c r="E23" i="64" s="1"/>
  <c r="E23" i="65" s="1"/>
  <c r="E23" i="66" s="1"/>
  <c r="E23" i="67" s="1"/>
  <c r="E23" i="68" s="1"/>
  <c r="E23" i="69" s="1"/>
  <c r="E23" i="70" s="1"/>
  <c r="E23" i="71" s="1"/>
  <c r="E23" i="72" s="1"/>
  <c r="E23" i="73" s="1"/>
  <c r="F21" i="62"/>
  <c r="E21" i="62"/>
  <c r="E21" i="63"/>
  <c r="E21" i="64" s="1"/>
  <c r="E21" i="65" s="1"/>
  <c r="E21" i="66" s="1"/>
  <c r="E21" i="67" s="1"/>
  <c r="E21" i="68" s="1"/>
  <c r="E21" i="69" s="1"/>
  <c r="E21" i="70" s="1"/>
  <c r="E21" i="71" s="1"/>
  <c r="E21" i="72" s="1"/>
  <c r="E21" i="73" s="1"/>
  <c r="E20" i="62"/>
  <c r="F18" i="62"/>
  <c r="E18" i="62"/>
  <c r="E18" i="63" s="1"/>
  <c r="E18" i="64" s="1"/>
  <c r="E17" i="62"/>
  <c r="E17" i="63" s="1"/>
  <c r="E17" i="64" s="1"/>
  <c r="E17" i="65" s="1"/>
  <c r="E17" i="66" s="1"/>
  <c r="E17" i="67" s="1"/>
  <c r="E17" i="68" s="1"/>
  <c r="E17" i="69" s="1"/>
  <c r="E17" i="70" s="1"/>
  <c r="E17" i="71" s="1"/>
  <c r="E17" i="72" s="1"/>
  <c r="E17" i="73" s="1"/>
  <c r="E16" i="62"/>
  <c r="E16" i="63" s="1"/>
  <c r="E16" i="64" s="1"/>
  <c r="E16" i="65" s="1"/>
  <c r="E16" i="66" s="1"/>
  <c r="E15" i="62"/>
  <c r="E15" i="63" s="1"/>
  <c r="E15" i="64" s="1"/>
  <c r="E14" i="62"/>
  <c r="F11" i="62"/>
  <c r="F5" i="62"/>
  <c r="B28" i="73"/>
  <c r="B28" i="72"/>
  <c r="C27" i="73"/>
  <c r="D27" i="73" s="1"/>
  <c r="C26" i="73"/>
  <c r="D26" i="73" s="1"/>
  <c r="C25" i="73"/>
  <c r="C24" i="73"/>
  <c r="D24" i="73" s="1"/>
  <c r="C23" i="73"/>
  <c r="D23" i="73" s="1"/>
  <c r="C22" i="73"/>
  <c r="D22" i="73" s="1"/>
  <c r="C21" i="73"/>
  <c r="C20" i="73"/>
  <c r="C18" i="73"/>
  <c r="D18" i="73" s="1"/>
  <c r="C17" i="73"/>
  <c r="D17" i="73" s="1"/>
  <c r="C16" i="73"/>
  <c r="D16" i="73" s="1"/>
  <c r="C15" i="73"/>
  <c r="D15" i="73" s="1"/>
  <c r="C14" i="73"/>
  <c r="D14" i="73"/>
  <c r="C12" i="73"/>
  <c r="C11" i="73"/>
  <c r="C10" i="73"/>
  <c r="D10" i="73" s="1"/>
  <c r="C9" i="73"/>
  <c r="D9" i="73" s="1"/>
  <c r="C8" i="73"/>
  <c r="C6" i="73"/>
  <c r="C5" i="73"/>
  <c r="C4" i="73"/>
  <c r="D20" i="73"/>
  <c r="D12" i="73"/>
  <c r="D4" i="73"/>
  <c r="C27" i="72"/>
  <c r="D27" i="72" s="1"/>
  <c r="C26" i="72"/>
  <c r="D26" i="72"/>
  <c r="C25" i="72"/>
  <c r="C24" i="72"/>
  <c r="D24" i="72" s="1"/>
  <c r="C23" i="72"/>
  <c r="C22" i="72"/>
  <c r="D22" i="72" s="1"/>
  <c r="C21" i="72"/>
  <c r="D21" i="72" s="1"/>
  <c r="C20" i="72"/>
  <c r="D20" i="72" s="1"/>
  <c r="C18" i="72"/>
  <c r="D18" i="72" s="1"/>
  <c r="C17" i="72"/>
  <c r="C16" i="72"/>
  <c r="D16" i="72" s="1"/>
  <c r="C15" i="72"/>
  <c r="C14" i="72"/>
  <c r="C12" i="72"/>
  <c r="C11" i="72"/>
  <c r="D11" i="72" s="1"/>
  <c r="C10" i="72"/>
  <c r="D10" i="72" s="1"/>
  <c r="C9" i="72"/>
  <c r="C8" i="72"/>
  <c r="C6" i="72"/>
  <c r="C5" i="72"/>
  <c r="C4" i="72"/>
  <c r="B29" i="72"/>
  <c r="C27" i="71"/>
  <c r="C26" i="71"/>
  <c r="C25" i="71"/>
  <c r="D25" i="71" s="1"/>
  <c r="C24" i="71"/>
  <c r="D24" i="71" s="1"/>
  <c r="C23" i="71"/>
  <c r="D23" i="71" s="1"/>
  <c r="C22" i="71"/>
  <c r="C21" i="71"/>
  <c r="D21" i="71" s="1"/>
  <c r="C20" i="71"/>
  <c r="D20" i="71" s="1"/>
  <c r="C18" i="71"/>
  <c r="C17" i="71"/>
  <c r="D17" i="71" s="1"/>
  <c r="C16" i="71"/>
  <c r="D16" i="71" s="1"/>
  <c r="C15" i="71"/>
  <c r="C14" i="71"/>
  <c r="C12" i="71"/>
  <c r="C11" i="71"/>
  <c r="C10" i="71"/>
  <c r="C9" i="71"/>
  <c r="C8" i="71"/>
  <c r="C6" i="71"/>
  <c r="C5" i="71"/>
  <c r="C4" i="71"/>
  <c r="B28" i="71"/>
  <c r="D15" i="71"/>
  <c r="C27" i="70"/>
  <c r="C26" i="70"/>
  <c r="C25" i="70"/>
  <c r="D25" i="70" s="1"/>
  <c r="C24" i="70"/>
  <c r="D24" i="70" s="1"/>
  <c r="C23" i="70"/>
  <c r="D23" i="70" s="1"/>
  <c r="C22" i="70"/>
  <c r="C21" i="70"/>
  <c r="D21" i="70" s="1"/>
  <c r="C20" i="70"/>
  <c r="D20" i="70" s="1"/>
  <c r="C18" i="70"/>
  <c r="C17" i="70"/>
  <c r="D17" i="70" s="1"/>
  <c r="C16" i="70"/>
  <c r="D16" i="70" s="1"/>
  <c r="C15" i="70"/>
  <c r="D15" i="70" s="1"/>
  <c r="C14" i="70"/>
  <c r="D14" i="70" s="1"/>
  <c r="C12" i="70"/>
  <c r="C11" i="70"/>
  <c r="D11" i="70" s="1"/>
  <c r="C10" i="70"/>
  <c r="C9" i="70"/>
  <c r="C8" i="70"/>
  <c r="C6" i="70"/>
  <c r="C5" i="70"/>
  <c r="C4" i="70"/>
  <c r="B28" i="70"/>
  <c r="C27" i="69"/>
  <c r="C26" i="69"/>
  <c r="D26" i="69" s="1"/>
  <c r="C25" i="69"/>
  <c r="D25" i="69" s="1"/>
  <c r="C24" i="69"/>
  <c r="C23" i="69"/>
  <c r="D23" i="69" s="1"/>
  <c r="C22" i="69"/>
  <c r="D22" i="69"/>
  <c r="C21" i="69"/>
  <c r="C20" i="69"/>
  <c r="C18" i="69"/>
  <c r="C17" i="69"/>
  <c r="D17" i="69" s="1"/>
  <c r="C16" i="69"/>
  <c r="C15" i="69"/>
  <c r="C14" i="69"/>
  <c r="C12" i="69"/>
  <c r="D12" i="69" s="1"/>
  <c r="C11" i="69"/>
  <c r="C10" i="69"/>
  <c r="C9" i="69"/>
  <c r="C8" i="69"/>
  <c r="C6" i="69"/>
  <c r="C5" i="69"/>
  <c r="C4" i="69"/>
  <c r="B28" i="69"/>
  <c r="D15" i="69"/>
  <c r="D10" i="69"/>
  <c r="C27" i="68"/>
  <c r="D27" i="68" s="1"/>
  <c r="C26" i="68"/>
  <c r="C25" i="68"/>
  <c r="D25" i="68" s="1"/>
  <c r="C24" i="68"/>
  <c r="D24" i="68" s="1"/>
  <c r="C23" i="68"/>
  <c r="D23" i="68" s="1"/>
  <c r="C22" i="68"/>
  <c r="C21" i="68"/>
  <c r="D21" i="68" s="1"/>
  <c r="C20" i="68"/>
  <c r="D20" i="68" s="1"/>
  <c r="C18" i="68"/>
  <c r="C17" i="68"/>
  <c r="D17" i="68" s="1"/>
  <c r="C16" i="68"/>
  <c r="D16" i="68" s="1"/>
  <c r="C15" i="68"/>
  <c r="D15" i="68" s="1"/>
  <c r="C14" i="68"/>
  <c r="C12" i="68"/>
  <c r="C11" i="68"/>
  <c r="D11" i="68" s="1"/>
  <c r="C10" i="68"/>
  <c r="D10" i="68" s="1"/>
  <c r="C9" i="68"/>
  <c r="C8" i="68"/>
  <c r="C6" i="68"/>
  <c r="C5" i="68"/>
  <c r="C7" i="68" s="1"/>
  <c r="C4" i="68"/>
  <c r="B28" i="68"/>
  <c r="D12" i="68"/>
  <c r="C27" i="55"/>
  <c r="D27" i="55" s="1"/>
  <c r="C27" i="54"/>
  <c r="C27" i="53"/>
  <c r="C27" i="52"/>
  <c r="C27" i="51"/>
  <c r="C27" i="49"/>
  <c r="C27" i="48"/>
  <c r="C27" i="47"/>
  <c r="C27" i="46"/>
  <c r="D27" i="46" s="1"/>
  <c r="C27" i="45"/>
  <c r="C27" i="44"/>
  <c r="C27" i="42"/>
  <c r="C27" i="41"/>
  <c r="C27" i="40"/>
  <c r="C27" i="39"/>
  <c r="C27" i="38"/>
  <c r="E27" i="26"/>
  <c r="C27" i="67"/>
  <c r="C27" i="66"/>
  <c r="C27" i="65"/>
  <c r="C27" i="64"/>
  <c r="C27" i="63"/>
  <c r="C27" i="50"/>
  <c r="C27" i="61"/>
  <c r="C27" i="60"/>
  <c r="C27" i="57"/>
  <c r="C27" i="56"/>
  <c r="C26" i="55"/>
  <c r="C26" i="54"/>
  <c r="C26" i="53"/>
  <c r="D26" i="53" s="1"/>
  <c r="C26" i="52"/>
  <c r="C26" i="51"/>
  <c r="C26" i="49"/>
  <c r="C26" i="48"/>
  <c r="C26" i="47"/>
  <c r="C26" i="46"/>
  <c r="C26" i="45"/>
  <c r="C26" i="44"/>
  <c r="D26" i="44" s="1"/>
  <c r="C26" i="42"/>
  <c r="C26" i="41"/>
  <c r="C26" i="40"/>
  <c r="C26" i="39"/>
  <c r="C26" i="38"/>
  <c r="E26" i="26"/>
  <c r="C26" i="67"/>
  <c r="C26" i="66"/>
  <c r="D26" i="66" s="1"/>
  <c r="C26" i="65"/>
  <c r="C26" i="64"/>
  <c r="C26" i="63"/>
  <c r="D26" i="63" s="1"/>
  <c r="C26" i="50"/>
  <c r="F26" i="50"/>
  <c r="C26" i="61"/>
  <c r="C26" i="60"/>
  <c r="C26" i="59"/>
  <c r="C26" i="58"/>
  <c r="C26" i="57"/>
  <c r="C26" i="56"/>
  <c r="C25" i="55"/>
  <c r="C25" i="54"/>
  <c r="C25" i="53"/>
  <c r="C25" i="52"/>
  <c r="C25" i="51"/>
  <c r="C25" i="49"/>
  <c r="C25" i="48"/>
  <c r="C25" i="47"/>
  <c r="C25" i="46"/>
  <c r="C25" i="45"/>
  <c r="D25" i="45"/>
  <c r="C25" i="44"/>
  <c r="C25" i="43"/>
  <c r="C25" i="42"/>
  <c r="C25" i="41"/>
  <c r="C25" i="40"/>
  <c r="C25" i="39"/>
  <c r="C25" i="38"/>
  <c r="E25" i="26"/>
  <c r="E25" i="27"/>
  <c r="E25" i="28" s="1"/>
  <c r="E25" i="29" s="1"/>
  <c r="E25" i="30" s="1"/>
  <c r="E25" i="31" s="1"/>
  <c r="E25" i="32" s="1"/>
  <c r="E25" i="33" s="1"/>
  <c r="E25" i="34" s="1"/>
  <c r="E25" i="35" s="1"/>
  <c r="E25" i="36" s="1"/>
  <c r="E25" i="37" s="1"/>
  <c r="C25" i="67"/>
  <c r="C25" i="66"/>
  <c r="C25" i="65"/>
  <c r="C25" i="64"/>
  <c r="C25" i="63"/>
  <c r="C25" i="50"/>
  <c r="C25" i="61"/>
  <c r="C25" i="60"/>
  <c r="D25" i="60" s="1"/>
  <c r="C25" i="59"/>
  <c r="C25" i="57"/>
  <c r="C25" i="56"/>
  <c r="C24" i="55"/>
  <c r="D24" i="55" s="1"/>
  <c r="C24" i="54"/>
  <c r="C24" i="53"/>
  <c r="C24" i="52"/>
  <c r="C24" i="51"/>
  <c r="C24" i="49"/>
  <c r="C24" i="48"/>
  <c r="C24" i="47"/>
  <c r="C24" i="46"/>
  <c r="C24" i="45"/>
  <c r="C24" i="44"/>
  <c r="C24" i="43"/>
  <c r="C24" i="42"/>
  <c r="C24" i="41"/>
  <c r="C24" i="40"/>
  <c r="C24" i="39"/>
  <c r="C24" i="38"/>
  <c r="E24" i="26"/>
  <c r="E24" i="27" s="1"/>
  <c r="E24" i="28" s="1"/>
  <c r="E24" i="29" s="1"/>
  <c r="E24" i="30" s="1"/>
  <c r="E24" i="31" s="1"/>
  <c r="E24" i="32" s="1"/>
  <c r="E24" i="33" s="1"/>
  <c r="E24" i="34" s="1"/>
  <c r="E24" i="35" s="1"/>
  <c r="E24" i="36" s="1"/>
  <c r="E24" i="37" s="1"/>
  <c r="C24" i="67"/>
  <c r="D24" i="67" s="1"/>
  <c r="C24" i="66"/>
  <c r="C24" i="65"/>
  <c r="C24" i="64"/>
  <c r="C24" i="63"/>
  <c r="C24" i="50"/>
  <c r="C24" i="61"/>
  <c r="D24" i="61"/>
  <c r="C24" i="60"/>
  <c r="C24" i="59"/>
  <c r="C24" i="58"/>
  <c r="C24" i="57"/>
  <c r="C24" i="56"/>
  <c r="C23" i="55"/>
  <c r="C23" i="54"/>
  <c r="C23" i="53"/>
  <c r="C23" i="52"/>
  <c r="C23" i="51"/>
  <c r="C23" i="49"/>
  <c r="C23" i="48"/>
  <c r="D23" i="48"/>
  <c r="C23" i="47"/>
  <c r="C23" i="46"/>
  <c r="C23" i="45"/>
  <c r="C23" i="44"/>
  <c r="C23" i="43"/>
  <c r="C23" i="42"/>
  <c r="C23" i="41"/>
  <c r="C23" i="40"/>
  <c r="C23" i="39"/>
  <c r="C23" i="38"/>
  <c r="E23" i="26"/>
  <c r="E23" i="27"/>
  <c r="E23" i="28" s="1"/>
  <c r="E23" i="29" s="1"/>
  <c r="E23" i="30" s="1"/>
  <c r="E23" i="31" s="1"/>
  <c r="E23" i="32" s="1"/>
  <c r="E23" i="33" s="1"/>
  <c r="E23" i="34" s="1"/>
  <c r="E23" i="35"/>
  <c r="E23" i="36" s="1"/>
  <c r="E23" i="37" s="1"/>
  <c r="C23" i="67"/>
  <c r="C23" i="66"/>
  <c r="C23" i="65"/>
  <c r="C23" i="64"/>
  <c r="C23" i="63"/>
  <c r="C23" i="50"/>
  <c r="C23" i="61"/>
  <c r="C23" i="60"/>
  <c r="C23" i="59"/>
  <c r="C23" i="58"/>
  <c r="C23" i="57"/>
  <c r="C23" i="56"/>
  <c r="C22" i="55"/>
  <c r="C22" i="54"/>
  <c r="D22" i="54" s="1"/>
  <c r="C22" i="53"/>
  <c r="D22" i="53" s="1"/>
  <c r="C22" i="52"/>
  <c r="F22" i="52" s="1"/>
  <c r="C22" i="51"/>
  <c r="C22" i="50"/>
  <c r="C22" i="49"/>
  <c r="C22" i="48"/>
  <c r="C22" i="47"/>
  <c r="C22" i="46"/>
  <c r="D22" i="46"/>
  <c r="C22" i="45"/>
  <c r="C22" i="44"/>
  <c r="C22" i="43"/>
  <c r="C22" i="42"/>
  <c r="C22" i="41"/>
  <c r="C22" i="40"/>
  <c r="C22" i="39"/>
  <c r="C22" i="38"/>
  <c r="E22" i="26"/>
  <c r="E22" i="27"/>
  <c r="E22" i="28" s="1"/>
  <c r="E22" i="29" s="1"/>
  <c r="E22" i="30"/>
  <c r="E22" i="31" s="1"/>
  <c r="E22" i="32" s="1"/>
  <c r="E22" i="33" s="1"/>
  <c r="E22" i="34" s="1"/>
  <c r="E22" i="35" s="1"/>
  <c r="E22" i="36" s="1"/>
  <c r="E22" i="37" s="1"/>
  <c r="C22" i="67"/>
  <c r="C22" i="66"/>
  <c r="C22" i="65"/>
  <c r="C22" i="64"/>
  <c r="C22" i="63"/>
  <c r="C22" i="61"/>
  <c r="C22" i="60"/>
  <c r="C22" i="59"/>
  <c r="C22" i="58"/>
  <c r="C22" i="57"/>
  <c r="C22" i="56"/>
  <c r="C21" i="55"/>
  <c r="C21" i="54"/>
  <c r="C21" i="53"/>
  <c r="C21" i="52"/>
  <c r="D21" i="52"/>
  <c r="C21" i="51"/>
  <c r="C21" i="50"/>
  <c r="C21" i="49"/>
  <c r="C21" i="48"/>
  <c r="D21" i="48"/>
  <c r="C21" i="47"/>
  <c r="C21" i="46"/>
  <c r="C21" i="45"/>
  <c r="C21" i="44"/>
  <c r="C21" i="43"/>
  <c r="C21" i="42"/>
  <c r="C21" i="41"/>
  <c r="C21" i="40"/>
  <c r="D21" i="40"/>
  <c r="C21" i="39"/>
  <c r="C21" i="38"/>
  <c r="E21" i="26"/>
  <c r="E21" i="27" s="1"/>
  <c r="E21" i="28" s="1"/>
  <c r="E21" i="29" s="1"/>
  <c r="E21" i="30" s="1"/>
  <c r="E21" i="31" s="1"/>
  <c r="E21" i="32" s="1"/>
  <c r="E21" i="33" s="1"/>
  <c r="E21" i="34" s="1"/>
  <c r="E21" i="35" s="1"/>
  <c r="E21" i="36" s="1"/>
  <c r="E21" i="37" s="1"/>
  <c r="C21" i="67"/>
  <c r="C21" i="66"/>
  <c r="D21" i="66" s="1"/>
  <c r="C21" i="65"/>
  <c r="C21" i="64"/>
  <c r="C21" i="63"/>
  <c r="C21" i="61"/>
  <c r="D21" i="61" s="1"/>
  <c r="C21" i="60"/>
  <c r="D21" i="60" s="1"/>
  <c r="C21" i="59"/>
  <c r="C21" i="58"/>
  <c r="C21" i="57"/>
  <c r="D21" i="57"/>
  <c r="C21" i="56"/>
  <c r="C20" i="55"/>
  <c r="C20" i="54"/>
  <c r="C20" i="53"/>
  <c r="C20" i="52"/>
  <c r="C20" i="51"/>
  <c r="C20" i="50"/>
  <c r="C28" i="50" s="1"/>
  <c r="C20" i="49"/>
  <c r="D20" i="49" s="1"/>
  <c r="C20" i="48"/>
  <c r="C20" i="47"/>
  <c r="C20" i="46"/>
  <c r="C20" i="45"/>
  <c r="C20" i="44"/>
  <c r="C20" i="43"/>
  <c r="D20" i="43" s="1"/>
  <c r="C20" i="42"/>
  <c r="C20" i="41"/>
  <c r="D20" i="41" s="1"/>
  <c r="C20" i="40"/>
  <c r="C20" i="39"/>
  <c r="C20" i="38"/>
  <c r="E20" i="26"/>
  <c r="E20" i="27" s="1"/>
  <c r="E20" i="28" s="1"/>
  <c r="E20" i="29" s="1"/>
  <c r="E20" i="30" s="1"/>
  <c r="E20" i="31" s="1"/>
  <c r="E20" i="32" s="1"/>
  <c r="E20" i="33" s="1"/>
  <c r="E20" i="34" s="1"/>
  <c r="E20" i="35" s="1"/>
  <c r="E20" i="36" s="1"/>
  <c r="E20" i="37" s="1"/>
  <c r="C20" i="67"/>
  <c r="C20" i="66"/>
  <c r="C20" i="65"/>
  <c r="C20" i="64"/>
  <c r="C20" i="63"/>
  <c r="C20" i="61"/>
  <c r="C20" i="60"/>
  <c r="C20" i="59"/>
  <c r="C20" i="58"/>
  <c r="C20" i="57"/>
  <c r="C20" i="56"/>
  <c r="C18" i="55"/>
  <c r="C18" i="53"/>
  <c r="C18" i="52"/>
  <c r="C18" i="51"/>
  <c r="C18" i="49"/>
  <c r="C18" i="48"/>
  <c r="C18" i="47"/>
  <c r="C18" i="46"/>
  <c r="C18" i="45"/>
  <c r="C18" i="44"/>
  <c r="C18" i="43"/>
  <c r="C18" i="42"/>
  <c r="C18" i="41"/>
  <c r="C18" i="40"/>
  <c r="C18" i="39"/>
  <c r="C18" i="38"/>
  <c r="E18" i="26"/>
  <c r="E18" i="27"/>
  <c r="E18" i="28" s="1"/>
  <c r="E18" i="29" s="1"/>
  <c r="E18" i="30" s="1"/>
  <c r="E18" i="31" s="1"/>
  <c r="E18" i="32" s="1"/>
  <c r="E18" i="33" s="1"/>
  <c r="E18" i="34" s="1"/>
  <c r="E18" i="35" s="1"/>
  <c r="E18" i="36" s="1"/>
  <c r="E18" i="37" s="1"/>
  <c r="C18" i="67"/>
  <c r="C18" i="66"/>
  <c r="C18" i="65"/>
  <c r="C18" i="64"/>
  <c r="C18" i="63"/>
  <c r="C18" i="50"/>
  <c r="C18" i="61"/>
  <c r="C18" i="60"/>
  <c r="C18" i="59"/>
  <c r="C18" i="58"/>
  <c r="C18" i="57"/>
  <c r="C18" i="56"/>
  <c r="C17" i="55"/>
  <c r="C17" i="54"/>
  <c r="C17" i="53"/>
  <c r="C17" i="52"/>
  <c r="C17" i="51"/>
  <c r="C17" i="49"/>
  <c r="C17" i="48"/>
  <c r="C17" i="47"/>
  <c r="C17" i="46"/>
  <c r="C17" i="45"/>
  <c r="C17" i="44"/>
  <c r="C17" i="43"/>
  <c r="C17" i="42"/>
  <c r="C17" i="41"/>
  <c r="C17" i="40"/>
  <c r="C17" i="39"/>
  <c r="C17" i="38"/>
  <c r="E17" i="26"/>
  <c r="E17" i="27" s="1"/>
  <c r="E17" i="28" s="1"/>
  <c r="E17" i="29" s="1"/>
  <c r="E17" i="30" s="1"/>
  <c r="E17" i="31" s="1"/>
  <c r="E17" i="32" s="1"/>
  <c r="E17" i="33" s="1"/>
  <c r="E17" i="34" s="1"/>
  <c r="E17" i="35" s="1"/>
  <c r="E17" i="36" s="1"/>
  <c r="E17" i="37" s="1"/>
  <c r="C17" i="67"/>
  <c r="C17" i="66"/>
  <c r="C17" i="65"/>
  <c r="C17" i="64"/>
  <c r="C17" i="63"/>
  <c r="C17" i="50"/>
  <c r="C17" i="61"/>
  <c r="C17" i="60"/>
  <c r="C17" i="59"/>
  <c r="D17" i="59" s="1"/>
  <c r="C17" i="58"/>
  <c r="C17" i="57"/>
  <c r="C16" i="55"/>
  <c r="C16" i="54"/>
  <c r="C16" i="53"/>
  <c r="C16" i="52"/>
  <c r="C16" i="51"/>
  <c r="C16" i="50"/>
  <c r="C16" i="49"/>
  <c r="C16" i="48"/>
  <c r="C16" i="47"/>
  <c r="C16" i="46"/>
  <c r="C16" i="45"/>
  <c r="C16" i="44"/>
  <c r="C16" i="42"/>
  <c r="C16" i="41"/>
  <c r="D16" i="41" s="1"/>
  <c r="C16" i="40"/>
  <c r="C16" i="39"/>
  <c r="C16" i="38"/>
  <c r="E16" i="26"/>
  <c r="C16" i="67"/>
  <c r="C16" i="66"/>
  <c r="C16" i="65"/>
  <c r="C16" i="64"/>
  <c r="C16" i="63"/>
  <c r="C16" i="61"/>
  <c r="C16" i="60"/>
  <c r="C16" i="59"/>
  <c r="D16" i="59" s="1"/>
  <c r="C16" i="58"/>
  <c r="C16" i="57"/>
  <c r="C16" i="56"/>
  <c r="C15" i="55"/>
  <c r="D15" i="55"/>
  <c r="C15" i="54"/>
  <c r="C15" i="53"/>
  <c r="C15" i="52"/>
  <c r="C15" i="51"/>
  <c r="D15" i="51" s="1"/>
  <c r="C15" i="50"/>
  <c r="C15" i="49"/>
  <c r="C15" i="48"/>
  <c r="C15" i="47"/>
  <c r="D15" i="47" s="1"/>
  <c r="C15" i="46"/>
  <c r="C15" i="45"/>
  <c r="C15" i="44"/>
  <c r="C15" i="43"/>
  <c r="C15" i="42"/>
  <c r="C15" i="41"/>
  <c r="C15" i="39"/>
  <c r="C15" i="38"/>
  <c r="E15" i="26"/>
  <c r="E15" i="27" s="1"/>
  <c r="E15" i="28" s="1"/>
  <c r="E15" i="29" s="1"/>
  <c r="E15" i="30" s="1"/>
  <c r="E15" i="31" s="1"/>
  <c r="E15" i="32" s="1"/>
  <c r="E15" i="33" s="1"/>
  <c r="E15" i="34" s="1"/>
  <c r="E15" i="35" s="1"/>
  <c r="E15" i="36" s="1"/>
  <c r="E15" i="37" s="1"/>
  <c r="H15" i="38" s="1"/>
  <c r="H15" i="39" s="1"/>
  <c r="I15" i="51" s="1"/>
  <c r="C15" i="67"/>
  <c r="C15" i="66"/>
  <c r="C15" i="65"/>
  <c r="C15" i="64"/>
  <c r="C15" i="63"/>
  <c r="C15" i="61"/>
  <c r="C15" i="60"/>
  <c r="C15" i="59"/>
  <c r="D15" i="59"/>
  <c r="C15" i="58"/>
  <c r="C15" i="57"/>
  <c r="C15" i="56"/>
  <c r="C14" i="55"/>
  <c r="C14" i="54"/>
  <c r="C14" i="53"/>
  <c r="C14" i="52"/>
  <c r="C14" i="51"/>
  <c r="C14" i="50"/>
  <c r="C14" i="49"/>
  <c r="C14" i="48"/>
  <c r="C14" i="47"/>
  <c r="D14" i="47" s="1"/>
  <c r="C14" i="46"/>
  <c r="C19" i="46"/>
  <c r="C14" i="45"/>
  <c r="C14" i="44"/>
  <c r="C14" i="43"/>
  <c r="D14" i="43" s="1"/>
  <c r="C14" i="42"/>
  <c r="C14" i="41"/>
  <c r="C14" i="40"/>
  <c r="C14" i="39"/>
  <c r="C14" i="38"/>
  <c r="E14" i="26"/>
  <c r="E14" i="27" s="1"/>
  <c r="E14" i="28" s="1"/>
  <c r="E14" i="29" s="1"/>
  <c r="E14" i="30" s="1"/>
  <c r="E14" i="31" s="1"/>
  <c r="E14" i="32" s="1"/>
  <c r="E14" i="33" s="1"/>
  <c r="E14" i="34" s="1"/>
  <c r="E14" i="35"/>
  <c r="E14" i="36" s="1"/>
  <c r="E14" i="37" s="1"/>
  <c r="H14" i="38" s="1"/>
  <c r="C14" i="67"/>
  <c r="C14" i="66"/>
  <c r="C14" i="65"/>
  <c r="C14" i="64"/>
  <c r="C14" i="63"/>
  <c r="C14" i="61"/>
  <c r="C14" i="60"/>
  <c r="C14" i="59"/>
  <c r="C14" i="58"/>
  <c r="C14" i="57"/>
  <c r="C14" i="56"/>
  <c r="C12" i="54"/>
  <c r="C12" i="52"/>
  <c r="C12" i="51"/>
  <c r="C12" i="49"/>
  <c r="D12" i="49"/>
  <c r="C12" i="48"/>
  <c r="D12" i="48" s="1"/>
  <c r="C12" i="47"/>
  <c r="C12" i="46"/>
  <c r="C12" i="45"/>
  <c r="D12" i="45"/>
  <c r="C12" i="43"/>
  <c r="C12" i="42"/>
  <c r="C12" i="41"/>
  <c r="C12" i="40"/>
  <c r="C12" i="39"/>
  <c r="C12" i="38"/>
  <c r="E12" i="26"/>
  <c r="E12" i="27" s="1"/>
  <c r="C12" i="67"/>
  <c r="C12" i="66"/>
  <c r="C12" i="65"/>
  <c r="C12" i="64"/>
  <c r="C12" i="63"/>
  <c r="C12" i="50"/>
  <c r="C12" i="61"/>
  <c r="C12" i="60"/>
  <c r="C13" i="60" s="1"/>
  <c r="C12" i="59"/>
  <c r="C12" i="58"/>
  <c r="C12" i="57"/>
  <c r="C12" i="56"/>
  <c r="C11" i="55"/>
  <c r="C11" i="54"/>
  <c r="C11" i="53"/>
  <c r="C11" i="52"/>
  <c r="C11" i="51"/>
  <c r="C11" i="49"/>
  <c r="C11" i="48"/>
  <c r="C11" i="47"/>
  <c r="C11" i="46"/>
  <c r="C11" i="45"/>
  <c r="D11" i="45" s="1"/>
  <c r="C11" i="44"/>
  <c r="C11" i="43"/>
  <c r="C11" i="42"/>
  <c r="C11" i="41"/>
  <c r="C11" i="40"/>
  <c r="D11" i="40" s="1"/>
  <c r="C11" i="39"/>
  <c r="C11" i="38"/>
  <c r="E11" i="26"/>
  <c r="C11" i="67"/>
  <c r="D11" i="67" s="1"/>
  <c r="C11" i="66"/>
  <c r="C11" i="65"/>
  <c r="C11" i="64"/>
  <c r="C11" i="63"/>
  <c r="C11" i="50"/>
  <c r="C11" i="61"/>
  <c r="C11" i="60"/>
  <c r="C11" i="59"/>
  <c r="C11" i="58"/>
  <c r="C11" i="57"/>
  <c r="C11" i="56"/>
  <c r="C10" i="55"/>
  <c r="D10" i="55"/>
  <c r="C10" i="54"/>
  <c r="C10" i="53"/>
  <c r="C10" i="52"/>
  <c r="C10" i="51"/>
  <c r="C10" i="50"/>
  <c r="C10" i="49"/>
  <c r="C10" i="48"/>
  <c r="C10" i="47"/>
  <c r="D10" i="47" s="1"/>
  <c r="C10" i="46"/>
  <c r="C10" i="45"/>
  <c r="C10" i="44"/>
  <c r="C10" i="43"/>
  <c r="D10" i="43" s="1"/>
  <c r="C10" i="42"/>
  <c r="C10" i="41"/>
  <c r="C10" i="40"/>
  <c r="C10" i="39"/>
  <c r="F10" i="39" s="1"/>
  <c r="F10" i="40" s="1"/>
  <c r="C10" i="38"/>
  <c r="E10" i="26"/>
  <c r="E10" i="27" s="1"/>
  <c r="E10" i="28" s="1"/>
  <c r="E10" i="29" s="1"/>
  <c r="C10" i="67"/>
  <c r="C10" i="66"/>
  <c r="C10" i="65"/>
  <c r="C10" i="64"/>
  <c r="C10" i="63"/>
  <c r="C10" i="61"/>
  <c r="C10" i="60"/>
  <c r="C10" i="59"/>
  <c r="D10" i="59"/>
  <c r="C10" i="58"/>
  <c r="C10" i="57"/>
  <c r="C10" i="56"/>
  <c r="C9" i="55"/>
  <c r="D9" i="55" s="1"/>
  <c r="C9" i="54"/>
  <c r="C9" i="53"/>
  <c r="C9" i="52"/>
  <c r="D9" i="52" s="1"/>
  <c r="C9" i="51"/>
  <c r="C9" i="50"/>
  <c r="C9" i="49"/>
  <c r="C9" i="48"/>
  <c r="C9" i="47"/>
  <c r="C9" i="46"/>
  <c r="C9" i="45"/>
  <c r="C9" i="44"/>
  <c r="C9" i="43"/>
  <c r="C9" i="42"/>
  <c r="C9" i="41"/>
  <c r="C9" i="40"/>
  <c r="C9" i="39"/>
  <c r="C9" i="38"/>
  <c r="E9" i="26"/>
  <c r="E9" i="27"/>
  <c r="E9" i="28" s="1"/>
  <c r="E9" i="29" s="1"/>
  <c r="E9" i="30" s="1"/>
  <c r="E9" i="31"/>
  <c r="E9" i="32" s="1"/>
  <c r="E9" i="33" s="1"/>
  <c r="E9" i="34" s="1"/>
  <c r="E9" i="35" s="1"/>
  <c r="E9" i="36" s="1"/>
  <c r="E9" i="37" s="1"/>
  <c r="C9" i="67"/>
  <c r="C9" i="66"/>
  <c r="C9" i="65"/>
  <c r="D9" i="65" s="1"/>
  <c r="C9" i="64"/>
  <c r="C9" i="63"/>
  <c r="C9" i="61"/>
  <c r="C9" i="60"/>
  <c r="D9" i="60" s="1"/>
  <c r="C9" i="59"/>
  <c r="C9" i="58"/>
  <c r="C9" i="57"/>
  <c r="C9" i="56"/>
  <c r="C8" i="55"/>
  <c r="C8" i="54"/>
  <c r="C8" i="53"/>
  <c r="C8" i="52"/>
  <c r="C8" i="51"/>
  <c r="C8" i="50"/>
  <c r="C8" i="49"/>
  <c r="C8" i="48"/>
  <c r="C8" i="47"/>
  <c r="C8" i="46"/>
  <c r="C8" i="45"/>
  <c r="C8" i="44"/>
  <c r="C8" i="42"/>
  <c r="C8" i="41"/>
  <c r="C8" i="40"/>
  <c r="C8" i="39"/>
  <c r="C8" i="38"/>
  <c r="E8" i="26"/>
  <c r="E8" i="27"/>
  <c r="E8" i="28" s="1"/>
  <c r="C8" i="67"/>
  <c r="C8" i="66"/>
  <c r="C13" i="66"/>
  <c r="C8" i="65"/>
  <c r="C13" i="65" s="1"/>
  <c r="C8" i="64"/>
  <c r="C8" i="61"/>
  <c r="C8" i="60"/>
  <c r="C8" i="59"/>
  <c r="D8" i="59" s="1"/>
  <c r="C8" i="58"/>
  <c r="C8" i="57"/>
  <c r="C8" i="56"/>
  <c r="C6" i="55"/>
  <c r="D6" i="55" s="1"/>
  <c r="C6" i="54"/>
  <c r="C6" i="53"/>
  <c r="C6" i="52"/>
  <c r="C6" i="51"/>
  <c r="C6" i="50"/>
  <c r="C6" i="49"/>
  <c r="C7" i="49" s="1"/>
  <c r="C6" i="48"/>
  <c r="C6" i="47"/>
  <c r="C6" i="46"/>
  <c r="C6" i="45"/>
  <c r="C6" i="44"/>
  <c r="C6" i="43"/>
  <c r="D6" i="43" s="1"/>
  <c r="C6" i="42"/>
  <c r="C6" i="41"/>
  <c r="C6" i="40"/>
  <c r="C6" i="39"/>
  <c r="C6" i="38"/>
  <c r="E6" i="26"/>
  <c r="E6" i="27" s="1"/>
  <c r="C6" i="67"/>
  <c r="C6" i="66"/>
  <c r="C6" i="65"/>
  <c r="C6" i="64"/>
  <c r="C6" i="61"/>
  <c r="D6" i="61"/>
  <c r="C6" i="60"/>
  <c r="C6" i="58"/>
  <c r="C6" i="57"/>
  <c r="C6" i="56"/>
  <c r="C5" i="55"/>
  <c r="C5" i="54"/>
  <c r="D5" i="54" s="1"/>
  <c r="C5" i="53"/>
  <c r="C5" i="52"/>
  <c r="C5" i="51"/>
  <c r="C5" i="50"/>
  <c r="F5" i="50"/>
  <c r="G5" i="50"/>
  <c r="C5" i="49"/>
  <c r="C5" i="48"/>
  <c r="C5" i="47"/>
  <c r="C5" i="46"/>
  <c r="C5" i="45"/>
  <c r="C5" i="43"/>
  <c r="C7" i="43"/>
  <c r="C5" i="42"/>
  <c r="C5" i="41"/>
  <c r="C5" i="40"/>
  <c r="C5" i="39"/>
  <c r="C5" i="38"/>
  <c r="E5" i="26"/>
  <c r="E5" i="27" s="1"/>
  <c r="E5" i="28" s="1"/>
  <c r="E5" i="29" s="1"/>
  <c r="E5" i="30" s="1"/>
  <c r="E5" i="31" s="1"/>
  <c r="E5" i="32" s="1"/>
  <c r="E5" i="33" s="1"/>
  <c r="E5" i="34" s="1"/>
  <c r="E5" i="35" s="1"/>
  <c r="E5" i="36" s="1"/>
  <c r="C5" i="67"/>
  <c r="C5" i="66"/>
  <c r="C5" i="65"/>
  <c r="C5" i="64"/>
  <c r="C7" i="64" s="1"/>
  <c r="C5" i="61"/>
  <c r="C5" i="60"/>
  <c r="C5" i="57"/>
  <c r="C5" i="56"/>
  <c r="C4" i="55"/>
  <c r="C4" i="54"/>
  <c r="C4" i="53"/>
  <c r="C4" i="52"/>
  <c r="D4" i="52"/>
  <c r="C4" i="51"/>
  <c r="C4" i="50"/>
  <c r="C4" i="49"/>
  <c r="C4" i="48"/>
  <c r="C4" i="47"/>
  <c r="C4" i="46"/>
  <c r="C7" i="46" s="1"/>
  <c r="C4" i="43"/>
  <c r="D4" i="43"/>
  <c r="C4" i="42"/>
  <c r="C4" i="41"/>
  <c r="C4" i="40"/>
  <c r="C4" i="39"/>
  <c r="D4" i="39" s="1"/>
  <c r="C4" i="38"/>
  <c r="E4" i="26"/>
  <c r="E4" i="27" s="1"/>
  <c r="C4" i="67"/>
  <c r="C4" i="66"/>
  <c r="C7" i="66"/>
  <c r="C4" i="65"/>
  <c r="C7" i="65" s="1"/>
  <c r="C29" i="65" s="1"/>
  <c r="C30" i="65" s="1"/>
  <c r="C4" i="64"/>
  <c r="C4" i="61"/>
  <c r="C4" i="60"/>
  <c r="C7" i="60"/>
  <c r="C4" i="58"/>
  <c r="C4" i="57"/>
  <c r="C7" i="57"/>
  <c r="D7" i="57"/>
  <c r="C4" i="56"/>
  <c r="D4" i="56" s="1"/>
  <c r="E27" i="62"/>
  <c r="E27" i="63" s="1"/>
  <c r="E24" i="62"/>
  <c r="E22" i="62"/>
  <c r="E22" i="63"/>
  <c r="E22" i="64" s="1"/>
  <c r="E22" i="65" s="1"/>
  <c r="E12" i="62"/>
  <c r="E11" i="62"/>
  <c r="E11" i="63" s="1"/>
  <c r="E11" i="64" s="1"/>
  <c r="E10" i="62"/>
  <c r="E10" i="63" s="1"/>
  <c r="E9" i="62"/>
  <c r="E9" i="63" s="1"/>
  <c r="E9" i="64" s="1"/>
  <c r="E8" i="62"/>
  <c r="E6" i="62"/>
  <c r="E6" i="63" s="1"/>
  <c r="E6" i="64" s="1"/>
  <c r="E6" i="65" s="1"/>
  <c r="E6" i="66" s="1"/>
  <c r="E6" i="67" s="1"/>
  <c r="E6" i="68" s="1"/>
  <c r="E6" i="69" s="1"/>
  <c r="E6" i="70" s="1"/>
  <c r="E6" i="71" s="1"/>
  <c r="E6" i="72" s="1"/>
  <c r="E6" i="73" s="1"/>
  <c r="E5" i="62"/>
  <c r="E5" i="63" s="1"/>
  <c r="E5" i="64" s="1"/>
  <c r="E5" i="65" s="1"/>
  <c r="E5" i="66" s="1"/>
  <c r="E4" i="62"/>
  <c r="E4" i="63"/>
  <c r="D27" i="67"/>
  <c r="B28" i="67"/>
  <c r="D26" i="67"/>
  <c r="D25" i="67"/>
  <c r="D23" i="67"/>
  <c r="D22" i="67"/>
  <c r="D21" i="67"/>
  <c r="D18" i="67"/>
  <c r="D16" i="67"/>
  <c r="D15" i="67"/>
  <c r="D14" i="67"/>
  <c r="D10" i="67"/>
  <c r="B28" i="66"/>
  <c r="C28" i="66"/>
  <c r="D25" i="66"/>
  <c r="D24" i="66"/>
  <c r="D23" i="66"/>
  <c r="D22" i="66"/>
  <c r="D20" i="66"/>
  <c r="D17" i="66"/>
  <c r="D16" i="66"/>
  <c r="D15" i="66"/>
  <c r="D14" i="66"/>
  <c r="D12" i="66"/>
  <c r="D11" i="66"/>
  <c r="D10" i="66"/>
  <c r="B28" i="65"/>
  <c r="B29" i="65" s="1"/>
  <c r="D26" i="65"/>
  <c r="D25" i="65"/>
  <c r="D23" i="65"/>
  <c r="D22" i="65"/>
  <c r="D21" i="65"/>
  <c r="D20" i="65"/>
  <c r="D18" i="65"/>
  <c r="D17" i="65"/>
  <c r="D16" i="65"/>
  <c r="D15" i="65"/>
  <c r="D12" i="65"/>
  <c r="D11" i="65"/>
  <c r="D10" i="65"/>
  <c r="D16" i="64"/>
  <c r="D17" i="64"/>
  <c r="D18" i="64"/>
  <c r="D11" i="64"/>
  <c r="D12" i="64"/>
  <c r="D21" i="64"/>
  <c r="D22" i="64"/>
  <c r="D23" i="64"/>
  <c r="D24" i="64"/>
  <c r="D26" i="64"/>
  <c r="B28" i="64"/>
  <c r="D20" i="64"/>
  <c r="D14" i="64"/>
  <c r="D6" i="62"/>
  <c r="B28" i="63"/>
  <c r="B29" i="63"/>
  <c r="B30" i="63" s="1"/>
  <c r="C7" i="63"/>
  <c r="D27" i="63"/>
  <c r="D25" i="63"/>
  <c r="D24" i="63"/>
  <c r="D23" i="63"/>
  <c r="D22" i="63"/>
  <c r="D21" i="63"/>
  <c r="D20" i="63"/>
  <c r="D18" i="63"/>
  <c r="D16" i="63"/>
  <c r="D15" i="63"/>
  <c r="D14" i="63"/>
  <c r="D11" i="63"/>
  <c r="D10" i="63"/>
  <c r="D9" i="63"/>
  <c r="B28" i="62"/>
  <c r="C7" i="62"/>
  <c r="C19" i="62"/>
  <c r="D19" i="62" s="1"/>
  <c r="D25" i="62"/>
  <c r="D24" i="62"/>
  <c r="D23" i="62"/>
  <c r="D22" i="62"/>
  <c r="G21" i="62"/>
  <c r="D21" i="62"/>
  <c r="D20" i="62"/>
  <c r="G18" i="62"/>
  <c r="D18" i="62"/>
  <c r="D17" i="62"/>
  <c r="D16" i="62"/>
  <c r="D15" i="62"/>
  <c r="D14" i="62"/>
  <c r="D12" i="62"/>
  <c r="D11" i="62"/>
  <c r="F27" i="50"/>
  <c r="E27" i="50"/>
  <c r="E27" i="51" s="1"/>
  <c r="E27" i="52" s="1"/>
  <c r="E27" i="53" s="1"/>
  <c r="E26" i="50"/>
  <c r="F25" i="50"/>
  <c r="E25" i="50"/>
  <c r="G25" i="50" s="1"/>
  <c r="F24" i="50"/>
  <c r="E24" i="50"/>
  <c r="E23" i="50"/>
  <c r="E23" i="51" s="1"/>
  <c r="E23" i="52" s="1"/>
  <c r="E23" i="53" s="1"/>
  <c r="E23" i="54" s="1"/>
  <c r="E23" i="55" s="1"/>
  <c r="E23" i="56" s="1"/>
  <c r="F22" i="50"/>
  <c r="E22" i="50"/>
  <c r="F21" i="50"/>
  <c r="E21" i="50"/>
  <c r="E21" i="51"/>
  <c r="F20" i="50"/>
  <c r="E20" i="50"/>
  <c r="G20" i="50" s="1"/>
  <c r="F18" i="50"/>
  <c r="E18" i="50"/>
  <c r="G18" i="50" s="1"/>
  <c r="F17" i="50"/>
  <c r="E17" i="50"/>
  <c r="E17" i="51" s="1"/>
  <c r="E17" i="52" s="1"/>
  <c r="E16" i="50"/>
  <c r="E16" i="51"/>
  <c r="E16" i="52" s="1"/>
  <c r="E16" i="53" s="1"/>
  <c r="E16" i="54" s="1"/>
  <c r="E16" i="55" s="1"/>
  <c r="E16" i="56" s="1"/>
  <c r="E16" i="57" s="1"/>
  <c r="E16" i="58" s="1"/>
  <c r="E16" i="59" s="1"/>
  <c r="E16" i="60" s="1"/>
  <c r="E16" i="61" s="1"/>
  <c r="F15" i="50"/>
  <c r="E15" i="50"/>
  <c r="F14" i="50"/>
  <c r="E14" i="50"/>
  <c r="E12" i="50"/>
  <c r="E12" i="51" s="1"/>
  <c r="E12" i="52" s="1"/>
  <c r="E12" i="53" s="1"/>
  <c r="E12" i="54" s="1"/>
  <c r="E12" i="55" s="1"/>
  <c r="E12" i="56" s="1"/>
  <c r="E12" i="57" s="1"/>
  <c r="E12" i="58" s="1"/>
  <c r="E12" i="59" s="1"/>
  <c r="E12" i="60" s="1"/>
  <c r="E12" i="61" s="1"/>
  <c r="F11" i="50"/>
  <c r="E11" i="50"/>
  <c r="E11" i="51" s="1"/>
  <c r="E11" i="52" s="1"/>
  <c r="E11" i="53" s="1"/>
  <c r="E11" i="54" s="1"/>
  <c r="F10" i="50"/>
  <c r="E10" i="50"/>
  <c r="G10" i="50" s="1"/>
  <c r="F9" i="50"/>
  <c r="E9" i="50"/>
  <c r="F8" i="50"/>
  <c r="G8" i="50"/>
  <c r="F6" i="50"/>
  <c r="F4" i="50"/>
  <c r="E4" i="50"/>
  <c r="B28" i="61"/>
  <c r="B29" i="61" s="1"/>
  <c r="C13" i="61"/>
  <c r="C19" i="61"/>
  <c r="D26" i="61"/>
  <c r="D25" i="61"/>
  <c r="D23" i="61"/>
  <c r="D22" i="61"/>
  <c r="D20" i="61"/>
  <c r="D18" i="61"/>
  <c r="D17" i="61"/>
  <c r="D16" i="61"/>
  <c r="D15" i="61"/>
  <c r="D14" i="61"/>
  <c r="D12" i="61"/>
  <c r="D11" i="61"/>
  <c r="D10" i="61"/>
  <c r="D9" i="61"/>
  <c r="D27" i="60"/>
  <c r="D6" i="60"/>
  <c r="B28" i="60"/>
  <c r="D26" i="60"/>
  <c r="D24" i="60"/>
  <c r="D23" i="60"/>
  <c r="D20" i="60"/>
  <c r="D18" i="60"/>
  <c r="D17" i="60"/>
  <c r="D16" i="60"/>
  <c r="D15" i="60"/>
  <c r="D12" i="60"/>
  <c r="D11" i="60"/>
  <c r="D10" i="60"/>
  <c r="B28" i="59"/>
  <c r="B29" i="59" s="1"/>
  <c r="C7" i="59"/>
  <c r="C28" i="59"/>
  <c r="D26" i="59"/>
  <c r="D25" i="59"/>
  <c r="D24" i="59"/>
  <c r="D23" i="59"/>
  <c r="D22" i="59"/>
  <c r="D21" i="59"/>
  <c r="D20" i="59"/>
  <c r="D18" i="59"/>
  <c r="D14" i="59"/>
  <c r="D11" i="59"/>
  <c r="D9" i="59"/>
  <c r="D9" i="58"/>
  <c r="D8" i="58"/>
  <c r="D6" i="58"/>
  <c r="B28" i="58"/>
  <c r="D26" i="58"/>
  <c r="D25" i="58"/>
  <c r="D24" i="58"/>
  <c r="D22" i="58"/>
  <c r="D21" i="58"/>
  <c r="D20" i="58"/>
  <c r="D18" i="58"/>
  <c r="D17" i="58"/>
  <c r="D15" i="58"/>
  <c r="D14" i="58"/>
  <c r="D11" i="58"/>
  <c r="D10" i="58"/>
  <c r="B28" i="57"/>
  <c r="C13" i="57"/>
  <c r="D13" i="57" s="1"/>
  <c r="C19" i="57"/>
  <c r="D19" i="57" s="1"/>
  <c r="D26" i="57"/>
  <c r="D25" i="57"/>
  <c r="D23" i="57"/>
  <c r="D22" i="57"/>
  <c r="D20" i="57"/>
  <c r="D18" i="57"/>
  <c r="D17" i="57"/>
  <c r="D16" i="57"/>
  <c r="D15" i="57"/>
  <c r="D14" i="57"/>
  <c r="D12" i="57"/>
  <c r="D11" i="57"/>
  <c r="D10" i="57"/>
  <c r="B19" i="49"/>
  <c r="B28" i="31"/>
  <c r="C27" i="32"/>
  <c r="C27" i="31"/>
  <c r="C27" i="30"/>
  <c r="C27" i="29"/>
  <c r="C27" i="28"/>
  <c r="C27" i="27"/>
  <c r="C27" i="26"/>
  <c r="H27" i="26"/>
  <c r="C27" i="37"/>
  <c r="C27" i="36"/>
  <c r="D27" i="36"/>
  <c r="C27" i="35"/>
  <c r="C27" i="34"/>
  <c r="D27" i="34" s="1"/>
  <c r="C27" i="33"/>
  <c r="D27" i="33" s="1"/>
  <c r="C26" i="32"/>
  <c r="C26" i="31"/>
  <c r="C26" i="30"/>
  <c r="C26" i="29"/>
  <c r="C26" i="28"/>
  <c r="C26" i="27"/>
  <c r="C26" i="26"/>
  <c r="C26" i="37"/>
  <c r="C26" i="36"/>
  <c r="C26" i="35"/>
  <c r="C26" i="34"/>
  <c r="C26" i="33"/>
  <c r="C25" i="32"/>
  <c r="C25" i="31"/>
  <c r="C25" i="30"/>
  <c r="C25" i="29"/>
  <c r="C25" i="28"/>
  <c r="C25" i="27"/>
  <c r="C25" i="26"/>
  <c r="H25" i="26"/>
  <c r="C25" i="37"/>
  <c r="D25" i="37"/>
  <c r="C25" i="36"/>
  <c r="C25" i="35"/>
  <c r="D25" i="35" s="1"/>
  <c r="C25" i="34"/>
  <c r="C25" i="33"/>
  <c r="C24" i="32"/>
  <c r="D24" i="32" s="1"/>
  <c r="C24" i="31"/>
  <c r="C24" i="30"/>
  <c r="C24" i="29"/>
  <c r="C24" i="28"/>
  <c r="D24" i="28" s="1"/>
  <c r="C24" i="27"/>
  <c r="C24" i="26"/>
  <c r="C24" i="37"/>
  <c r="D24" i="37" s="1"/>
  <c r="C24" i="36"/>
  <c r="C24" i="35"/>
  <c r="D24" i="35" s="1"/>
  <c r="C24" i="34"/>
  <c r="C24" i="33"/>
  <c r="D24" i="33" s="1"/>
  <c r="C23" i="32"/>
  <c r="C23" i="31"/>
  <c r="C23" i="30"/>
  <c r="C23" i="29"/>
  <c r="D23" i="29"/>
  <c r="C23" i="28"/>
  <c r="C23" i="27"/>
  <c r="C23" i="26"/>
  <c r="H23" i="26" s="1"/>
  <c r="I23" i="38" s="1"/>
  <c r="C23" i="37"/>
  <c r="D23" i="37"/>
  <c r="C23" i="36"/>
  <c r="C23" i="35"/>
  <c r="C23" i="34"/>
  <c r="C23" i="33"/>
  <c r="C22" i="32"/>
  <c r="D22" i="32" s="1"/>
  <c r="C22" i="31"/>
  <c r="C22" i="30"/>
  <c r="C22" i="29"/>
  <c r="C22" i="28"/>
  <c r="C22" i="27"/>
  <c r="C22" i="26"/>
  <c r="H22" i="26" s="1"/>
  <c r="I22" i="38" s="1"/>
  <c r="C22" i="37"/>
  <c r="D22" i="37" s="1"/>
  <c r="C22" i="36"/>
  <c r="D22" i="36" s="1"/>
  <c r="C22" i="35"/>
  <c r="C22" i="34"/>
  <c r="D22" i="34"/>
  <c r="C22" i="33"/>
  <c r="C21" i="32"/>
  <c r="C21" i="31"/>
  <c r="C21" i="30"/>
  <c r="C21" i="29"/>
  <c r="D21" i="29" s="1"/>
  <c r="C21" i="28"/>
  <c r="C21" i="27"/>
  <c r="H21" i="27" s="1"/>
  <c r="C21" i="26"/>
  <c r="H21" i="26"/>
  <c r="C21" i="37"/>
  <c r="C21" i="36"/>
  <c r="C21" i="35"/>
  <c r="C21" i="34"/>
  <c r="C21" i="33"/>
  <c r="C20" i="32"/>
  <c r="C20" i="31"/>
  <c r="C20" i="30"/>
  <c r="C20" i="29"/>
  <c r="C20" i="28"/>
  <c r="C20" i="27"/>
  <c r="C20" i="26"/>
  <c r="H20" i="26" s="1"/>
  <c r="H20" i="27" s="1"/>
  <c r="I20" i="38"/>
  <c r="I28" i="38" s="1"/>
  <c r="C20" i="37"/>
  <c r="C20" i="36"/>
  <c r="D20" i="36"/>
  <c r="C20" i="35"/>
  <c r="C20" i="34"/>
  <c r="D20" i="34"/>
  <c r="C20" i="33"/>
  <c r="C18" i="32"/>
  <c r="D18" i="32" s="1"/>
  <c r="C18" i="31"/>
  <c r="C18" i="30"/>
  <c r="D18" i="30" s="1"/>
  <c r="C18" i="29"/>
  <c r="C18" i="28"/>
  <c r="C18" i="27"/>
  <c r="C18" i="26"/>
  <c r="C18" i="37"/>
  <c r="C18" i="36"/>
  <c r="D18" i="36"/>
  <c r="C18" i="35"/>
  <c r="C18" i="34"/>
  <c r="D18" i="34"/>
  <c r="C18" i="33"/>
  <c r="C17" i="32"/>
  <c r="C17" i="31"/>
  <c r="C17" i="30"/>
  <c r="D17" i="30" s="1"/>
  <c r="C17" i="29"/>
  <c r="C17" i="28"/>
  <c r="C17" i="27"/>
  <c r="C17" i="26"/>
  <c r="H17" i="26"/>
  <c r="C17" i="37"/>
  <c r="C17" i="36"/>
  <c r="D17" i="36"/>
  <c r="C17" i="35"/>
  <c r="C17" i="34"/>
  <c r="D17" i="34"/>
  <c r="C17" i="33"/>
  <c r="D17" i="33" s="1"/>
  <c r="C16" i="32"/>
  <c r="C16" i="31"/>
  <c r="C16" i="30"/>
  <c r="C16" i="29"/>
  <c r="C16" i="28"/>
  <c r="C16" i="27"/>
  <c r="C16" i="26"/>
  <c r="H16" i="26"/>
  <c r="C16" i="37"/>
  <c r="D16" i="37" s="1"/>
  <c r="C16" i="36"/>
  <c r="C16" i="35"/>
  <c r="D16" i="35"/>
  <c r="C16" i="34"/>
  <c r="C16" i="33"/>
  <c r="C15" i="32"/>
  <c r="C15" i="31"/>
  <c r="C15" i="30"/>
  <c r="C15" i="29"/>
  <c r="C15" i="28"/>
  <c r="D15" i="28" s="1"/>
  <c r="C15" i="27"/>
  <c r="C15" i="26"/>
  <c r="H15" i="26"/>
  <c r="C15" i="37"/>
  <c r="C15" i="36"/>
  <c r="D15" i="36" s="1"/>
  <c r="C15" i="35"/>
  <c r="D15" i="35"/>
  <c r="C15" i="34"/>
  <c r="C15" i="33"/>
  <c r="D15" i="33"/>
  <c r="C14" i="32"/>
  <c r="C14" i="31"/>
  <c r="C19" i="31" s="1"/>
  <c r="C14" i="30"/>
  <c r="C14" i="29"/>
  <c r="C14" i="28"/>
  <c r="C14" i="27"/>
  <c r="C19" i="27"/>
  <c r="D19" i="27"/>
  <c r="C14" i="26"/>
  <c r="H14" i="26" s="1"/>
  <c r="I14" i="38" s="1"/>
  <c r="I19" i="38" s="1"/>
  <c r="C14" i="37"/>
  <c r="C14" i="36"/>
  <c r="C14" i="35"/>
  <c r="C14" i="34"/>
  <c r="C14" i="33"/>
  <c r="C12" i="32"/>
  <c r="D12" i="32"/>
  <c r="C12" i="31"/>
  <c r="C12" i="30"/>
  <c r="C12" i="29"/>
  <c r="C12" i="28"/>
  <c r="C12" i="27"/>
  <c r="C12" i="26"/>
  <c r="H12" i="26" s="1"/>
  <c r="C12" i="37"/>
  <c r="C12" i="36"/>
  <c r="D12" i="36"/>
  <c r="C12" i="35"/>
  <c r="C12" i="34"/>
  <c r="D12" i="34"/>
  <c r="C12" i="33"/>
  <c r="C11" i="32"/>
  <c r="C11" i="31"/>
  <c r="C11" i="30"/>
  <c r="C11" i="29"/>
  <c r="C11" i="28"/>
  <c r="C11" i="27"/>
  <c r="C11" i="26"/>
  <c r="H11" i="26" s="1"/>
  <c r="H11" i="27" s="1"/>
  <c r="C11" i="37"/>
  <c r="C11" i="36"/>
  <c r="D11" i="36" s="1"/>
  <c r="C11" i="35"/>
  <c r="C11" i="34"/>
  <c r="D11" i="34"/>
  <c r="C11" i="33"/>
  <c r="C10" i="32"/>
  <c r="C10" i="31"/>
  <c r="C10" i="30"/>
  <c r="D10" i="30"/>
  <c r="C10" i="29"/>
  <c r="C10" i="28"/>
  <c r="C10" i="27"/>
  <c r="H10" i="27" s="1"/>
  <c r="C10" i="26"/>
  <c r="H10" i="26"/>
  <c r="C10" i="37"/>
  <c r="C10" i="36"/>
  <c r="C10" i="35"/>
  <c r="C10" i="34"/>
  <c r="C10" i="33"/>
  <c r="C9" i="32"/>
  <c r="C9" i="31"/>
  <c r="D9" i="31"/>
  <c r="C9" i="30"/>
  <c r="C9" i="29"/>
  <c r="D9" i="29"/>
  <c r="C9" i="28"/>
  <c r="D9" i="28" s="1"/>
  <c r="C9" i="27"/>
  <c r="C9" i="26"/>
  <c r="H9" i="26" s="1"/>
  <c r="I9" i="38" s="1"/>
  <c r="C9" i="37"/>
  <c r="D9" i="37" s="1"/>
  <c r="C9" i="36"/>
  <c r="C9" i="35"/>
  <c r="D9" i="35"/>
  <c r="C9" i="34"/>
  <c r="C9" i="33"/>
  <c r="D9" i="33" s="1"/>
  <c r="C8" i="32"/>
  <c r="C8" i="31"/>
  <c r="C13" i="31"/>
  <c r="C8" i="30"/>
  <c r="C8" i="29"/>
  <c r="C8" i="28"/>
  <c r="C8" i="27"/>
  <c r="C8" i="26"/>
  <c r="H8" i="26"/>
  <c r="I8" i="38" s="1"/>
  <c r="I13" i="38" s="1"/>
  <c r="C8" i="37"/>
  <c r="C8" i="36"/>
  <c r="C8" i="35"/>
  <c r="C8" i="34"/>
  <c r="C13" i="34"/>
  <c r="C8" i="33"/>
  <c r="D8" i="33" s="1"/>
  <c r="C6" i="32"/>
  <c r="C6" i="31"/>
  <c r="C6" i="30"/>
  <c r="C6" i="29"/>
  <c r="D6" i="29"/>
  <c r="C6" i="28"/>
  <c r="C6" i="27"/>
  <c r="C6" i="26"/>
  <c r="C6" i="37"/>
  <c r="D6" i="37" s="1"/>
  <c r="C6" i="36"/>
  <c r="D6" i="36" s="1"/>
  <c r="C6" i="35"/>
  <c r="D6" i="35" s="1"/>
  <c r="C6" i="34"/>
  <c r="C6" i="33"/>
  <c r="C5" i="32"/>
  <c r="C5" i="31"/>
  <c r="D5" i="31" s="1"/>
  <c r="C5" i="30"/>
  <c r="C5" i="29"/>
  <c r="C5" i="28"/>
  <c r="C5" i="27"/>
  <c r="C5" i="26"/>
  <c r="H5" i="26" s="1"/>
  <c r="C5" i="37"/>
  <c r="D5" i="37"/>
  <c r="C5" i="36"/>
  <c r="D5" i="36" s="1"/>
  <c r="C5" i="35"/>
  <c r="D5" i="35" s="1"/>
  <c r="C5" i="34"/>
  <c r="C5" i="33"/>
  <c r="D5" i="33" s="1"/>
  <c r="C4" i="32"/>
  <c r="C4" i="31"/>
  <c r="C4" i="30"/>
  <c r="C4" i="29"/>
  <c r="C4" i="28"/>
  <c r="C4" i="27"/>
  <c r="C4" i="26"/>
  <c r="H4" i="26"/>
  <c r="H4" i="27" s="1"/>
  <c r="C4" i="37"/>
  <c r="C7" i="37"/>
  <c r="C4" i="36"/>
  <c r="C4" i="35"/>
  <c r="C4" i="34"/>
  <c r="C4" i="33"/>
  <c r="D4" i="33"/>
  <c r="B29" i="56"/>
  <c r="B30" i="56" s="1"/>
  <c r="B28" i="56"/>
  <c r="C13" i="56"/>
  <c r="D27" i="56"/>
  <c r="D26" i="56"/>
  <c r="D25" i="56"/>
  <c r="D24" i="56"/>
  <c r="D23" i="56"/>
  <c r="D21" i="56"/>
  <c r="D20" i="56"/>
  <c r="D18" i="56"/>
  <c r="D17" i="56"/>
  <c r="D16" i="56"/>
  <c r="D15" i="56"/>
  <c r="D12" i="56"/>
  <c r="D11" i="56"/>
  <c r="D10" i="56"/>
  <c r="D9" i="56"/>
  <c r="D8" i="56"/>
  <c r="D5" i="56"/>
  <c r="D7" i="55"/>
  <c r="B28" i="55"/>
  <c r="C7" i="55"/>
  <c r="D25" i="55"/>
  <c r="D23" i="55"/>
  <c r="D22" i="55"/>
  <c r="D21" i="55"/>
  <c r="D20" i="55"/>
  <c r="D18" i="55"/>
  <c r="D17" i="55"/>
  <c r="D16" i="55"/>
  <c r="D14" i="55"/>
  <c r="D12" i="55"/>
  <c r="D5" i="55"/>
  <c r="D4" i="55"/>
  <c r="D12" i="54"/>
  <c r="D10" i="54"/>
  <c r="D9" i="54"/>
  <c r="D8" i="54"/>
  <c r="B28" i="54"/>
  <c r="D27" i="54"/>
  <c r="D26" i="54"/>
  <c r="D25" i="54"/>
  <c r="D24" i="54"/>
  <c r="D23" i="54"/>
  <c r="D20" i="54"/>
  <c r="D18" i="54"/>
  <c r="D17" i="54"/>
  <c r="D15" i="54"/>
  <c r="D14" i="54"/>
  <c r="D6" i="54"/>
  <c r="B28" i="53"/>
  <c r="C19" i="53"/>
  <c r="D19" i="53" s="1"/>
  <c r="D27" i="53"/>
  <c r="D25" i="53"/>
  <c r="D24" i="53"/>
  <c r="D23" i="53"/>
  <c r="D21" i="53"/>
  <c r="D20" i="53"/>
  <c r="D18" i="53"/>
  <c r="D17" i="53"/>
  <c r="D16" i="53"/>
  <c r="D15" i="53"/>
  <c r="D14" i="53"/>
  <c r="D12" i="53"/>
  <c r="D11" i="53"/>
  <c r="D9" i="53"/>
  <c r="D8" i="53"/>
  <c r="D6" i="53"/>
  <c r="D5" i="53"/>
  <c r="B28" i="52"/>
  <c r="C19" i="52"/>
  <c r="D27" i="52"/>
  <c r="D26" i="52"/>
  <c r="D25" i="52"/>
  <c r="D24" i="52"/>
  <c r="D23" i="52"/>
  <c r="D20" i="52"/>
  <c r="D18" i="52"/>
  <c r="D17" i="52"/>
  <c r="D16" i="52"/>
  <c r="D15" i="52"/>
  <c r="D14" i="52"/>
  <c r="D12" i="52"/>
  <c r="D11" i="52"/>
  <c r="D10" i="52"/>
  <c r="D6" i="52"/>
  <c r="B28" i="51"/>
  <c r="D25" i="51"/>
  <c r="D24" i="51"/>
  <c r="D23" i="51"/>
  <c r="D22" i="51"/>
  <c r="D21" i="51"/>
  <c r="D20" i="51"/>
  <c r="D18" i="51"/>
  <c r="D17" i="51"/>
  <c r="D16" i="51"/>
  <c r="D12" i="51"/>
  <c r="D10" i="51"/>
  <c r="D8" i="51"/>
  <c r="D5" i="51"/>
  <c r="D4" i="51"/>
  <c r="B28" i="50"/>
  <c r="G27" i="50"/>
  <c r="D27" i="50"/>
  <c r="D26" i="50"/>
  <c r="D25" i="50"/>
  <c r="D24" i="50"/>
  <c r="D22" i="50"/>
  <c r="D21" i="50"/>
  <c r="D20" i="50"/>
  <c r="D18" i="50"/>
  <c r="G17" i="50"/>
  <c r="D17" i="50"/>
  <c r="D15" i="50"/>
  <c r="D14" i="50"/>
  <c r="D11" i="50"/>
  <c r="D10" i="50"/>
  <c r="D9" i="50"/>
  <c r="D8" i="50"/>
  <c r="G6" i="50"/>
  <c r="D6" i="50"/>
  <c r="D5" i="50"/>
  <c r="E5" i="38"/>
  <c r="F5" i="38"/>
  <c r="E6" i="38"/>
  <c r="E6" i="39"/>
  <c r="F6" i="38"/>
  <c r="F6" i="39" s="1"/>
  <c r="E9" i="38"/>
  <c r="F9" i="38"/>
  <c r="F9" i="39" s="1"/>
  <c r="F9" i="40" s="1"/>
  <c r="F9" i="41" s="1"/>
  <c r="F9" i="42" s="1"/>
  <c r="E10" i="38"/>
  <c r="E10" i="39" s="1"/>
  <c r="E10" i="40" s="1"/>
  <c r="E10" i="41" s="1"/>
  <c r="F10" i="38"/>
  <c r="E11" i="38"/>
  <c r="E11" i="39" s="1"/>
  <c r="E11" i="40" s="1"/>
  <c r="E11" i="41" s="1"/>
  <c r="E11" i="42" s="1"/>
  <c r="E11" i="43" s="1"/>
  <c r="E11" i="44" s="1"/>
  <c r="E11" i="45" s="1"/>
  <c r="E11" i="46" s="1"/>
  <c r="E12" i="38"/>
  <c r="E12" i="39" s="1"/>
  <c r="F12" i="38"/>
  <c r="E15" i="38"/>
  <c r="E15" i="39" s="1"/>
  <c r="E15" i="40" s="1"/>
  <c r="E15" i="41" s="1"/>
  <c r="F15" i="38"/>
  <c r="G15" i="38" s="1"/>
  <c r="E16" i="38"/>
  <c r="E16" i="39" s="1"/>
  <c r="E16" i="40" s="1"/>
  <c r="E16" i="41" s="1"/>
  <c r="E16" i="42" s="1"/>
  <c r="E16" i="43" s="1"/>
  <c r="E16" i="44" s="1"/>
  <c r="F16" i="38"/>
  <c r="F16" i="39"/>
  <c r="E17" i="38"/>
  <c r="F17" i="38"/>
  <c r="F17" i="39"/>
  <c r="F17" i="40" s="1"/>
  <c r="F17" i="41" s="1"/>
  <c r="F17" i="42" s="1"/>
  <c r="F17" i="43" s="1"/>
  <c r="F17" i="44" s="1"/>
  <c r="E18" i="38"/>
  <c r="F18" i="38"/>
  <c r="F18" i="39"/>
  <c r="F18" i="40" s="1"/>
  <c r="F18" i="41" s="1"/>
  <c r="F18" i="42" s="1"/>
  <c r="F18" i="43" s="1"/>
  <c r="E21" i="38"/>
  <c r="E21" i="39" s="1"/>
  <c r="F21" i="38"/>
  <c r="F21" i="39"/>
  <c r="E22" i="38"/>
  <c r="E22" i="39" s="1"/>
  <c r="F22" i="38"/>
  <c r="F22" i="39"/>
  <c r="E23" i="38"/>
  <c r="F23" i="38"/>
  <c r="F23" i="39" s="1"/>
  <c r="E24" i="38"/>
  <c r="E24" i="39"/>
  <c r="E24" i="40"/>
  <c r="E24" i="41" s="1"/>
  <c r="E24" i="42" s="1"/>
  <c r="E24" i="43"/>
  <c r="E24" i="44" s="1"/>
  <c r="E24" i="45" s="1"/>
  <c r="E24" i="46" s="1"/>
  <c r="E25" i="38"/>
  <c r="F25" i="38"/>
  <c r="F25" i="39" s="1"/>
  <c r="F25" i="40" s="1"/>
  <c r="E26" i="38"/>
  <c r="E26" i="39" s="1"/>
  <c r="F26" i="38"/>
  <c r="F26" i="39"/>
  <c r="F26" i="40" s="1"/>
  <c r="F26" i="41" s="1"/>
  <c r="E27" i="38"/>
  <c r="F27" i="38"/>
  <c r="F20" i="38"/>
  <c r="F20" i="39"/>
  <c r="E20" i="38"/>
  <c r="F14" i="38"/>
  <c r="E14" i="38"/>
  <c r="E14" i="39"/>
  <c r="E14" i="40" s="1"/>
  <c r="E14" i="41" s="1"/>
  <c r="E14" i="42" s="1"/>
  <c r="E14" i="43" s="1"/>
  <c r="E14" i="44" s="1"/>
  <c r="E14" i="45" s="1"/>
  <c r="E14" i="46" s="1"/>
  <c r="E14" i="47" s="1"/>
  <c r="E14" i="48" s="1"/>
  <c r="E14" i="49" s="1"/>
  <c r="F8" i="38"/>
  <c r="F8" i="39"/>
  <c r="F8" i="40" s="1"/>
  <c r="F8" i="41" s="1"/>
  <c r="F8" i="42" s="1"/>
  <c r="F8" i="43" s="1"/>
  <c r="F8" i="44" s="1"/>
  <c r="F8" i="45" s="1"/>
  <c r="F8" i="46" s="1"/>
  <c r="F8" i="47" s="1"/>
  <c r="F8" i="48" s="1"/>
  <c r="F8" i="49" s="1"/>
  <c r="E8" i="38"/>
  <c r="E4" i="38"/>
  <c r="B7" i="49"/>
  <c r="B13" i="49"/>
  <c r="B28" i="49"/>
  <c r="C19" i="49"/>
  <c r="D24" i="49"/>
  <c r="D23" i="49"/>
  <c r="D22" i="49"/>
  <c r="D21" i="49"/>
  <c r="D18" i="49"/>
  <c r="D17" i="49"/>
  <c r="D16" i="49"/>
  <c r="D15" i="49"/>
  <c r="D14" i="49"/>
  <c r="D10" i="49"/>
  <c r="D9" i="49"/>
  <c r="D4" i="49"/>
  <c r="B7" i="48"/>
  <c r="B13" i="48"/>
  <c r="B19" i="48"/>
  <c r="D19" i="48" s="1"/>
  <c r="B28" i="48"/>
  <c r="C19" i="48"/>
  <c r="D27" i="48"/>
  <c r="D25" i="48"/>
  <c r="D24" i="48"/>
  <c r="D22" i="48"/>
  <c r="D20" i="48"/>
  <c r="D18" i="48"/>
  <c r="D17" i="48"/>
  <c r="D16" i="48"/>
  <c r="D15" i="48"/>
  <c r="D14" i="48"/>
  <c r="D11" i="48"/>
  <c r="D10" i="48"/>
  <c r="D9" i="48"/>
  <c r="D6" i="48"/>
  <c r="D4" i="48"/>
  <c r="B7" i="47"/>
  <c r="B13" i="47"/>
  <c r="B19" i="47"/>
  <c r="B28" i="47"/>
  <c r="C28" i="47"/>
  <c r="D27" i="47"/>
  <c r="D26" i="47"/>
  <c r="D25" i="47"/>
  <c r="D24" i="47"/>
  <c r="D23" i="47"/>
  <c r="D22" i="47"/>
  <c r="D21" i="47"/>
  <c r="D20" i="47"/>
  <c r="D18" i="47"/>
  <c r="D17" i="47"/>
  <c r="D12" i="47"/>
  <c r="D11" i="47"/>
  <c r="D8" i="47"/>
  <c r="D6" i="47"/>
  <c r="D4" i="47"/>
  <c r="B7" i="46"/>
  <c r="D7" i="46" s="1"/>
  <c r="B13" i="46"/>
  <c r="B19" i="46"/>
  <c r="D19" i="46" s="1"/>
  <c r="B28" i="46"/>
  <c r="D25" i="46"/>
  <c r="D23" i="46"/>
  <c r="D21" i="46"/>
  <c r="D20" i="46"/>
  <c r="D18" i="46"/>
  <c r="D17" i="46"/>
  <c r="D16" i="46"/>
  <c r="D15" i="46"/>
  <c r="D14" i="46"/>
  <c r="D12" i="46"/>
  <c r="D10" i="46"/>
  <c r="D9" i="46"/>
  <c r="D8" i="46"/>
  <c r="D6" i="46"/>
  <c r="D5" i="46"/>
  <c r="D4" i="46"/>
  <c r="B7" i="45"/>
  <c r="B13" i="45"/>
  <c r="B19" i="45"/>
  <c r="B28" i="45"/>
  <c r="C7" i="45"/>
  <c r="C13" i="45"/>
  <c r="D27" i="45"/>
  <c r="D26" i="45"/>
  <c r="D24" i="45"/>
  <c r="D23" i="45"/>
  <c r="D22" i="45"/>
  <c r="D21" i="45"/>
  <c r="D18" i="45"/>
  <c r="D15" i="45"/>
  <c r="D14" i="45"/>
  <c r="D10" i="45"/>
  <c r="D9" i="45"/>
  <c r="D8" i="45"/>
  <c r="D6" i="45"/>
  <c r="D5" i="45"/>
  <c r="D4" i="45"/>
  <c r="D6" i="44"/>
  <c r="B28" i="44"/>
  <c r="D27" i="44"/>
  <c r="D25" i="44"/>
  <c r="D24" i="44"/>
  <c r="D23" i="44"/>
  <c r="D22" i="44"/>
  <c r="D20" i="44"/>
  <c r="B19" i="44"/>
  <c r="B13" i="44"/>
  <c r="B7" i="44"/>
  <c r="D4" i="44"/>
  <c r="D5" i="44"/>
  <c r="D9" i="44"/>
  <c r="D10" i="44"/>
  <c r="D11" i="44"/>
  <c r="D12" i="44"/>
  <c r="C7" i="44"/>
  <c r="D7" i="44" s="1"/>
  <c r="D14" i="44"/>
  <c r="D15" i="44"/>
  <c r="D16" i="44"/>
  <c r="D17" i="44"/>
  <c r="B28" i="43"/>
  <c r="B19" i="43"/>
  <c r="B13" i="43"/>
  <c r="D12" i="43"/>
  <c r="D11" i="43"/>
  <c r="D8" i="43"/>
  <c r="B7" i="43"/>
  <c r="D15" i="43"/>
  <c r="D16" i="43"/>
  <c r="D17" i="43"/>
  <c r="D18" i="43"/>
  <c r="C19" i="43"/>
  <c r="D21" i="43"/>
  <c r="D22" i="43"/>
  <c r="D23" i="43"/>
  <c r="D24" i="43"/>
  <c r="D25" i="43"/>
  <c r="D26" i="43"/>
  <c r="D5" i="42"/>
  <c r="D6" i="42"/>
  <c r="B28" i="42"/>
  <c r="B19" i="42"/>
  <c r="D19" i="42"/>
  <c r="D18" i="42"/>
  <c r="D17" i="42"/>
  <c r="D16" i="42"/>
  <c r="D15" i="42"/>
  <c r="D14" i="42"/>
  <c r="C19" i="42"/>
  <c r="B13" i="42"/>
  <c r="B7" i="42"/>
  <c r="D8" i="42"/>
  <c r="D9" i="42"/>
  <c r="D10" i="42"/>
  <c r="D12" i="42"/>
  <c r="D20" i="42"/>
  <c r="D21" i="42"/>
  <c r="D22" i="42"/>
  <c r="D23" i="42"/>
  <c r="D24" i="42"/>
  <c r="D26" i="42"/>
  <c r="D27" i="42"/>
  <c r="B28" i="41"/>
  <c r="B19" i="41"/>
  <c r="D18" i="41"/>
  <c r="D17" i="41"/>
  <c r="B13" i="41"/>
  <c r="B7" i="41"/>
  <c r="D6" i="41"/>
  <c r="D14" i="41"/>
  <c r="D8" i="41"/>
  <c r="D9" i="41"/>
  <c r="D10" i="41"/>
  <c r="D12" i="41"/>
  <c r="D21" i="41"/>
  <c r="D22" i="41"/>
  <c r="D23" i="41"/>
  <c r="D24" i="41"/>
  <c r="D5" i="40"/>
  <c r="D6" i="40"/>
  <c r="D14" i="40"/>
  <c r="B28" i="40"/>
  <c r="C28" i="40"/>
  <c r="B19" i="40"/>
  <c r="D18" i="40"/>
  <c r="D17" i="40"/>
  <c r="D16" i="40"/>
  <c r="D15" i="40"/>
  <c r="B13" i="40"/>
  <c r="B7" i="40"/>
  <c r="C19" i="40"/>
  <c r="C7" i="40"/>
  <c r="D4" i="40"/>
  <c r="D8" i="40"/>
  <c r="D9" i="40"/>
  <c r="D10" i="40"/>
  <c r="D20" i="40"/>
  <c r="D22" i="40"/>
  <c r="D23" i="40"/>
  <c r="D24" i="40"/>
  <c r="D25" i="40"/>
  <c r="D26" i="40"/>
  <c r="D27" i="40"/>
  <c r="C19" i="39"/>
  <c r="B28" i="39"/>
  <c r="B19" i="39"/>
  <c r="D17" i="39"/>
  <c r="D15" i="39"/>
  <c r="D14" i="39"/>
  <c r="B13" i="39"/>
  <c r="B7" i="39"/>
  <c r="B29" i="39"/>
  <c r="B30" i="39" s="1"/>
  <c r="D6" i="39"/>
  <c r="D18" i="39"/>
  <c r="D16" i="39"/>
  <c r="C7" i="39"/>
  <c r="D5" i="39"/>
  <c r="D8" i="39"/>
  <c r="D10" i="39"/>
  <c r="D11" i="39"/>
  <c r="D12" i="39"/>
  <c r="D20" i="39"/>
  <c r="D21" i="39"/>
  <c r="D22" i="39"/>
  <c r="D23" i="39"/>
  <c r="D24" i="39"/>
  <c r="D25" i="39"/>
  <c r="D26" i="39"/>
  <c r="I10" i="38"/>
  <c r="I21" i="38"/>
  <c r="I4" i="38"/>
  <c r="D10" i="38"/>
  <c r="D23" i="38"/>
  <c r="D27" i="38"/>
  <c r="B28" i="38"/>
  <c r="D26" i="38"/>
  <c r="D25" i="38"/>
  <c r="D24" i="38"/>
  <c r="D22" i="38"/>
  <c r="D21" i="38"/>
  <c r="D20" i="38"/>
  <c r="B19" i="38"/>
  <c r="B13" i="38"/>
  <c r="D12" i="38"/>
  <c r="D9" i="38"/>
  <c r="B7" i="38"/>
  <c r="G16" i="38"/>
  <c r="C28" i="38"/>
  <c r="D8" i="38"/>
  <c r="G26" i="38"/>
  <c r="E19" i="38"/>
  <c r="G21" i="38"/>
  <c r="G14" i="38"/>
  <c r="G6" i="38"/>
  <c r="D14" i="38"/>
  <c r="D15" i="38"/>
  <c r="D16" i="38"/>
  <c r="D17" i="38"/>
  <c r="D18" i="38"/>
  <c r="C19" i="38"/>
  <c r="D5" i="38"/>
  <c r="D6" i="38"/>
  <c r="D18" i="37"/>
  <c r="D4" i="37"/>
  <c r="B28" i="37"/>
  <c r="D28" i="37" s="1"/>
  <c r="D26" i="37"/>
  <c r="B19" i="37"/>
  <c r="B13" i="37"/>
  <c r="D11" i="37"/>
  <c r="B7" i="37"/>
  <c r="D7" i="37" s="1"/>
  <c r="C19" i="37"/>
  <c r="D14" i="37"/>
  <c r="D21" i="37"/>
  <c r="D10" i="37"/>
  <c r="D15" i="37"/>
  <c r="D20" i="37"/>
  <c r="C28" i="37"/>
  <c r="C13" i="37"/>
  <c r="D13" i="37" s="1"/>
  <c r="D27" i="37"/>
  <c r="D8" i="37"/>
  <c r="D12" i="37"/>
  <c r="D17" i="37"/>
  <c r="B7" i="36"/>
  <c r="B13" i="36"/>
  <c r="B19" i="36"/>
  <c r="B28" i="36"/>
  <c r="C7" i="36"/>
  <c r="C13" i="36"/>
  <c r="D26" i="36"/>
  <c r="D25" i="36"/>
  <c r="D24" i="36"/>
  <c r="D23" i="36"/>
  <c r="D21" i="36"/>
  <c r="D16" i="36"/>
  <c r="D10" i="36"/>
  <c r="D9" i="36"/>
  <c r="D8" i="36"/>
  <c r="D4" i="36"/>
  <c r="B7" i="35"/>
  <c r="B29" i="35" s="1"/>
  <c r="B13" i="35"/>
  <c r="B19" i="35"/>
  <c r="D19" i="35" s="1"/>
  <c r="B28" i="35"/>
  <c r="C28" i="35"/>
  <c r="C19" i="35"/>
  <c r="D27" i="35"/>
  <c r="D26" i="35"/>
  <c r="D22" i="35"/>
  <c r="D21" i="35"/>
  <c r="D18" i="35"/>
  <c r="D17" i="35"/>
  <c r="D14" i="35"/>
  <c r="D12" i="35"/>
  <c r="D10" i="35"/>
  <c r="D8" i="35"/>
  <c r="D15" i="34"/>
  <c r="D16" i="34"/>
  <c r="C19" i="34"/>
  <c r="B7" i="34"/>
  <c r="B13" i="34"/>
  <c r="D13" i="34" s="1"/>
  <c r="B19" i="34"/>
  <c r="D19" i="34"/>
  <c r="B28" i="34"/>
  <c r="C7" i="34"/>
  <c r="D7" i="34" s="1"/>
  <c r="D24" i="34"/>
  <c r="D23" i="34"/>
  <c r="D21" i="34"/>
  <c r="D14" i="34"/>
  <c r="D10" i="34"/>
  <c r="D8" i="34"/>
  <c r="D6" i="34"/>
  <c r="D5" i="34"/>
  <c r="D4" i="34"/>
  <c r="D12" i="33"/>
  <c r="B28" i="33"/>
  <c r="D28" i="33" s="1"/>
  <c r="D26" i="33"/>
  <c r="D22" i="33"/>
  <c r="C28" i="33"/>
  <c r="B19" i="33"/>
  <c r="B13" i="33"/>
  <c r="D10" i="33"/>
  <c r="B7" i="33"/>
  <c r="B29" i="33" s="1"/>
  <c r="D11" i="33"/>
  <c r="D16" i="33"/>
  <c r="C19" i="33"/>
  <c r="D19" i="33" s="1"/>
  <c r="D14" i="33"/>
  <c r="D18" i="33"/>
  <c r="D23" i="33"/>
  <c r="D10" i="32"/>
  <c r="D17" i="32"/>
  <c r="C19" i="32"/>
  <c r="D8" i="32"/>
  <c r="D4" i="32"/>
  <c r="B28" i="32"/>
  <c r="B19" i="32"/>
  <c r="D15" i="32"/>
  <c r="B13" i="32"/>
  <c r="C13" i="32"/>
  <c r="B7" i="32"/>
  <c r="D7" i="32"/>
  <c r="D5" i="32"/>
  <c r="D20" i="32"/>
  <c r="C7" i="32"/>
  <c r="D6" i="32"/>
  <c r="D16" i="32"/>
  <c r="D21" i="32"/>
  <c r="D25" i="32"/>
  <c r="D9" i="32"/>
  <c r="D23" i="32"/>
  <c r="D27" i="32"/>
  <c r="D22" i="31"/>
  <c r="D26" i="31"/>
  <c r="D20" i="31"/>
  <c r="B19" i="31"/>
  <c r="B13" i="31"/>
  <c r="D13" i="31" s="1"/>
  <c r="D12" i="31"/>
  <c r="B7" i="31"/>
  <c r="D7" i="31" s="1"/>
  <c r="D17" i="31"/>
  <c r="C7" i="31"/>
  <c r="D11" i="31"/>
  <c r="D16" i="31"/>
  <c r="D25" i="31"/>
  <c r="D4" i="31"/>
  <c r="D14" i="31"/>
  <c r="D23" i="31"/>
  <c r="D27" i="31"/>
  <c r="D9" i="30"/>
  <c r="D12" i="30"/>
  <c r="C28" i="30"/>
  <c r="B28" i="30"/>
  <c r="D28" i="30" s="1"/>
  <c r="D24" i="30"/>
  <c r="D14" i="30"/>
  <c r="D4" i="30"/>
  <c r="D25" i="30"/>
  <c r="B19" i="30"/>
  <c r="D16" i="30"/>
  <c r="B13" i="30"/>
  <c r="D11" i="30"/>
  <c r="B7" i="30"/>
  <c r="D6" i="30"/>
  <c r="D22" i="30"/>
  <c r="C7" i="30"/>
  <c r="D5" i="30"/>
  <c r="D15" i="30"/>
  <c r="D20" i="30"/>
  <c r="D23" i="30"/>
  <c r="D17" i="29"/>
  <c r="D18" i="29"/>
  <c r="C28" i="29"/>
  <c r="B28" i="29"/>
  <c r="D28" i="29" s="1"/>
  <c r="D14" i="29"/>
  <c r="C19" i="29"/>
  <c r="D27" i="29"/>
  <c r="B19" i="29"/>
  <c r="D19" i="29" s="1"/>
  <c r="B13" i="29"/>
  <c r="B7" i="29"/>
  <c r="D11" i="29"/>
  <c r="D25" i="29"/>
  <c r="D12" i="29"/>
  <c r="D22" i="29"/>
  <c r="D5" i="29"/>
  <c r="D10" i="29"/>
  <c r="D15" i="29"/>
  <c r="D20" i="29"/>
  <c r="D24" i="29"/>
  <c r="F9" i="26"/>
  <c r="C19" i="28"/>
  <c r="B19" i="28"/>
  <c r="D27" i="28"/>
  <c r="F5" i="26"/>
  <c r="G5" i="26"/>
  <c r="B28" i="28"/>
  <c r="D28" i="28"/>
  <c r="D23" i="28"/>
  <c r="D18" i="28"/>
  <c r="D16" i="28"/>
  <c r="B13" i="28"/>
  <c r="D11" i="28"/>
  <c r="B7" i="28"/>
  <c r="D14" i="28"/>
  <c r="C13" i="28"/>
  <c r="D10" i="28"/>
  <c r="C28" i="28"/>
  <c r="D8" i="28"/>
  <c r="D17" i="28"/>
  <c r="D22" i="28"/>
  <c r="D26" i="28"/>
  <c r="F21" i="26"/>
  <c r="F21" i="27" s="1"/>
  <c r="F25" i="26"/>
  <c r="D20" i="27"/>
  <c r="D15" i="27"/>
  <c r="D14" i="27"/>
  <c r="C13" i="27"/>
  <c r="D6" i="27"/>
  <c r="C7" i="27"/>
  <c r="B28" i="27"/>
  <c r="D26" i="27"/>
  <c r="D24" i="27"/>
  <c r="D22" i="27"/>
  <c r="B19" i="27"/>
  <c r="B13" i="27"/>
  <c r="D12" i="27"/>
  <c r="D10" i="27"/>
  <c r="D8" i="27"/>
  <c r="B7" i="27"/>
  <c r="D7" i="27"/>
  <c r="D5" i="27"/>
  <c r="C28" i="27"/>
  <c r="D4" i="27"/>
  <c r="D11" i="27"/>
  <c r="D18" i="27"/>
  <c r="D21" i="27"/>
  <c r="D23" i="27"/>
  <c r="D27" i="27"/>
  <c r="F15" i="26"/>
  <c r="F14" i="26"/>
  <c r="G14" i="26"/>
  <c r="F10" i="26"/>
  <c r="G10" i="26"/>
  <c r="D11" i="26"/>
  <c r="F12" i="26"/>
  <c r="F16" i="26"/>
  <c r="F17" i="26"/>
  <c r="F22" i="26"/>
  <c r="F22" i="27" s="1"/>
  <c r="F23" i="26"/>
  <c r="F23" i="27"/>
  <c r="F27" i="26"/>
  <c r="C28" i="26"/>
  <c r="B28" i="26"/>
  <c r="D28" i="26"/>
  <c r="F8" i="26"/>
  <c r="F13" i="26" s="1"/>
  <c r="D4" i="26"/>
  <c r="D25" i="26"/>
  <c r="D21" i="26"/>
  <c r="B19" i="26"/>
  <c r="D19" i="26"/>
  <c r="D14" i="26"/>
  <c r="B13" i="26"/>
  <c r="B7" i="26"/>
  <c r="F4" i="26"/>
  <c r="F7" i="26"/>
  <c r="D12" i="26"/>
  <c r="C19" i="26"/>
  <c r="D22" i="26"/>
  <c r="D6" i="26"/>
  <c r="D9" i="26"/>
  <c r="D23" i="26"/>
  <c r="D27" i="26"/>
  <c r="D8" i="26"/>
  <c r="D15" i="26"/>
  <c r="D10" i="26"/>
  <c r="D20" i="26"/>
  <c r="D24" i="26"/>
  <c r="I24" i="26"/>
  <c r="I10" i="26"/>
  <c r="I26" i="26"/>
  <c r="I26" i="28"/>
  <c r="I26" i="27"/>
  <c r="I24" i="28"/>
  <c r="I26" i="29"/>
  <c r="I26" i="30"/>
  <c r="I10" i="27"/>
  <c r="I17" i="26"/>
  <c r="I24" i="27"/>
  <c r="D17" i="26"/>
  <c r="D16" i="26"/>
  <c r="D5" i="26"/>
  <c r="F11" i="26"/>
  <c r="G11" i="26"/>
  <c r="F20" i="26"/>
  <c r="F20" i="27" s="1"/>
  <c r="G23" i="26"/>
  <c r="D25" i="27"/>
  <c r="D20" i="28"/>
  <c r="D6" i="28"/>
  <c r="D25" i="28"/>
  <c r="D8" i="30"/>
  <c r="C13" i="30"/>
  <c r="D13" i="30" s="1"/>
  <c r="E7" i="26"/>
  <c r="C13" i="26"/>
  <c r="C29" i="26" s="1"/>
  <c r="C7" i="26"/>
  <c r="D5" i="28"/>
  <c r="D26" i="29"/>
  <c r="D16" i="29"/>
  <c r="D8" i="29"/>
  <c r="D27" i="30"/>
  <c r="D19" i="32"/>
  <c r="C13" i="29"/>
  <c r="D21" i="30"/>
  <c r="C19" i="30"/>
  <c r="D18" i="31"/>
  <c r="D21" i="31"/>
  <c r="D10" i="31"/>
  <c r="D24" i="31"/>
  <c r="D11" i="32"/>
  <c r="C28" i="32"/>
  <c r="D6" i="31"/>
  <c r="C28" i="31"/>
  <c r="D28" i="31"/>
  <c r="D14" i="32"/>
  <c r="D26" i="32"/>
  <c r="D25" i="33"/>
  <c r="D25" i="34"/>
  <c r="C28" i="34"/>
  <c r="D20" i="35"/>
  <c r="C13" i="35"/>
  <c r="D13" i="35" s="1"/>
  <c r="D21" i="33"/>
  <c r="D6" i="33"/>
  <c r="D20" i="33"/>
  <c r="D26" i="34"/>
  <c r="D11" i="35"/>
  <c r="D23" i="35"/>
  <c r="D9" i="34"/>
  <c r="D15" i="31"/>
  <c r="C7" i="28"/>
  <c r="D4" i="28"/>
  <c r="I24" i="29"/>
  <c r="I26" i="31"/>
  <c r="I17" i="27"/>
  <c r="I10" i="28"/>
  <c r="I10" i="29"/>
  <c r="I17" i="28"/>
  <c r="J17" i="28" s="1"/>
  <c r="I14" i="26"/>
  <c r="J14" i="26"/>
  <c r="I26" i="32"/>
  <c r="I24" i="30"/>
  <c r="I24" i="31"/>
  <c r="I14" i="27"/>
  <c r="I22" i="26"/>
  <c r="I10" i="30"/>
  <c r="I17" i="29"/>
  <c r="I26" i="33"/>
  <c r="I24" i="32"/>
  <c r="I22" i="27"/>
  <c r="I17" i="30"/>
  <c r="I14" i="28"/>
  <c r="I19" i="28"/>
  <c r="I26" i="34"/>
  <c r="I8" i="26"/>
  <c r="J8" i="26"/>
  <c r="I10" i="31"/>
  <c r="J10" i="31" s="1"/>
  <c r="I26" i="35"/>
  <c r="I10" i="32"/>
  <c r="I18" i="27"/>
  <c r="I18" i="26"/>
  <c r="I17" i="31"/>
  <c r="I14" i="29"/>
  <c r="I19" i="29"/>
  <c r="I22" i="28"/>
  <c r="I24" i="33"/>
  <c r="I8" i="27"/>
  <c r="I4" i="26"/>
  <c r="I8" i="28"/>
  <c r="I13" i="28" s="1"/>
  <c r="I10" i="33"/>
  <c r="I24" i="34"/>
  <c r="I14" i="30"/>
  <c r="I26" i="36"/>
  <c r="I17" i="32"/>
  <c r="I22" i="29"/>
  <c r="I4" i="27"/>
  <c r="I7" i="27" s="1"/>
  <c r="I5" i="26"/>
  <c r="I14" i="31"/>
  <c r="I19" i="31"/>
  <c r="I8" i="29"/>
  <c r="I13" i="29"/>
  <c r="I22" i="30"/>
  <c r="I17" i="33"/>
  <c r="I24" i="35"/>
  <c r="I10" i="34"/>
  <c r="I18" i="28"/>
  <c r="I20" i="26"/>
  <c r="I28" i="26" s="1"/>
  <c r="I26" i="37"/>
  <c r="I4" i="28"/>
  <c r="I7" i="28"/>
  <c r="I5" i="27"/>
  <c r="I24" i="36"/>
  <c r="I22" i="31"/>
  <c r="I14" i="32"/>
  <c r="I19" i="32"/>
  <c r="I20" i="27"/>
  <c r="I17" i="34"/>
  <c r="I18" i="29"/>
  <c r="I10" i="35"/>
  <c r="I8" i="30"/>
  <c r="I4" i="29"/>
  <c r="I7" i="29" s="1"/>
  <c r="I5" i="28"/>
  <c r="I20" i="28"/>
  <c r="I28" i="28" s="1"/>
  <c r="I10" i="36"/>
  <c r="I18" i="30"/>
  <c r="I17" i="35"/>
  <c r="I22" i="32"/>
  <c r="I24" i="37"/>
  <c r="I8" i="31"/>
  <c r="I13" i="31" s="1"/>
  <c r="I14" i="33"/>
  <c r="I19" i="33"/>
  <c r="I4" i="30"/>
  <c r="I7" i="30"/>
  <c r="I16" i="26"/>
  <c r="I5" i="29"/>
  <c r="I14" i="34"/>
  <c r="I19" i="34" s="1"/>
  <c r="I20" i="29"/>
  <c r="I28" i="29"/>
  <c r="I10" i="37"/>
  <c r="I8" i="32"/>
  <c r="I13" i="32" s="1"/>
  <c r="I22" i="33"/>
  <c r="I18" i="31"/>
  <c r="I17" i="36"/>
  <c r="I4" i="31"/>
  <c r="I7" i="31" s="1"/>
  <c r="I29" i="31" s="1"/>
  <c r="I30" i="31" s="1"/>
  <c r="I16" i="27"/>
  <c r="I5" i="30"/>
  <c r="I15" i="26"/>
  <c r="I20" i="30"/>
  <c r="I14" i="35"/>
  <c r="I19" i="35"/>
  <c r="I23" i="26"/>
  <c r="I9" i="26"/>
  <c r="J9" i="26"/>
  <c r="I6" i="26"/>
  <c r="I18" i="32"/>
  <c r="I8" i="33"/>
  <c r="I13" i="33" s="1"/>
  <c r="I29" i="33" s="1"/>
  <c r="I30" i="33" s="1"/>
  <c r="I27" i="26"/>
  <c r="J27" i="26" s="1"/>
  <c r="J10" i="26"/>
  <c r="I17" i="37"/>
  <c r="I25" i="26"/>
  <c r="I21" i="26"/>
  <c r="J21" i="26" s="1"/>
  <c r="I22" i="34"/>
  <c r="I11" i="26"/>
  <c r="I4" i="32"/>
  <c r="I7" i="32" s="1"/>
  <c r="I16" i="28"/>
  <c r="I5" i="31"/>
  <c r="I15" i="27"/>
  <c r="I19" i="27"/>
  <c r="I12" i="26"/>
  <c r="I11" i="27"/>
  <c r="I22" i="35"/>
  <c r="I21" i="27"/>
  <c r="I25" i="27"/>
  <c r="I6" i="27"/>
  <c r="I9" i="27"/>
  <c r="I8" i="34"/>
  <c r="I13" i="34" s="1"/>
  <c r="I29" i="34" s="1"/>
  <c r="I30" i="34" s="1"/>
  <c r="I20" i="31"/>
  <c r="I28" i="31"/>
  <c r="I27" i="27"/>
  <c r="J27" i="27" s="1"/>
  <c r="I18" i="33"/>
  <c r="I23" i="27"/>
  <c r="I14" i="36"/>
  <c r="I4" i="33"/>
  <c r="I7" i="33"/>
  <c r="I16" i="29"/>
  <c r="I5" i="32"/>
  <c r="I15" i="28"/>
  <c r="I12" i="27"/>
  <c r="I13" i="27"/>
  <c r="I8" i="35"/>
  <c r="I13" i="35"/>
  <c r="I25" i="28"/>
  <c r="I18" i="34"/>
  <c r="I6" i="28"/>
  <c r="I22" i="36"/>
  <c r="I11" i="28"/>
  <c r="I14" i="37"/>
  <c r="I19" i="37"/>
  <c r="I20" i="32"/>
  <c r="I28" i="32" s="1"/>
  <c r="I21" i="28"/>
  <c r="I23" i="28"/>
  <c r="I27" i="28"/>
  <c r="I9" i="28"/>
  <c r="I4" i="34"/>
  <c r="I7" i="34"/>
  <c r="I16" i="30"/>
  <c r="I5" i="33"/>
  <c r="I15" i="29"/>
  <c r="I12" i="28"/>
  <c r="I8" i="36"/>
  <c r="I13" i="36" s="1"/>
  <c r="I23" i="29"/>
  <c r="I9" i="29"/>
  <c r="I21" i="29"/>
  <c r="I20" i="33"/>
  <c r="I28" i="33" s="1"/>
  <c r="I11" i="29"/>
  <c r="I22" i="37"/>
  <c r="I25" i="29"/>
  <c r="I27" i="29"/>
  <c r="I6" i="29"/>
  <c r="I18" i="35"/>
  <c r="I4" i="35"/>
  <c r="I7" i="35" s="1"/>
  <c r="I29" i="35" s="1"/>
  <c r="I30" i="35" s="1"/>
  <c r="I16" i="31"/>
  <c r="I5" i="34"/>
  <c r="I15" i="30"/>
  <c r="I19" i="30"/>
  <c r="I12" i="29"/>
  <c r="I6" i="30"/>
  <c r="I25" i="30"/>
  <c r="I11" i="30"/>
  <c r="I20" i="34"/>
  <c r="I28" i="34" s="1"/>
  <c r="I9" i="30"/>
  <c r="I18" i="36"/>
  <c r="I21" i="30"/>
  <c r="I23" i="30"/>
  <c r="I8" i="37"/>
  <c r="I13" i="37"/>
  <c r="I27" i="30"/>
  <c r="I4" i="36"/>
  <c r="I7" i="36" s="1"/>
  <c r="I16" i="32"/>
  <c r="I5" i="35"/>
  <c r="I15" i="31"/>
  <c r="I12" i="30"/>
  <c r="I13" i="30"/>
  <c r="I23" i="31"/>
  <c r="I25" i="31"/>
  <c r="I6" i="31"/>
  <c r="I27" i="31"/>
  <c r="I21" i="31"/>
  <c r="I9" i="31"/>
  <c r="I11" i="31"/>
  <c r="I18" i="37"/>
  <c r="I20" i="35"/>
  <c r="I28" i="35"/>
  <c r="I4" i="37"/>
  <c r="I7" i="37"/>
  <c r="I16" i="33"/>
  <c r="I5" i="36"/>
  <c r="I15" i="32"/>
  <c r="I12" i="31"/>
  <c r="I20" i="36"/>
  <c r="I28" i="36" s="1"/>
  <c r="I9" i="32"/>
  <c r="I21" i="32"/>
  <c r="I6" i="32"/>
  <c r="I11" i="32"/>
  <c r="I25" i="32"/>
  <c r="I23" i="32"/>
  <c r="I27" i="32"/>
  <c r="I16" i="34"/>
  <c r="I5" i="37"/>
  <c r="I15" i="33"/>
  <c r="I12" i="32"/>
  <c r="I25" i="33"/>
  <c r="I23" i="33"/>
  <c r="I11" i="33"/>
  <c r="I6" i="33"/>
  <c r="I20" i="37"/>
  <c r="I28" i="37"/>
  <c r="I27" i="33"/>
  <c r="I21" i="33"/>
  <c r="I9" i="33"/>
  <c r="I16" i="35"/>
  <c r="I15" i="34"/>
  <c r="I12" i="33"/>
  <c r="I25" i="34"/>
  <c r="I21" i="34"/>
  <c r="I27" i="34"/>
  <c r="I6" i="34"/>
  <c r="I9" i="34"/>
  <c r="J20" i="26"/>
  <c r="I11" i="34"/>
  <c r="I23" i="34"/>
  <c r="I16" i="36"/>
  <c r="I15" i="35"/>
  <c r="I12" i="34"/>
  <c r="I23" i="35"/>
  <c r="I9" i="35"/>
  <c r="I25" i="35"/>
  <c r="I6" i="35"/>
  <c r="I27" i="35"/>
  <c r="I21" i="35"/>
  <c r="I11" i="35"/>
  <c r="I16" i="37"/>
  <c r="I15" i="36"/>
  <c r="I19" i="36"/>
  <c r="I12" i="35"/>
  <c r="I21" i="36"/>
  <c r="I11" i="36"/>
  <c r="I9" i="36"/>
  <c r="I23" i="36"/>
  <c r="I27" i="36"/>
  <c r="I6" i="36"/>
  <c r="I25" i="36"/>
  <c r="I15" i="37"/>
  <c r="I12" i="36"/>
  <c r="I6" i="37"/>
  <c r="I9" i="37"/>
  <c r="I21" i="37"/>
  <c r="I27" i="37"/>
  <c r="I25" i="37"/>
  <c r="I23" i="37"/>
  <c r="I11" i="37"/>
  <c r="H19" i="26"/>
  <c r="I12" i="37"/>
  <c r="H28" i="26"/>
  <c r="H7" i="26"/>
  <c r="H13" i="26"/>
  <c r="F12" i="27"/>
  <c r="G12" i="26"/>
  <c r="F4" i="27"/>
  <c r="G4" i="26"/>
  <c r="F27" i="27"/>
  <c r="F27" i="28" s="1"/>
  <c r="F27" i="29" s="1"/>
  <c r="F27" i="30" s="1"/>
  <c r="F27" i="31" s="1"/>
  <c r="F27" i="32" s="1"/>
  <c r="F27" i="33" s="1"/>
  <c r="F27" i="34" s="1"/>
  <c r="D7" i="36"/>
  <c r="D13" i="26"/>
  <c r="B29" i="49"/>
  <c r="B30" i="49" s="1"/>
  <c r="D7" i="40"/>
  <c r="B29" i="55"/>
  <c r="D13" i="65"/>
  <c r="H25" i="38"/>
  <c r="H25" i="39"/>
  <c r="H25" i="40" s="1"/>
  <c r="D19" i="61"/>
  <c r="F14" i="51"/>
  <c r="F17" i="63"/>
  <c r="F17" i="51"/>
  <c r="G17" i="51" s="1"/>
  <c r="F18" i="63"/>
  <c r="F18" i="64" s="1"/>
  <c r="F18" i="65" s="1"/>
  <c r="F20" i="63"/>
  <c r="F20" i="64" s="1"/>
  <c r="F20" i="65" s="1"/>
  <c r="F20" i="66" s="1"/>
  <c r="F20" i="67" s="1"/>
  <c r="F20" i="68" s="1"/>
  <c r="F20" i="69" s="1"/>
  <c r="F20" i="70" s="1"/>
  <c r="F20" i="71" s="1"/>
  <c r="F20" i="72" s="1"/>
  <c r="F20" i="73" s="1"/>
  <c r="F25" i="51"/>
  <c r="F27" i="63"/>
  <c r="D12" i="70"/>
  <c r="F21" i="51"/>
  <c r="F24" i="63"/>
  <c r="F24" i="64" s="1"/>
  <c r="F24" i="65" s="1"/>
  <c r="F24" i="66" s="1"/>
  <c r="F24" i="67" s="1"/>
  <c r="F24" i="68" s="1"/>
  <c r="F24" i="69" s="1"/>
  <c r="F24" i="70" s="1"/>
  <c r="F24" i="71" s="1"/>
  <c r="F24" i="72" s="1"/>
  <c r="F24" i="73" s="1"/>
  <c r="C28" i="68"/>
  <c r="D28" i="68"/>
  <c r="B30" i="72"/>
  <c r="F5" i="51"/>
  <c r="F6" i="51"/>
  <c r="G6" i="51"/>
  <c r="F16" i="63"/>
  <c r="F16" i="64" s="1"/>
  <c r="F16" i="65" s="1"/>
  <c r="F16" i="66" s="1"/>
  <c r="F16" i="67" s="1"/>
  <c r="F16" i="68" s="1"/>
  <c r="F16" i="69" s="1"/>
  <c r="F16" i="70" s="1"/>
  <c r="F16" i="71" s="1"/>
  <c r="F16" i="72" s="1"/>
  <c r="F16" i="73" s="1"/>
  <c r="F18" i="51"/>
  <c r="F21" i="63"/>
  <c r="F21" i="64" s="1"/>
  <c r="F21" i="65" s="1"/>
  <c r="F21" i="52"/>
  <c r="F21" i="53"/>
  <c r="F25" i="63"/>
  <c r="G25" i="63" s="1"/>
  <c r="F26" i="51"/>
  <c r="F26" i="52"/>
  <c r="F26" i="53" s="1"/>
  <c r="F26" i="54" s="1"/>
  <c r="F26" i="55" s="1"/>
  <c r="F26" i="56" s="1"/>
  <c r="F26" i="57" s="1"/>
  <c r="F26" i="58" s="1"/>
  <c r="F26" i="59" s="1"/>
  <c r="F26" i="60" s="1"/>
  <c r="F26" i="61" s="1"/>
  <c r="B29" i="69"/>
  <c r="B30" i="69" s="1"/>
  <c r="C7" i="69"/>
  <c r="D4" i="69"/>
  <c r="D9" i="69"/>
  <c r="D14" i="69"/>
  <c r="D18" i="69"/>
  <c r="F5" i="52"/>
  <c r="F5" i="53" s="1"/>
  <c r="F5" i="54" s="1"/>
  <c r="F5" i="55" s="1"/>
  <c r="F5" i="56" s="1"/>
  <c r="F5" i="57" s="1"/>
  <c r="F5" i="58" s="1"/>
  <c r="F5" i="59" s="1"/>
  <c r="F5" i="60" s="1"/>
  <c r="F5" i="61" s="1"/>
  <c r="F8" i="51"/>
  <c r="F8" i="52"/>
  <c r="F8" i="53"/>
  <c r="F10" i="51"/>
  <c r="F11" i="63"/>
  <c r="F11" i="64" s="1"/>
  <c r="F11" i="65" s="1"/>
  <c r="F11" i="66" s="1"/>
  <c r="F11" i="67" s="1"/>
  <c r="F11" i="68" s="1"/>
  <c r="F11" i="69" s="1"/>
  <c r="F11" i="70" s="1"/>
  <c r="F11" i="71" s="1"/>
  <c r="F11" i="72" s="1"/>
  <c r="F11" i="73" s="1"/>
  <c r="F15" i="51"/>
  <c r="F15" i="52" s="1"/>
  <c r="F20" i="51"/>
  <c r="F20" i="52"/>
  <c r="F20" i="53"/>
  <c r="F20" i="54" s="1"/>
  <c r="F20" i="55" s="1"/>
  <c r="F20" i="56" s="1"/>
  <c r="F20" i="57" s="1"/>
  <c r="F20" i="58" s="1"/>
  <c r="F20" i="59" s="1"/>
  <c r="F20" i="60" s="1"/>
  <c r="F20" i="61" s="1"/>
  <c r="F22" i="51"/>
  <c r="F23" i="63"/>
  <c r="F28" i="63" s="1"/>
  <c r="F24" i="51"/>
  <c r="F24" i="52" s="1"/>
  <c r="F24" i="53" s="1"/>
  <c r="F24" i="54" s="1"/>
  <c r="F24" i="55" s="1"/>
  <c r="F24" i="56" s="1"/>
  <c r="F24" i="57" s="1"/>
  <c r="F24" i="58" s="1"/>
  <c r="F24" i="59" s="1"/>
  <c r="F24" i="60" s="1"/>
  <c r="F24" i="61" s="1"/>
  <c r="D27" i="69"/>
  <c r="C28" i="70"/>
  <c r="D28" i="70" s="1"/>
  <c r="D12" i="71"/>
  <c r="C28" i="71"/>
  <c r="D28" i="71" s="1"/>
  <c r="D17" i="72"/>
  <c r="D6" i="69"/>
  <c r="C19" i="70"/>
  <c r="C19" i="71"/>
  <c r="D19" i="71" s="1"/>
  <c r="D9" i="71"/>
  <c r="D12" i="72"/>
  <c r="D14" i="68"/>
  <c r="D18" i="68"/>
  <c r="D22" i="68"/>
  <c r="D26" i="68"/>
  <c r="C19" i="68"/>
  <c r="D19" i="68" s="1"/>
  <c r="D9" i="68"/>
  <c r="D24" i="69"/>
  <c r="D8" i="69"/>
  <c r="D18" i="70"/>
  <c r="D22" i="70"/>
  <c r="D26" i="70"/>
  <c r="D10" i="71"/>
  <c r="D14" i="71"/>
  <c r="D18" i="71"/>
  <c r="D22" i="71"/>
  <c r="D26" i="71"/>
  <c r="D15" i="72"/>
  <c r="D23" i="72"/>
  <c r="D6" i="72"/>
  <c r="D11" i="73"/>
  <c r="C28" i="73"/>
  <c r="D28" i="73" s="1"/>
  <c r="D21" i="73"/>
  <c r="D25" i="73"/>
  <c r="C13" i="73"/>
  <c r="E8" i="75"/>
  <c r="E13" i="74"/>
  <c r="E12" i="76"/>
  <c r="E12" i="77" s="1"/>
  <c r="E12" i="78" s="1"/>
  <c r="E17" i="76"/>
  <c r="E17" i="77"/>
  <c r="E22" i="75"/>
  <c r="E26" i="75"/>
  <c r="E5" i="77"/>
  <c r="E5" i="78" s="1"/>
  <c r="E10" i="75"/>
  <c r="E15" i="75"/>
  <c r="E15" i="76" s="1"/>
  <c r="E19" i="74"/>
  <c r="E20" i="76"/>
  <c r="E20" i="77" s="1"/>
  <c r="E24" i="76"/>
  <c r="E24" i="77" s="1"/>
  <c r="E24" i="78" s="1"/>
  <c r="E24" i="79" s="1"/>
  <c r="E24" i="80" s="1"/>
  <c r="E24" i="81" s="1"/>
  <c r="E24" i="82" s="1"/>
  <c r="E24" i="83" s="1"/>
  <c r="E24" i="84" s="1"/>
  <c r="E24" i="85" s="1"/>
  <c r="E28" i="74"/>
  <c r="C13" i="74"/>
  <c r="D13" i="74" s="1"/>
  <c r="F8" i="74"/>
  <c r="F8" i="75"/>
  <c r="F8" i="76"/>
  <c r="F8" i="77" s="1"/>
  <c r="F8" i="78" s="1"/>
  <c r="F8" i="79" s="1"/>
  <c r="F8" i="80" s="1"/>
  <c r="F8" i="81" s="1"/>
  <c r="F8" i="82" s="1"/>
  <c r="F8" i="83" s="1"/>
  <c r="F8" i="84" s="1"/>
  <c r="F8" i="85" s="1"/>
  <c r="F12" i="74"/>
  <c r="D17" i="74"/>
  <c r="F17" i="74"/>
  <c r="G17" i="74" s="1"/>
  <c r="F22" i="74"/>
  <c r="F22" i="75"/>
  <c r="C28" i="74"/>
  <c r="D28" i="74" s="1"/>
  <c r="F26" i="74"/>
  <c r="E6" i="76"/>
  <c r="E6" i="77" s="1"/>
  <c r="E11" i="76"/>
  <c r="E11" i="77" s="1"/>
  <c r="E21" i="76"/>
  <c r="E21" i="77" s="1"/>
  <c r="E21" i="78" s="1"/>
  <c r="E14" i="75"/>
  <c r="E14" i="76" s="1"/>
  <c r="E18" i="75"/>
  <c r="E18" i="76" s="1"/>
  <c r="F5" i="74"/>
  <c r="F5" i="75"/>
  <c r="F5" i="76" s="1"/>
  <c r="F10" i="74"/>
  <c r="F15" i="74"/>
  <c r="G15" i="74" s="1"/>
  <c r="F20" i="74"/>
  <c r="F24" i="74"/>
  <c r="G24" i="74"/>
  <c r="F9" i="75"/>
  <c r="F23" i="75"/>
  <c r="F23" i="76" s="1"/>
  <c r="F23" i="77" s="1"/>
  <c r="F23" i="78" s="1"/>
  <c r="F23" i="79" s="1"/>
  <c r="F23" i="80" s="1"/>
  <c r="F23" i="81" s="1"/>
  <c r="F23" i="82" s="1"/>
  <c r="F23" i="83" s="1"/>
  <c r="F23" i="84" s="1"/>
  <c r="F23" i="85" s="1"/>
  <c r="E4" i="76"/>
  <c r="E4" i="77" s="1"/>
  <c r="E7" i="75"/>
  <c r="C7" i="75"/>
  <c r="D4" i="75"/>
  <c r="D9" i="74"/>
  <c r="E7" i="74"/>
  <c r="E29" i="74"/>
  <c r="E30" i="74" s="1"/>
  <c r="D20" i="75"/>
  <c r="D24" i="75"/>
  <c r="C28" i="75"/>
  <c r="D28" i="75" s="1"/>
  <c r="D7" i="77"/>
  <c r="D6" i="77"/>
  <c r="D11" i="77"/>
  <c r="C19" i="77"/>
  <c r="D19" i="77" s="1"/>
  <c r="D16" i="77"/>
  <c r="C28" i="77"/>
  <c r="D6" i="75"/>
  <c r="C28" i="76"/>
  <c r="D28" i="76" s="1"/>
  <c r="D21" i="77"/>
  <c r="B29" i="77"/>
  <c r="B30" i="77"/>
  <c r="D12" i="77"/>
  <c r="D26" i="77"/>
  <c r="B29" i="76"/>
  <c r="B30" i="76" s="1"/>
  <c r="D22" i="76"/>
  <c r="D21" i="76"/>
  <c r="C13" i="77"/>
  <c r="D27" i="76"/>
  <c r="D24" i="77"/>
  <c r="F24" i="75"/>
  <c r="G24" i="75" s="1"/>
  <c r="B30" i="55"/>
  <c r="F17" i="52"/>
  <c r="F17" i="53"/>
  <c r="F17" i="54" s="1"/>
  <c r="E10" i="76"/>
  <c r="E10" i="77" s="1"/>
  <c r="E10" i="78" s="1"/>
  <c r="E10" i="79" s="1"/>
  <c r="E10" i="80" s="1"/>
  <c r="E10" i="81" s="1"/>
  <c r="E10" i="82" s="1"/>
  <c r="E10" i="83" s="1"/>
  <c r="E10" i="84" s="1"/>
  <c r="E10" i="85" s="1"/>
  <c r="I25" i="50"/>
  <c r="F26" i="75"/>
  <c r="F26" i="76" s="1"/>
  <c r="F26" i="77" s="1"/>
  <c r="F26" i="78" s="1"/>
  <c r="F26" i="79" s="1"/>
  <c r="F26" i="80" s="1"/>
  <c r="F26" i="81" s="1"/>
  <c r="F26" i="82" s="1"/>
  <c r="F26" i="83" s="1"/>
  <c r="F26" i="84" s="1"/>
  <c r="F26" i="85" s="1"/>
  <c r="G26" i="74"/>
  <c r="G26" i="39"/>
  <c r="E26" i="40"/>
  <c r="E21" i="40"/>
  <c r="E21" i="41" s="1"/>
  <c r="E22" i="76"/>
  <c r="E22" i="77" s="1"/>
  <c r="D28" i="77"/>
  <c r="F22" i="40"/>
  <c r="F16" i="40"/>
  <c r="G16" i="39"/>
  <c r="F10" i="52"/>
  <c r="F10" i="53"/>
  <c r="F10" i="54" s="1"/>
  <c r="F10" i="55" s="1"/>
  <c r="F10" i="56" s="1"/>
  <c r="F10" i="57" s="1"/>
  <c r="F10" i="58" s="1"/>
  <c r="F10" i="59" s="1"/>
  <c r="F10" i="60" s="1"/>
  <c r="F10" i="61" s="1"/>
  <c r="E15" i="42"/>
  <c r="E15" i="43" s="1"/>
  <c r="E15" i="44" s="1"/>
  <c r="E15" i="45" s="1"/>
  <c r="E15" i="46" s="1"/>
  <c r="E15" i="47" s="1"/>
  <c r="E15" i="48" s="1"/>
  <c r="E15" i="49" s="1"/>
  <c r="G22" i="74"/>
  <c r="B29" i="48"/>
  <c r="B30" i="48" s="1"/>
  <c r="F10" i="27"/>
  <c r="F10" i="28" s="1"/>
  <c r="D13" i="29"/>
  <c r="D7" i="45"/>
  <c r="B29" i="47"/>
  <c r="B30" i="47" s="1"/>
  <c r="H14" i="27"/>
  <c r="D4" i="67"/>
  <c r="D21" i="69"/>
  <c r="F27" i="74"/>
  <c r="D27" i="74"/>
  <c r="B29" i="71"/>
  <c r="B30" i="71" s="1"/>
  <c r="B29" i="74"/>
  <c r="B30" i="74" s="1"/>
  <c r="D4" i="79"/>
  <c r="C7" i="79"/>
  <c r="C13" i="79"/>
  <c r="D13" i="79" s="1"/>
  <c r="C19" i="79"/>
  <c r="D19" i="79"/>
  <c r="D14" i="79"/>
  <c r="D18" i="79"/>
  <c r="D23" i="79"/>
  <c r="D27" i="79"/>
  <c r="F16" i="74"/>
  <c r="G16" i="74" s="1"/>
  <c r="D16" i="74"/>
  <c r="E27" i="75"/>
  <c r="B29" i="75"/>
  <c r="D8" i="78"/>
  <c r="D12" i="78"/>
  <c r="D17" i="78"/>
  <c r="F4" i="74"/>
  <c r="C7" i="74"/>
  <c r="C19" i="75"/>
  <c r="D19" i="75" s="1"/>
  <c r="D17" i="76"/>
  <c r="D22" i="78"/>
  <c r="C19" i="78"/>
  <c r="D19" i="78" s="1"/>
  <c r="C28" i="79"/>
  <c r="D10" i="78"/>
  <c r="C28" i="78"/>
  <c r="D28" i="78"/>
  <c r="D21" i="79"/>
  <c r="B29" i="79"/>
  <c r="B30" i="79" s="1"/>
  <c r="D27" i="78"/>
  <c r="D23" i="78"/>
  <c r="C7" i="78"/>
  <c r="D11" i="79"/>
  <c r="D22" i="79"/>
  <c r="D26" i="79"/>
  <c r="B29" i="80"/>
  <c r="B30" i="80" s="1"/>
  <c r="D11" i="80"/>
  <c r="D21" i="80"/>
  <c r="D25" i="80"/>
  <c r="C7" i="82"/>
  <c r="D11" i="82"/>
  <c r="C13" i="82"/>
  <c r="C19" i="82"/>
  <c r="D19" i="82" s="1"/>
  <c r="C28" i="82"/>
  <c r="D6" i="81"/>
  <c r="C13" i="81"/>
  <c r="D13" i="81" s="1"/>
  <c r="D16" i="81"/>
  <c r="B29" i="82"/>
  <c r="B30" i="82" s="1"/>
  <c r="D22" i="80"/>
  <c r="C13" i="80"/>
  <c r="D13" i="80" s="1"/>
  <c r="D15" i="80"/>
  <c r="C28" i="80"/>
  <c r="D25" i="81"/>
  <c r="C7" i="81"/>
  <c r="D7" i="81"/>
  <c r="C28" i="81"/>
  <c r="D28" i="81" s="1"/>
  <c r="D20" i="81"/>
  <c r="D24" i="81"/>
  <c r="D8" i="81"/>
  <c r="D22" i="82"/>
  <c r="D26" i="82"/>
  <c r="F4" i="75"/>
  <c r="F4" i="76" s="1"/>
  <c r="D7" i="78"/>
  <c r="F16" i="75"/>
  <c r="G16" i="75" s="1"/>
  <c r="D7" i="79"/>
  <c r="F22" i="41"/>
  <c r="F22" i="42" s="1"/>
  <c r="F22" i="43" s="1"/>
  <c r="F22" i="44" s="1"/>
  <c r="F22" i="45" s="1"/>
  <c r="F22" i="46" s="1"/>
  <c r="F22" i="47" s="1"/>
  <c r="F22" i="48" s="1"/>
  <c r="F22" i="49" s="1"/>
  <c r="E11" i="47"/>
  <c r="E11" i="48" s="1"/>
  <c r="J28" i="26"/>
  <c r="I7" i="38"/>
  <c r="I29" i="38" s="1"/>
  <c r="I30" i="38" s="1"/>
  <c r="F11" i="38"/>
  <c r="C13" i="38"/>
  <c r="D13" i="38" s="1"/>
  <c r="D11" i="38"/>
  <c r="D11" i="42"/>
  <c r="C13" i="42"/>
  <c r="C13" i="46"/>
  <c r="D13" i="46" s="1"/>
  <c r="D11" i="46"/>
  <c r="D11" i="51"/>
  <c r="C13" i="51"/>
  <c r="F11" i="51"/>
  <c r="F11" i="52"/>
  <c r="F11" i="53" s="1"/>
  <c r="G11" i="53" s="1"/>
  <c r="D11" i="55"/>
  <c r="D12" i="59"/>
  <c r="C13" i="59"/>
  <c r="D13" i="59" s="1"/>
  <c r="C13" i="63"/>
  <c r="D12" i="63"/>
  <c r="F12" i="63"/>
  <c r="C13" i="67"/>
  <c r="D13" i="67" s="1"/>
  <c r="D12" i="67"/>
  <c r="E26" i="27"/>
  <c r="C28" i="41"/>
  <c r="D26" i="41"/>
  <c r="D26" i="46"/>
  <c r="D26" i="51"/>
  <c r="D26" i="55"/>
  <c r="C28" i="55"/>
  <c r="D28" i="55" s="1"/>
  <c r="D27" i="61"/>
  <c r="C28" i="61"/>
  <c r="D28" i="61"/>
  <c r="C13" i="72"/>
  <c r="D9" i="72"/>
  <c r="D14" i="72"/>
  <c r="C19" i="72"/>
  <c r="D19" i="72" s="1"/>
  <c r="F25" i="52"/>
  <c r="F17" i="75"/>
  <c r="F17" i="76" s="1"/>
  <c r="F15" i="27"/>
  <c r="G15" i="26"/>
  <c r="B29" i="53"/>
  <c r="H16" i="27"/>
  <c r="I16" i="39" s="1"/>
  <c r="D7" i="28"/>
  <c r="C29" i="28"/>
  <c r="C30" i="28" s="1"/>
  <c r="D7" i="26"/>
  <c r="B29" i="26"/>
  <c r="F8" i="27"/>
  <c r="F8" i="28" s="1"/>
  <c r="G8" i="26"/>
  <c r="F25" i="27"/>
  <c r="G25" i="27"/>
  <c r="G25" i="26"/>
  <c r="D19" i="40"/>
  <c r="D7" i="43"/>
  <c r="G10" i="39"/>
  <c r="F12" i="28"/>
  <c r="F12" i="29" s="1"/>
  <c r="F12" i="30" s="1"/>
  <c r="F12" i="31" s="1"/>
  <c r="F12" i="32" s="1"/>
  <c r="F12" i="33" s="1"/>
  <c r="F12" i="34" s="1"/>
  <c r="F12" i="35" s="1"/>
  <c r="F12" i="36" s="1"/>
  <c r="F12" i="37" s="1"/>
  <c r="D12" i="28"/>
  <c r="D14" i="36"/>
  <c r="C19" i="36"/>
  <c r="C29" i="31"/>
  <c r="C30" i="31" s="1"/>
  <c r="D30" i="31" s="1"/>
  <c r="D19" i="31"/>
  <c r="G11" i="50"/>
  <c r="B29" i="67"/>
  <c r="B30" i="67" s="1"/>
  <c r="E6" i="28"/>
  <c r="E7" i="27"/>
  <c r="B29" i="29"/>
  <c r="B30" i="29" s="1"/>
  <c r="B29" i="32"/>
  <c r="B30" i="33"/>
  <c r="C29" i="37"/>
  <c r="B29" i="37"/>
  <c r="D19" i="37"/>
  <c r="D19" i="39"/>
  <c r="B29" i="40"/>
  <c r="H4" i="28"/>
  <c r="H7" i="27"/>
  <c r="H6" i="26"/>
  <c r="H6" i="27" s="1"/>
  <c r="H6" i="28" s="1"/>
  <c r="F6" i="26"/>
  <c r="G6" i="26" s="1"/>
  <c r="E20" i="63"/>
  <c r="G20" i="62"/>
  <c r="E28" i="62"/>
  <c r="E5" i="52"/>
  <c r="E5" i="53" s="1"/>
  <c r="E5" i="54" s="1"/>
  <c r="G5" i="51"/>
  <c r="C28" i="43"/>
  <c r="D27" i="43"/>
  <c r="D13" i="28"/>
  <c r="F9" i="27"/>
  <c r="G9" i="26"/>
  <c r="D28" i="35"/>
  <c r="E10" i="42"/>
  <c r="E10" i="43" s="1"/>
  <c r="E10" i="44" s="1"/>
  <c r="E10" i="45" s="1"/>
  <c r="E10" i="46" s="1"/>
  <c r="E10" i="47" s="1"/>
  <c r="E10" i="48" s="1"/>
  <c r="G10" i="40"/>
  <c r="D21" i="28"/>
  <c r="H21" i="28"/>
  <c r="H21" i="29" s="1"/>
  <c r="H24" i="26"/>
  <c r="H24" i="27"/>
  <c r="I24" i="39" s="1"/>
  <c r="F24" i="26"/>
  <c r="I25" i="38"/>
  <c r="J25" i="38"/>
  <c r="J25" i="26"/>
  <c r="D28" i="59"/>
  <c r="E17" i="53"/>
  <c r="E17" i="54" s="1"/>
  <c r="E17" i="55" s="1"/>
  <c r="E17" i="56" s="1"/>
  <c r="G17" i="52"/>
  <c r="E9" i="65"/>
  <c r="F14" i="52"/>
  <c r="B29" i="31"/>
  <c r="G21" i="26"/>
  <c r="D19" i="52"/>
  <c r="B29" i="52"/>
  <c r="E4" i="51"/>
  <c r="E4" i="52" s="1"/>
  <c r="E7" i="50"/>
  <c r="G4" i="50"/>
  <c r="D4" i="54"/>
  <c r="C7" i="54"/>
  <c r="D13" i="45"/>
  <c r="H25" i="27"/>
  <c r="H25" i="28" s="1"/>
  <c r="E15" i="51"/>
  <c r="G15" i="51" s="1"/>
  <c r="E19" i="50"/>
  <c r="G15" i="50"/>
  <c r="E22" i="51"/>
  <c r="E22" i="52" s="1"/>
  <c r="E22" i="53" s="1"/>
  <c r="E22" i="54" s="1"/>
  <c r="E22" i="55" s="1"/>
  <c r="E22" i="56" s="1"/>
  <c r="E22" i="57" s="1"/>
  <c r="E22" i="58" s="1"/>
  <c r="E22" i="59" s="1"/>
  <c r="E22" i="60" s="1"/>
  <c r="E22" i="61" s="1"/>
  <c r="G22" i="51"/>
  <c r="G22" i="50"/>
  <c r="E28" i="50"/>
  <c r="E26" i="51"/>
  <c r="E26" i="52" s="1"/>
  <c r="G26" i="50"/>
  <c r="B29" i="62"/>
  <c r="B30" i="62" s="1"/>
  <c r="F24" i="38"/>
  <c r="D24" i="46"/>
  <c r="D25" i="64"/>
  <c r="C28" i="64"/>
  <c r="D28" i="64" s="1"/>
  <c r="E14" i="63"/>
  <c r="E19" i="62"/>
  <c r="G17" i="62"/>
  <c r="F26" i="62"/>
  <c r="D26" i="62"/>
  <c r="B29" i="51"/>
  <c r="B30" i="51" s="1"/>
  <c r="D13" i="56"/>
  <c r="H20" i="28"/>
  <c r="I20" i="40"/>
  <c r="I28" i="40" s="1"/>
  <c r="F4" i="51"/>
  <c r="F4" i="52"/>
  <c r="F7" i="50"/>
  <c r="G21" i="50"/>
  <c r="D5" i="43"/>
  <c r="C7" i="48"/>
  <c r="D7" i="48"/>
  <c r="D5" i="48"/>
  <c r="D5" i="52"/>
  <c r="C7" i="52"/>
  <c r="C7" i="56"/>
  <c r="D6" i="56"/>
  <c r="C28" i="57"/>
  <c r="D28" i="57"/>
  <c r="D24" i="57"/>
  <c r="C28" i="65"/>
  <c r="D28" i="65" s="1"/>
  <c r="D24" i="65"/>
  <c r="E23" i="75"/>
  <c r="G23" i="74"/>
  <c r="D13" i="51"/>
  <c r="C7" i="73"/>
  <c r="F5" i="63"/>
  <c r="F5" i="64" s="1"/>
  <c r="F5" i="65" s="1"/>
  <c r="F5" i="66" s="1"/>
  <c r="F5" i="67" s="1"/>
  <c r="F5" i="68" s="1"/>
  <c r="F5" i="69" s="1"/>
  <c r="F5" i="70" s="1"/>
  <c r="F5" i="71" s="1"/>
  <c r="F5" i="72" s="1"/>
  <c r="F5" i="73" s="1"/>
  <c r="H21" i="38"/>
  <c r="H21" i="39"/>
  <c r="C7" i="70"/>
  <c r="H17" i="38"/>
  <c r="H17" i="39" s="1"/>
  <c r="F14" i="74"/>
  <c r="D14" i="74"/>
  <c r="E25" i="75"/>
  <c r="C13" i="75"/>
  <c r="D13" i="75" s="1"/>
  <c r="C7" i="83"/>
  <c r="D7" i="83" s="1"/>
  <c r="C19" i="83"/>
  <c r="D19" i="83" s="1"/>
  <c r="D18" i="83"/>
  <c r="D4" i="83"/>
  <c r="C7" i="85"/>
  <c r="D7" i="85" s="1"/>
  <c r="C28" i="85"/>
  <c r="D20" i="85"/>
  <c r="D24" i="85"/>
  <c r="D6" i="85"/>
  <c r="D16" i="85"/>
  <c r="D21" i="85"/>
  <c r="D25" i="85"/>
  <c r="E13" i="86"/>
  <c r="G20" i="86"/>
  <c r="C13" i="89"/>
  <c r="D13" i="89" s="1"/>
  <c r="D8" i="89"/>
  <c r="D12" i="89"/>
  <c r="D17" i="89"/>
  <c r="D22" i="89"/>
  <c r="D26" i="89"/>
  <c r="D16" i="84"/>
  <c r="C7" i="84"/>
  <c r="D7" i="84" s="1"/>
  <c r="D10" i="85"/>
  <c r="D15" i="85"/>
  <c r="E4" i="87"/>
  <c r="E4" i="88" s="1"/>
  <c r="E7" i="86"/>
  <c r="E29" i="86" s="1"/>
  <c r="C13" i="86"/>
  <c r="D13" i="86" s="1"/>
  <c r="D12" i="86"/>
  <c r="D17" i="86"/>
  <c r="D26" i="86"/>
  <c r="E19" i="86"/>
  <c r="G16" i="86"/>
  <c r="C19" i="86"/>
  <c r="D19" i="86"/>
  <c r="G5" i="86"/>
  <c r="D23" i="87"/>
  <c r="D27" i="87"/>
  <c r="C13" i="88"/>
  <c r="D12" i="88"/>
  <c r="C19" i="88"/>
  <c r="C29" i="88" s="1"/>
  <c r="C30" i="88" s="1"/>
  <c r="C28" i="86"/>
  <c r="D28" i="86" s="1"/>
  <c r="D5" i="86"/>
  <c r="C28" i="87"/>
  <c r="D9" i="87"/>
  <c r="B29" i="88"/>
  <c r="B30" i="88" s="1"/>
  <c r="B29" i="89"/>
  <c r="D21" i="87"/>
  <c r="D16" i="88"/>
  <c r="D25" i="88"/>
  <c r="C28" i="89"/>
  <c r="D28" i="89" s="1"/>
  <c r="D20" i="89"/>
  <c r="C28" i="88"/>
  <c r="D28" i="88"/>
  <c r="D20" i="88"/>
  <c r="D15" i="89"/>
  <c r="C7" i="89"/>
  <c r="C29" i="89" s="1"/>
  <c r="D29" i="89" s="1"/>
  <c r="I17" i="50"/>
  <c r="J21" i="38"/>
  <c r="I21" i="50"/>
  <c r="E23" i="57"/>
  <c r="E23" i="58" s="1"/>
  <c r="E23" i="59" s="1"/>
  <c r="E23" i="60" s="1"/>
  <c r="E23" i="61" s="1"/>
  <c r="F6" i="27"/>
  <c r="G6" i="27"/>
  <c r="B30" i="32"/>
  <c r="G8" i="27"/>
  <c r="F12" i="64"/>
  <c r="F12" i="65" s="1"/>
  <c r="F12" i="66" s="1"/>
  <c r="F12" i="67" s="1"/>
  <c r="F12" i="68" s="1"/>
  <c r="F12" i="69" s="1"/>
  <c r="F12" i="70" s="1"/>
  <c r="F12" i="71" s="1"/>
  <c r="F12" i="72" s="1"/>
  <c r="F12" i="73" s="1"/>
  <c r="D13" i="42"/>
  <c r="B30" i="89"/>
  <c r="G9" i="87"/>
  <c r="I14" i="50"/>
  <c r="H28" i="28"/>
  <c r="G24" i="38"/>
  <c r="C29" i="57"/>
  <c r="C30" i="57"/>
  <c r="I4" i="40"/>
  <c r="I7" i="40" s="1"/>
  <c r="J16" i="27"/>
  <c r="H16" i="28"/>
  <c r="F26" i="42"/>
  <c r="F26" i="43"/>
  <c r="F26" i="44" s="1"/>
  <c r="F26" i="45" s="1"/>
  <c r="F26" i="46" s="1"/>
  <c r="F26" i="47" s="1"/>
  <c r="F26" i="48" s="1"/>
  <c r="F26" i="49" s="1"/>
  <c r="G11" i="51"/>
  <c r="D13" i="88"/>
  <c r="D7" i="52"/>
  <c r="G26" i="51"/>
  <c r="J25" i="27"/>
  <c r="D7" i="54"/>
  <c r="B30" i="52"/>
  <c r="B30" i="40"/>
  <c r="F10" i="41"/>
  <c r="F25" i="28"/>
  <c r="F25" i="29"/>
  <c r="F25" i="30" s="1"/>
  <c r="D13" i="72"/>
  <c r="D13" i="63"/>
  <c r="F11" i="39"/>
  <c r="G11" i="39" s="1"/>
  <c r="F13" i="38"/>
  <c r="G11" i="38"/>
  <c r="G17" i="86"/>
  <c r="F7" i="51"/>
  <c r="H24" i="28"/>
  <c r="F14" i="53"/>
  <c r="F14" i="54"/>
  <c r="F14" i="55" s="1"/>
  <c r="F14" i="56" s="1"/>
  <c r="F14" i="57" s="1"/>
  <c r="F14" i="58" s="1"/>
  <c r="F14" i="59" s="1"/>
  <c r="F14" i="60" s="1"/>
  <c r="F14" i="61" s="1"/>
  <c r="I24" i="38"/>
  <c r="J24" i="26"/>
  <c r="I21" i="40"/>
  <c r="F11" i="40"/>
  <c r="G11" i="40" s="1"/>
  <c r="G25" i="28"/>
  <c r="F6" i="28"/>
  <c r="F15" i="28"/>
  <c r="C19" i="89"/>
  <c r="D19" i="89" s="1"/>
  <c r="G9" i="88"/>
  <c r="E11" i="55"/>
  <c r="F11" i="54"/>
  <c r="G11" i="54" s="1"/>
  <c r="B30" i="35"/>
  <c r="E5" i="67"/>
  <c r="E5" i="68" s="1"/>
  <c r="E5" i="69" s="1"/>
  <c r="E5" i="70" s="1"/>
  <c r="E5" i="37"/>
  <c r="H5" i="38" s="1"/>
  <c r="G24" i="86"/>
  <c r="D19" i="36"/>
  <c r="B30" i="53"/>
  <c r="E26" i="28"/>
  <c r="E26" i="29" s="1"/>
  <c r="E26" i="30" s="1"/>
  <c r="E26" i="31" s="1"/>
  <c r="E26" i="32" s="1"/>
  <c r="E26" i="33" s="1"/>
  <c r="E26" i="34" s="1"/>
  <c r="D28" i="41"/>
  <c r="D13" i="82"/>
  <c r="E13" i="87"/>
  <c r="F25" i="53"/>
  <c r="G26" i="86"/>
  <c r="G17" i="88"/>
  <c r="E21" i="42"/>
  <c r="G26" i="62"/>
  <c r="F26" i="63"/>
  <c r="F26" i="64" s="1"/>
  <c r="G26" i="64" s="1"/>
  <c r="B30" i="26"/>
  <c r="E16" i="45"/>
  <c r="E27" i="76"/>
  <c r="G4" i="75"/>
  <c r="G27" i="74"/>
  <c r="F27" i="75"/>
  <c r="G27" i="75" s="1"/>
  <c r="F27" i="76"/>
  <c r="F27" i="77" s="1"/>
  <c r="G26" i="40"/>
  <c r="E26" i="41"/>
  <c r="G26" i="41" s="1"/>
  <c r="F25" i="64"/>
  <c r="G25" i="64" s="1"/>
  <c r="I28" i="27"/>
  <c r="J20" i="27"/>
  <c r="G12" i="74"/>
  <c r="F12" i="75"/>
  <c r="F12" i="76" s="1"/>
  <c r="F12" i="77" s="1"/>
  <c r="F12" i="78" s="1"/>
  <c r="F12" i="79" s="1"/>
  <c r="F12" i="80" s="1"/>
  <c r="F12" i="81" s="1"/>
  <c r="F12" i="82" s="1"/>
  <c r="F12" i="83" s="1"/>
  <c r="F12" i="84" s="1"/>
  <c r="F12" i="85" s="1"/>
  <c r="D7" i="69"/>
  <c r="F27" i="64"/>
  <c r="F27" i="65" s="1"/>
  <c r="F18" i="52"/>
  <c r="F18" i="53" s="1"/>
  <c r="F18" i="54" s="1"/>
  <c r="F18" i="55" s="1"/>
  <c r="F18" i="56" s="1"/>
  <c r="F18" i="57" s="1"/>
  <c r="F18" i="58" s="1"/>
  <c r="F18" i="59" s="1"/>
  <c r="F18" i="60" s="1"/>
  <c r="F18" i="61" s="1"/>
  <c r="F6" i="52"/>
  <c r="G6" i="52"/>
  <c r="D28" i="38"/>
  <c r="G25" i="38"/>
  <c r="E25" i="39"/>
  <c r="G17" i="38"/>
  <c r="E17" i="39"/>
  <c r="E5" i="39"/>
  <c r="G5" i="38"/>
  <c r="D19" i="49"/>
  <c r="E14" i="51"/>
  <c r="G14" i="50"/>
  <c r="E24" i="63"/>
  <c r="E24" i="64" s="1"/>
  <c r="E24" i="65" s="1"/>
  <c r="G24" i="62"/>
  <c r="H9" i="38"/>
  <c r="B29" i="34"/>
  <c r="G20" i="26"/>
  <c r="G17" i="26"/>
  <c r="F28" i="26"/>
  <c r="F5" i="27"/>
  <c r="G5" i="27"/>
  <c r="D8" i="31"/>
  <c r="C13" i="33"/>
  <c r="C7" i="33"/>
  <c r="C29" i="33" s="1"/>
  <c r="D19" i="43"/>
  <c r="E23" i="39"/>
  <c r="G23" i="38"/>
  <c r="E18" i="39"/>
  <c r="E18" i="40" s="1"/>
  <c r="G18" i="38"/>
  <c r="F15" i="39"/>
  <c r="F19" i="38"/>
  <c r="G19" i="38" s="1"/>
  <c r="F12" i="39"/>
  <c r="G12" i="38"/>
  <c r="F6" i="40"/>
  <c r="C19" i="59"/>
  <c r="G11" i="62"/>
  <c r="D28" i="66"/>
  <c r="D5" i="41"/>
  <c r="H22" i="38"/>
  <c r="I22" i="50" s="1"/>
  <c r="C28" i="58"/>
  <c r="D28" i="58"/>
  <c r="D23" i="58"/>
  <c r="F23" i="50"/>
  <c r="D23" i="50"/>
  <c r="D25" i="41"/>
  <c r="F25" i="41"/>
  <c r="F25" i="42" s="1"/>
  <c r="F25" i="43" s="1"/>
  <c r="F25" i="44" s="1"/>
  <c r="F25" i="45" s="1"/>
  <c r="F25" i="46" s="1"/>
  <c r="F25" i="47" s="1"/>
  <c r="F25" i="48" s="1"/>
  <c r="F25" i="49" s="1"/>
  <c r="D25" i="49"/>
  <c r="C28" i="49"/>
  <c r="D28" i="49" s="1"/>
  <c r="C28" i="48"/>
  <c r="D28" i="48"/>
  <c r="D26" i="48"/>
  <c r="B29" i="90"/>
  <c r="B30" i="90" s="1"/>
  <c r="D6" i="91"/>
  <c r="C7" i="91"/>
  <c r="D7" i="91" s="1"/>
  <c r="C13" i="91"/>
  <c r="D13" i="91" s="1"/>
  <c r="D11" i="91"/>
  <c r="C19" i="91"/>
  <c r="D19" i="91" s="1"/>
  <c r="D16" i="91"/>
  <c r="C28" i="91"/>
  <c r="D21" i="91"/>
  <c r="D25" i="91"/>
  <c r="D7" i="39"/>
  <c r="D28" i="47"/>
  <c r="E4" i="39"/>
  <c r="E7" i="38"/>
  <c r="E8" i="39"/>
  <c r="G8" i="39" s="1"/>
  <c r="G8" i="38"/>
  <c r="F5" i="39"/>
  <c r="F5" i="40" s="1"/>
  <c r="F5" i="41" s="1"/>
  <c r="F5" i="42" s="1"/>
  <c r="F5" i="43" s="1"/>
  <c r="F5" i="44" s="1"/>
  <c r="C7" i="35"/>
  <c r="D7" i="35" s="1"/>
  <c r="D4" i="35"/>
  <c r="H10" i="28"/>
  <c r="I10" i="40" s="1"/>
  <c r="F16" i="50"/>
  <c r="F19" i="50" s="1"/>
  <c r="C19" i="50"/>
  <c r="D19" i="50"/>
  <c r="D16" i="50"/>
  <c r="D16" i="54"/>
  <c r="C19" i="54"/>
  <c r="D19" i="54" s="1"/>
  <c r="C19" i="63"/>
  <c r="D19" i="63" s="1"/>
  <c r="D17" i="63"/>
  <c r="D17" i="67"/>
  <c r="C19" i="67"/>
  <c r="F4" i="86"/>
  <c r="G4" i="86" s="1"/>
  <c r="C7" i="86"/>
  <c r="D7" i="86" s="1"/>
  <c r="D4" i="86"/>
  <c r="D9" i="27"/>
  <c r="D13" i="33"/>
  <c r="C28" i="36"/>
  <c r="D28" i="36" s="1"/>
  <c r="G10" i="38"/>
  <c r="G22" i="38"/>
  <c r="D28" i="40"/>
  <c r="B29" i="41"/>
  <c r="B29" i="44"/>
  <c r="B29" i="46"/>
  <c r="E27" i="39"/>
  <c r="G27" i="38"/>
  <c r="E12" i="40"/>
  <c r="E12" i="41"/>
  <c r="B29" i="50"/>
  <c r="B30" i="50" s="1"/>
  <c r="B29" i="54"/>
  <c r="B30" i="54"/>
  <c r="H17" i="27"/>
  <c r="H23" i="27"/>
  <c r="I23" i="39"/>
  <c r="H27" i="27"/>
  <c r="B29" i="58"/>
  <c r="B30" i="58" s="1"/>
  <c r="B29" i="60"/>
  <c r="B30" i="60" s="1"/>
  <c r="D13" i="60"/>
  <c r="E9" i="51"/>
  <c r="E9" i="52"/>
  <c r="E9" i="53" s="1"/>
  <c r="E9" i="54" s="1"/>
  <c r="E9" i="55" s="1"/>
  <c r="E9" i="56" s="1"/>
  <c r="E9" i="57" s="1"/>
  <c r="E9" i="58" s="1"/>
  <c r="E9" i="59" s="1"/>
  <c r="E9" i="60" s="1"/>
  <c r="E9" i="61" s="1"/>
  <c r="G9" i="50"/>
  <c r="E7" i="62"/>
  <c r="B29" i="64"/>
  <c r="B29" i="66"/>
  <c r="B30" i="66" s="1"/>
  <c r="D13" i="66"/>
  <c r="E8" i="63"/>
  <c r="E8" i="64" s="1"/>
  <c r="E8" i="65" s="1"/>
  <c r="E8" i="66" s="1"/>
  <c r="E13" i="62"/>
  <c r="F23" i="40"/>
  <c r="F23" i="41" s="1"/>
  <c r="C7" i="87"/>
  <c r="D7" i="87" s="1"/>
  <c r="D10" i="87"/>
  <c r="C13" i="87"/>
  <c r="D13" i="87" s="1"/>
  <c r="C19" i="87"/>
  <c r="D15" i="87"/>
  <c r="H20" i="38"/>
  <c r="H20" i="39"/>
  <c r="I20" i="51" s="1"/>
  <c r="C7" i="71"/>
  <c r="G18" i="86"/>
  <c r="C19" i="74"/>
  <c r="F21" i="74"/>
  <c r="F21" i="75" s="1"/>
  <c r="D21" i="74"/>
  <c r="D14" i="80"/>
  <c r="C19" i="80"/>
  <c r="D20" i="83"/>
  <c r="C28" i="83"/>
  <c r="D28" i="83" s="1"/>
  <c r="B29" i="83"/>
  <c r="B30" i="83" s="1"/>
  <c r="C13" i="85"/>
  <c r="D13" i="85" s="1"/>
  <c r="D9" i="85"/>
  <c r="D11" i="86"/>
  <c r="C28" i="84"/>
  <c r="D21" i="84"/>
  <c r="G23" i="86"/>
  <c r="E28" i="86"/>
  <c r="D27" i="86"/>
  <c r="D4" i="90"/>
  <c r="D9" i="90"/>
  <c r="C13" i="90"/>
  <c r="D13" i="90" s="1"/>
  <c r="D14" i="90"/>
  <c r="C19" i="90"/>
  <c r="D19" i="90"/>
  <c r="D17" i="90"/>
  <c r="C28" i="90"/>
  <c r="D28" i="90" s="1"/>
  <c r="D21" i="90"/>
  <c r="D28" i="91"/>
  <c r="G11" i="86"/>
  <c r="H27" i="28"/>
  <c r="I27" i="39"/>
  <c r="F5" i="28"/>
  <c r="G5" i="28" s="1"/>
  <c r="C29" i="36"/>
  <c r="G17" i="87"/>
  <c r="G27" i="86"/>
  <c r="B30" i="64"/>
  <c r="J23" i="27"/>
  <c r="H23" i="28"/>
  <c r="J23" i="28" s="1"/>
  <c r="B30" i="46"/>
  <c r="H10" i="29"/>
  <c r="I10" i="41" s="1"/>
  <c r="F23" i="51"/>
  <c r="D19" i="59"/>
  <c r="C29" i="59"/>
  <c r="C30" i="59" s="1"/>
  <c r="G18" i="39"/>
  <c r="F6" i="53"/>
  <c r="G6" i="53" s="1"/>
  <c r="G26" i="87"/>
  <c r="D28" i="84"/>
  <c r="G23" i="87"/>
  <c r="E28" i="87"/>
  <c r="B30" i="44"/>
  <c r="D19" i="67"/>
  <c r="F16" i="51"/>
  <c r="E4" i="40"/>
  <c r="E4" i="41" s="1"/>
  <c r="E4" i="42" s="1"/>
  <c r="E4" i="43" s="1"/>
  <c r="E4" i="44" s="1"/>
  <c r="E4" i="45" s="1"/>
  <c r="E4" i="46" s="1"/>
  <c r="E4" i="47" s="1"/>
  <c r="E4" i="48" s="1"/>
  <c r="B30" i="34"/>
  <c r="E19" i="39"/>
  <c r="E17" i="40"/>
  <c r="G17" i="39"/>
  <c r="D19" i="80"/>
  <c r="J20" i="38"/>
  <c r="H17" i="28"/>
  <c r="H17" i="29"/>
  <c r="B30" i="41"/>
  <c r="C29" i="35"/>
  <c r="F6" i="41"/>
  <c r="E23" i="40"/>
  <c r="G23" i="39"/>
  <c r="H9" i="39"/>
  <c r="G5" i="39"/>
  <c r="E26" i="42"/>
  <c r="E26" i="43" s="1"/>
  <c r="E16" i="46"/>
  <c r="G23" i="88"/>
  <c r="E28" i="88"/>
  <c r="C30" i="36"/>
  <c r="I17" i="40"/>
  <c r="E16" i="47"/>
  <c r="H10" i="30"/>
  <c r="I10" i="42" s="1"/>
  <c r="J10" i="29"/>
  <c r="I27" i="40"/>
  <c r="J27" i="28"/>
  <c r="H27" i="29"/>
  <c r="J27" i="29" s="1"/>
  <c r="E18" i="41"/>
  <c r="G17" i="89"/>
  <c r="G26" i="42"/>
  <c r="E23" i="41"/>
  <c r="F6" i="42"/>
  <c r="F23" i="42"/>
  <c r="F23" i="43" s="1"/>
  <c r="G17" i="40"/>
  <c r="G26" i="88"/>
  <c r="H23" i="29"/>
  <c r="H23" i="30" s="1"/>
  <c r="I23" i="40"/>
  <c r="F6" i="43"/>
  <c r="F6" i="44" s="1"/>
  <c r="F6" i="45" s="1"/>
  <c r="F6" i="46" s="1"/>
  <c r="F6" i="47" s="1"/>
  <c r="F6" i="48" s="1"/>
  <c r="F6" i="49" s="1"/>
  <c r="J23" i="29"/>
  <c r="H10" i="31"/>
  <c r="H10" i="32" s="1"/>
  <c r="J10" i="30"/>
  <c r="E16" i="48"/>
  <c r="E16" i="49" s="1"/>
  <c r="H17" i="30"/>
  <c r="H17" i="31"/>
  <c r="I17" i="43" s="1"/>
  <c r="G23" i="90"/>
  <c r="G23" i="89"/>
  <c r="E28" i="89"/>
  <c r="E28" i="90"/>
  <c r="I10" i="43"/>
  <c r="F27" i="35"/>
  <c r="F27" i="36" s="1"/>
  <c r="F27" i="37" s="1"/>
  <c r="J17" i="30"/>
  <c r="I17" i="42"/>
  <c r="J17" i="31"/>
  <c r="E4" i="49"/>
  <c r="D7" i="94"/>
  <c r="E12" i="42"/>
  <c r="E26" i="35"/>
  <c r="E26" i="36" s="1"/>
  <c r="G23" i="91"/>
  <c r="H27" i="30"/>
  <c r="I27" i="41"/>
  <c r="I9" i="51"/>
  <c r="H9" i="40"/>
  <c r="G26" i="89"/>
  <c r="F6" i="54"/>
  <c r="F23" i="52"/>
  <c r="G23" i="51"/>
  <c r="E17" i="41"/>
  <c r="F10" i="42"/>
  <c r="F10" i="43" s="1"/>
  <c r="G10" i="41"/>
  <c r="I28" i="30"/>
  <c r="I29" i="30" s="1"/>
  <c r="I30" i="30" s="1"/>
  <c r="I7" i="26"/>
  <c r="J4" i="26"/>
  <c r="G23" i="27"/>
  <c r="F23" i="28"/>
  <c r="D19" i="28"/>
  <c r="B29" i="28"/>
  <c r="B29" i="43"/>
  <c r="D28" i="43"/>
  <c r="J17" i="27"/>
  <c r="I17" i="39"/>
  <c r="F12" i="40"/>
  <c r="F13" i="39"/>
  <c r="G12" i="39"/>
  <c r="E21" i="43"/>
  <c r="E21" i="44" s="1"/>
  <c r="E13" i="88"/>
  <c r="E8" i="40"/>
  <c r="E5" i="40"/>
  <c r="E7" i="39"/>
  <c r="F25" i="54"/>
  <c r="F28" i="50"/>
  <c r="G28" i="50" s="1"/>
  <c r="G23" i="50"/>
  <c r="I9" i="50"/>
  <c r="J9" i="38"/>
  <c r="G14" i="51"/>
  <c r="E14" i="52"/>
  <c r="G14" i="52" s="1"/>
  <c r="D29" i="31"/>
  <c r="B30" i="31"/>
  <c r="F21" i="54"/>
  <c r="D7" i="33"/>
  <c r="C29" i="86"/>
  <c r="E24" i="47"/>
  <c r="G20" i="87"/>
  <c r="F14" i="75"/>
  <c r="G14" i="75" s="1"/>
  <c r="G14" i="74"/>
  <c r="H4" i="29"/>
  <c r="J4" i="28"/>
  <c r="H7" i="28"/>
  <c r="E7" i="51"/>
  <c r="G7" i="51" s="1"/>
  <c r="H24" i="29"/>
  <c r="H14" i="39"/>
  <c r="H14" i="40" s="1"/>
  <c r="J14" i="38"/>
  <c r="F24" i="39"/>
  <c r="F28" i="38"/>
  <c r="J7" i="27"/>
  <c r="B30" i="37"/>
  <c r="D13" i="36"/>
  <c r="B29" i="36"/>
  <c r="B30" i="36" s="1"/>
  <c r="D30" i="36" s="1"/>
  <c r="G8" i="28"/>
  <c r="C29" i="75"/>
  <c r="C30" i="75" s="1"/>
  <c r="D30" i="75" s="1"/>
  <c r="F20" i="75"/>
  <c r="F20" i="76" s="1"/>
  <c r="G20" i="74"/>
  <c r="F17" i="64"/>
  <c r="F17" i="65" s="1"/>
  <c r="F17" i="66" s="1"/>
  <c r="G17" i="63"/>
  <c r="H26" i="26"/>
  <c r="D26" i="26"/>
  <c r="I27" i="38"/>
  <c r="E12" i="63"/>
  <c r="G12" i="62"/>
  <c r="E16" i="27"/>
  <c r="G16" i="26"/>
  <c r="E19" i="26"/>
  <c r="C19" i="45"/>
  <c r="D19" i="45" s="1"/>
  <c r="D16" i="45"/>
  <c r="E27" i="27"/>
  <c r="G27" i="26"/>
  <c r="D27" i="41"/>
  <c r="D27" i="51"/>
  <c r="F27" i="51"/>
  <c r="D11" i="69"/>
  <c r="C13" i="69"/>
  <c r="C19" i="69"/>
  <c r="D19" i="69"/>
  <c r="D16" i="69"/>
  <c r="D20" i="69"/>
  <c r="C28" i="69"/>
  <c r="D28" i="69" s="1"/>
  <c r="D19" i="70"/>
  <c r="B29" i="70"/>
  <c r="B30" i="70" s="1"/>
  <c r="D10" i="70"/>
  <c r="C13" i="70"/>
  <c r="D13" i="70" s="1"/>
  <c r="D11" i="71"/>
  <c r="C13" i="71"/>
  <c r="D25" i="72"/>
  <c r="C28" i="72"/>
  <c r="B29" i="73"/>
  <c r="D13" i="73"/>
  <c r="C28" i="51"/>
  <c r="D28" i="51" s="1"/>
  <c r="B30" i="75"/>
  <c r="I14" i="39"/>
  <c r="I19" i="39" s="1"/>
  <c r="E26" i="76"/>
  <c r="E26" i="77" s="1"/>
  <c r="E26" i="78" s="1"/>
  <c r="J23" i="26"/>
  <c r="D13" i="32"/>
  <c r="I20" i="39"/>
  <c r="H28" i="27"/>
  <c r="J28" i="27"/>
  <c r="E10" i="64"/>
  <c r="E10" i="65" s="1"/>
  <c r="E10" i="66" s="1"/>
  <c r="E10" i="67" s="1"/>
  <c r="E10" i="68" s="1"/>
  <c r="E10" i="69" s="1"/>
  <c r="E10" i="70" s="1"/>
  <c r="F4" i="38"/>
  <c r="D4" i="38"/>
  <c r="C7" i="38"/>
  <c r="C29" i="38" s="1"/>
  <c r="E8" i="29"/>
  <c r="E11" i="27"/>
  <c r="E13" i="26"/>
  <c r="C13" i="41"/>
  <c r="D13" i="41"/>
  <c r="D11" i="41"/>
  <c r="C13" i="49"/>
  <c r="C29" i="49" s="1"/>
  <c r="D11" i="49"/>
  <c r="D11" i="54"/>
  <c r="C13" i="54"/>
  <c r="C13" i="58"/>
  <c r="D13" i="58" s="1"/>
  <c r="D12" i="58"/>
  <c r="F12" i="50"/>
  <c r="D12" i="50"/>
  <c r="C13" i="50"/>
  <c r="D13" i="50"/>
  <c r="G10" i="74"/>
  <c r="F10" i="75"/>
  <c r="I13" i="26"/>
  <c r="J13" i="26" s="1"/>
  <c r="D13" i="27"/>
  <c r="B29" i="27"/>
  <c r="D29" i="27" s="1"/>
  <c r="D19" i="30"/>
  <c r="B29" i="30"/>
  <c r="D26" i="30"/>
  <c r="E22" i="40"/>
  <c r="E22" i="41" s="1"/>
  <c r="G22" i="39"/>
  <c r="I10" i="39"/>
  <c r="J10" i="27"/>
  <c r="C29" i="27"/>
  <c r="C30" i="27"/>
  <c r="D16" i="27"/>
  <c r="F16" i="27"/>
  <c r="F16" i="28" s="1"/>
  <c r="F17" i="27"/>
  <c r="D17" i="27"/>
  <c r="H18" i="26"/>
  <c r="F18" i="26"/>
  <c r="D18" i="26"/>
  <c r="E7" i="63"/>
  <c r="E4" i="64"/>
  <c r="C28" i="46"/>
  <c r="E28" i="26"/>
  <c r="G28" i="26"/>
  <c r="G22" i="75"/>
  <c r="F22" i="76"/>
  <c r="F22" i="77" s="1"/>
  <c r="F22" i="78" s="1"/>
  <c r="F22" i="79" s="1"/>
  <c r="F22" i="80" s="1"/>
  <c r="F22" i="81" s="1"/>
  <c r="F22" i="82" s="1"/>
  <c r="F22" i="83" s="1"/>
  <c r="F22" i="84" s="1"/>
  <c r="F22" i="85" s="1"/>
  <c r="D4" i="72"/>
  <c r="I29" i="36"/>
  <c r="I30" i="36" s="1"/>
  <c r="G20" i="27"/>
  <c r="F26" i="26"/>
  <c r="D28" i="27"/>
  <c r="D7" i="30"/>
  <c r="C29" i="30"/>
  <c r="C30" i="30"/>
  <c r="D4" i="29"/>
  <c r="C7" i="29"/>
  <c r="C7" i="58"/>
  <c r="D4" i="58"/>
  <c r="D9" i="39"/>
  <c r="C13" i="39"/>
  <c r="D13" i="39" s="1"/>
  <c r="D9" i="43"/>
  <c r="C13" i="43"/>
  <c r="F9" i="43"/>
  <c r="F9" i="44" s="1"/>
  <c r="D9" i="47"/>
  <c r="C13" i="47"/>
  <c r="D9" i="51"/>
  <c r="F9" i="51"/>
  <c r="C13" i="64"/>
  <c r="D13" i="64" s="1"/>
  <c r="D10" i="64"/>
  <c r="E12" i="28"/>
  <c r="G12" i="27"/>
  <c r="D12" i="40"/>
  <c r="C13" i="40"/>
  <c r="C19" i="56"/>
  <c r="D19" i="56" s="1"/>
  <c r="D14" i="56"/>
  <c r="C19" i="60"/>
  <c r="D14" i="60"/>
  <c r="D14" i="65"/>
  <c r="C19" i="65"/>
  <c r="I15" i="50"/>
  <c r="F9" i="76"/>
  <c r="I19" i="26"/>
  <c r="I29" i="26" s="1"/>
  <c r="G6" i="39"/>
  <c r="E6" i="40"/>
  <c r="H9" i="27"/>
  <c r="I9" i="39" s="1"/>
  <c r="J9" i="39" s="1"/>
  <c r="D8" i="65"/>
  <c r="F14" i="39"/>
  <c r="C19" i="51"/>
  <c r="D19" i="51"/>
  <c r="D14" i="51"/>
  <c r="C19" i="55"/>
  <c r="D15" i="64"/>
  <c r="C19" i="64"/>
  <c r="D19" i="64" s="1"/>
  <c r="C28" i="44"/>
  <c r="D28" i="44"/>
  <c r="D21" i="44"/>
  <c r="D22" i="56"/>
  <c r="C28" i="56"/>
  <c r="D28" i="56"/>
  <c r="C28" i="60"/>
  <c r="D28" i="60" s="1"/>
  <c r="D22" i="60"/>
  <c r="F6" i="63"/>
  <c r="F6" i="64" s="1"/>
  <c r="F6" i="65" s="1"/>
  <c r="G6" i="65" s="1"/>
  <c r="F7" i="62"/>
  <c r="G7" i="62" s="1"/>
  <c r="F22" i="62"/>
  <c r="C28" i="62"/>
  <c r="D28" i="50"/>
  <c r="C7" i="50"/>
  <c r="D4" i="50"/>
  <c r="D4" i="53"/>
  <c r="C7" i="53"/>
  <c r="D5" i="47"/>
  <c r="C7" i="47"/>
  <c r="B29" i="45"/>
  <c r="E24" i="51"/>
  <c r="G24" i="51" s="1"/>
  <c r="G24" i="50"/>
  <c r="C7" i="61"/>
  <c r="C29" i="61" s="1"/>
  <c r="C7" i="67"/>
  <c r="D4" i="41"/>
  <c r="C7" i="41"/>
  <c r="D7" i="41" s="1"/>
  <c r="C7" i="51"/>
  <c r="D7" i="51" s="1"/>
  <c r="D6" i="51"/>
  <c r="D8" i="44"/>
  <c r="C13" i="44"/>
  <c r="D8" i="48"/>
  <c r="C13" i="48"/>
  <c r="D13" i="48" s="1"/>
  <c r="C13" i="52"/>
  <c r="D8" i="52"/>
  <c r="C28" i="45"/>
  <c r="D28" i="45" s="1"/>
  <c r="D20" i="45"/>
  <c r="C28" i="53"/>
  <c r="D28" i="53"/>
  <c r="F18" i="74"/>
  <c r="G18" i="74" s="1"/>
  <c r="D18" i="74"/>
  <c r="C28" i="63"/>
  <c r="F8" i="63"/>
  <c r="F8" i="64" s="1"/>
  <c r="F8" i="65" s="1"/>
  <c r="F8" i="66" s="1"/>
  <c r="D19" i="73"/>
  <c r="C19" i="73"/>
  <c r="C29" i="73" s="1"/>
  <c r="C30" i="73" s="1"/>
  <c r="B29" i="85"/>
  <c r="B30" i="85" s="1"/>
  <c r="D15" i="86"/>
  <c r="C19" i="81"/>
  <c r="D19" i="81" s="1"/>
  <c r="D14" i="81"/>
  <c r="B29" i="84"/>
  <c r="D20" i="93"/>
  <c r="C28" i="93"/>
  <c r="D28" i="93"/>
  <c r="D24" i="93"/>
  <c r="D19" i="92"/>
  <c r="B29" i="92"/>
  <c r="B30" i="92" s="1"/>
  <c r="D14" i="92"/>
  <c r="C28" i="92"/>
  <c r="D28" i="92"/>
  <c r="C7" i="92"/>
  <c r="D7" i="92" s="1"/>
  <c r="C7" i="93"/>
  <c r="C13" i="93"/>
  <c r="D6" i="93"/>
  <c r="D16" i="93"/>
  <c r="F18" i="75"/>
  <c r="G18" i="75" s="1"/>
  <c r="E6" i="41"/>
  <c r="G6" i="40"/>
  <c r="D19" i="65"/>
  <c r="C29" i="29"/>
  <c r="D7" i="29"/>
  <c r="F18" i="27"/>
  <c r="G18" i="26"/>
  <c r="B30" i="27"/>
  <c r="D30" i="27" s="1"/>
  <c r="G13" i="26"/>
  <c r="F27" i="52"/>
  <c r="G27" i="51"/>
  <c r="E12" i="64"/>
  <c r="E12" i="65" s="1"/>
  <c r="E12" i="66" s="1"/>
  <c r="G12" i="63"/>
  <c r="H26" i="27"/>
  <c r="J26" i="26"/>
  <c r="I26" i="38"/>
  <c r="G17" i="64"/>
  <c r="I4" i="41"/>
  <c r="I7" i="41" s="1"/>
  <c r="H4" i="30"/>
  <c r="J4" i="29"/>
  <c r="H7" i="29"/>
  <c r="E8" i="41"/>
  <c r="G10" i="42"/>
  <c r="E17" i="42"/>
  <c r="G17" i="41"/>
  <c r="E19" i="41"/>
  <c r="G26" i="90"/>
  <c r="G23" i="92"/>
  <c r="G23" i="93"/>
  <c r="D13" i="52"/>
  <c r="D7" i="50"/>
  <c r="C29" i="50"/>
  <c r="F7" i="63"/>
  <c r="G14" i="39"/>
  <c r="F14" i="40"/>
  <c r="F19" i="39"/>
  <c r="G19" i="39" s="1"/>
  <c r="F9" i="77"/>
  <c r="F9" i="78" s="1"/>
  <c r="F9" i="79" s="1"/>
  <c r="E12" i="29"/>
  <c r="G12" i="28"/>
  <c r="J7" i="26"/>
  <c r="I18" i="38"/>
  <c r="E11" i="28"/>
  <c r="E13" i="27"/>
  <c r="D28" i="72"/>
  <c r="E27" i="28"/>
  <c r="G27" i="27"/>
  <c r="E28" i="27"/>
  <c r="C29" i="81"/>
  <c r="C29" i="56"/>
  <c r="D29" i="36"/>
  <c r="F24" i="40"/>
  <c r="G24" i="39"/>
  <c r="C29" i="70"/>
  <c r="C30" i="70" s="1"/>
  <c r="F21" i="55"/>
  <c r="E11" i="49"/>
  <c r="F25" i="55"/>
  <c r="F23" i="29"/>
  <c r="G23" i="28"/>
  <c r="F23" i="53"/>
  <c r="G23" i="52"/>
  <c r="F28" i="52"/>
  <c r="I9" i="52"/>
  <c r="H9" i="41"/>
  <c r="D7" i="93"/>
  <c r="D28" i="63"/>
  <c r="D7" i="67"/>
  <c r="B30" i="45"/>
  <c r="D7" i="53"/>
  <c r="D28" i="62"/>
  <c r="D19" i="55"/>
  <c r="D13" i="49"/>
  <c r="C29" i="43"/>
  <c r="C30" i="43"/>
  <c r="D13" i="43"/>
  <c r="B30" i="30"/>
  <c r="D29" i="30"/>
  <c r="D13" i="54"/>
  <c r="G4" i="38"/>
  <c r="F7" i="38"/>
  <c r="F4" i="39"/>
  <c r="D13" i="69"/>
  <c r="E16" i="28"/>
  <c r="G16" i="27"/>
  <c r="E19" i="27"/>
  <c r="J7" i="28"/>
  <c r="F19" i="74"/>
  <c r="G19" i="74" s="1"/>
  <c r="C30" i="86"/>
  <c r="D30" i="86" s="1"/>
  <c r="D29" i="86"/>
  <c r="G5" i="40"/>
  <c r="E5" i="41"/>
  <c r="E7" i="40"/>
  <c r="F13" i="40"/>
  <c r="F12" i="41"/>
  <c r="G12" i="40"/>
  <c r="G17" i="90"/>
  <c r="D29" i="43"/>
  <c r="B30" i="43"/>
  <c r="D30" i="43" s="1"/>
  <c r="B30" i="84"/>
  <c r="D7" i="47"/>
  <c r="F22" i="63"/>
  <c r="F22" i="64" s="1"/>
  <c r="F22" i="65" s="1"/>
  <c r="F22" i="66" s="1"/>
  <c r="F22" i="67" s="1"/>
  <c r="F22" i="68" s="1"/>
  <c r="G22" i="62"/>
  <c r="F28" i="62"/>
  <c r="G28" i="62" s="1"/>
  <c r="D19" i="60"/>
  <c r="C29" i="60"/>
  <c r="D7" i="58"/>
  <c r="F26" i="27"/>
  <c r="G26" i="27" s="1"/>
  <c r="G26" i="26"/>
  <c r="C29" i="46"/>
  <c r="D28" i="46"/>
  <c r="F17" i="28"/>
  <c r="G17" i="27"/>
  <c r="G12" i="50"/>
  <c r="F12" i="51"/>
  <c r="F13" i="50"/>
  <c r="E8" i="30"/>
  <c r="I28" i="39"/>
  <c r="J20" i="39"/>
  <c r="D13" i="71"/>
  <c r="C29" i="71"/>
  <c r="D29" i="71" s="1"/>
  <c r="C29" i="45"/>
  <c r="C30" i="45"/>
  <c r="I14" i="51"/>
  <c r="J14" i="39"/>
  <c r="H24" i="30"/>
  <c r="J24" i="29"/>
  <c r="I24" i="41"/>
  <c r="G20" i="88"/>
  <c r="E24" i="48"/>
  <c r="F23" i="44"/>
  <c r="B30" i="28"/>
  <c r="D30" i="28" s="1"/>
  <c r="D29" i="28"/>
  <c r="E10" i="49"/>
  <c r="F28" i="51"/>
  <c r="F6" i="55"/>
  <c r="G6" i="54"/>
  <c r="I27" i="42"/>
  <c r="H27" i="31"/>
  <c r="I27" i="43" s="1"/>
  <c r="J27" i="30"/>
  <c r="E12" i="43"/>
  <c r="E12" i="44" s="1"/>
  <c r="E24" i="49"/>
  <c r="G12" i="51"/>
  <c r="F12" i="52"/>
  <c r="F17" i="29"/>
  <c r="G17" i="28"/>
  <c r="G23" i="29"/>
  <c r="F23" i="30"/>
  <c r="G24" i="40"/>
  <c r="F24" i="41"/>
  <c r="C30" i="81"/>
  <c r="J7" i="29"/>
  <c r="I26" i="39"/>
  <c r="J26" i="27"/>
  <c r="H26" i="28"/>
  <c r="E6" i="42"/>
  <c r="E7" i="42" s="1"/>
  <c r="G6" i="41"/>
  <c r="C30" i="71"/>
  <c r="D30" i="71" s="1"/>
  <c r="F26" i="28"/>
  <c r="G22" i="63"/>
  <c r="G17" i="91"/>
  <c r="F21" i="56"/>
  <c r="E29" i="27"/>
  <c r="E12" i="30"/>
  <c r="G12" i="29"/>
  <c r="G10" i="43"/>
  <c r="F10" i="44"/>
  <c r="E21" i="45"/>
  <c r="F27" i="53"/>
  <c r="G27" i="52"/>
  <c r="C30" i="29"/>
  <c r="D30" i="29" s="1"/>
  <c r="D29" i="29"/>
  <c r="F23" i="45"/>
  <c r="G20" i="89"/>
  <c r="E8" i="31"/>
  <c r="C30" i="46"/>
  <c r="D30" i="46" s="1"/>
  <c r="D29" i="46"/>
  <c r="F12" i="42"/>
  <c r="G12" i="41"/>
  <c r="F4" i="40"/>
  <c r="F7" i="40" s="1"/>
  <c r="G7" i="40" s="1"/>
  <c r="G4" i="39"/>
  <c r="F7" i="39"/>
  <c r="D29" i="45"/>
  <c r="H9" i="42"/>
  <c r="I9" i="53"/>
  <c r="F23" i="54"/>
  <c r="F23" i="55" s="1"/>
  <c r="G23" i="53"/>
  <c r="F25" i="56"/>
  <c r="F14" i="41"/>
  <c r="G14" i="40"/>
  <c r="C30" i="50"/>
  <c r="D30" i="50" s="1"/>
  <c r="D29" i="50"/>
  <c r="G26" i="91"/>
  <c r="G8" i="41"/>
  <c r="E8" i="42"/>
  <c r="H4" i="31"/>
  <c r="J4" i="30"/>
  <c r="H7" i="30"/>
  <c r="I4" i="42"/>
  <c r="I7" i="42"/>
  <c r="G6" i="55"/>
  <c r="F6" i="56"/>
  <c r="J24" i="30"/>
  <c r="I24" i="42"/>
  <c r="H24" i="31"/>
  <c r="F29" i="50"/>
  <c r="C30" i="60"/>
  <c r="D30" i="60"/>
  <c r="D29" i="60"/>
  <c r="G5" i="41"/>
  <c r="E5" i="42"/>
  <c r="G5" i="42" s="1"/>
  <c r="E7" i="41"/>
  <c r="E16" i="29"/>
  <c r="E16" i="30" s="1"/>
  <c r="E19" i="28"/>
  <c r="F29" i="38"/>
  <c r="F30" i="38" s="1"/>
  <c r="G7" i="38"/>
  <c r="D30" i="45"/>
  <c r="D29" i="56"/>
  <c r="C30" i="56"/>
  <c r="D30" i="56"/>
  <c r="E27" i="29"/>
  <c r="G27" i="28"/>
  <c r="E28" i="28"/>
  <c r="E11" i="29"/>
  <c r="E13" i="28"/>
  <c r="F9" i="45"/>
  <c r="F9" i="46" s="1"/>
  <c r="F9" i="47" s="1"/>
  <c r="F9" i="48" s="1"/>
  <c r="F9" i="49" s="1"/>
  <c r="E26" i="37"/>
  <c r="E17" i="43"/>
  <c r="E17" i="44" s="1"/>
  <c r="G17" i="42"/>
  <c r="I30" i="26"/>
  <c r="F18" i="28"/>
  <c r="G18" i="27"/>
  <c r="F13" i="51"/>
  <c r="H26" i="38"/>
  <c r="G26" i="93"/>
  <c r="G26" i="92"/>
  <c r="G23" i="54"/>
  <c r="F27" i="54"/>
  <c r="E6" i="43"/>
  <c r="E5" i="43"/>
  <c r="G6" i="56"/>
  <c r="F6" i="57"/>
  <c r="G8" i="42"/>
  <c r="E8" i="43"/>
  <c r="I9" i="54"/>
  <c r="H9" i="43"/>
  <c r="G7" i="39"/>
  <c r="F12" i="43"/>
  <c r="G12" i="42"/>
  <c r="E12" i="31"/>
  <c r="G12" i="30"/>
  <c r="G17" i="93"/>
  <c r="G17" i="92"/>
  <c r="F23" i="31"/>
  <c r="F23" i="32" s="1"/>
  <c r="G23" i="30"/>
  <c r="G18" i="28"/>
  <c r="F18" i="29"/>
  <c r="F25" i="57"/>
  <c r="F25" i="58" s="1"/>
  <c r="F25" i="59" s="1"/>
  <c r="F25" i="60" s="1"/>
  <c r="F25" i="61" s="1"/>
  <c r="F26" i="29"/>
  <c r="G26" i="28"/>
  <c r="I26" i="40"/>
  <c r="H26" i="29"/>
  <c r="J26" i="28"/>
  <c r="G17" i="43"/>
  <c r="F30" i="50"/>
  <c r="I24" i="43"/>
  <c r="J24" i="31"/>
  <c r="H24" i="32"/>
  <c r="H4" i="32"/>
  <c r="H4" i="33" s="1"/>
  <c r="J4" i="31"/>
  <c r="H7" i="31"/>
  <c r="I4" i="43"/>
  <c r="I7" i="43" s="1"/>
  <c r="G20" i="90"/>
  <c r="E21" i="46"/>
  <c r="F12" i="53"/>
  <c r="G12" i="52"/>
  <c r="F14" i="42"/>
  <c r="G14" i="41"/>
  <c r="E11" i="30"/>
  <c r="E11" i="31" s="1"/>
  <c r="E11" i="32" s="1"/>
  <c r="E11" i="33" s="1"/>
  <c r="E11" i="34" s="1"/>
  <c r="E11" i="35" s="1"/>
  <c r="E11" i="36" s="1"/>
  <c r="E11" i="37" s="1"/>
  <c r="H11" i="38" s="1"/>
  <c r="E13" i="29"/>
  <c r="E27" i="30"/>
  <c r="E27" i="31"/>
  <c r="E28" i="31" s="1"/>
  <c r="G27" i="29"/>
  <c r="E28" i="29"/>
  <c r="J7" i="30"/>
  <c r="E8" i="32"/>
  <c r="F23" i="46"/>
  <c r="F23" i="47" s="1"/>
  <c r="F23" i="48" s="1"/>
  <c r="F23" i="49" s="1"/>
  <c r="F10" i="45"/>
  <c r="G10" i="44"/>
  <c r="E30" i="27"/>
  <c r="F21" i="57"/>
  <c r="G24" i="41"/>
  <c r="F24" i="42"/>
  <c r="G17" i="29"/>
  <c r="F17" i="30"/>
  <c r="G17" i="30" s="1"/>
  <c r="F10" i="46"/>
  <c r="G10" i="45"/>
  <c r="G27" i="30"/>
  <c r="E28" i="30"/>
  <c r="J7" i="31"/>
  <c r="E12" i="32"/>
  <c r="G12" i="31"/>
  <c r="I9" i="55"/>
  <c r="H9" i="44"/>
  <c r="F27" i="55"/>
  <c r="F27" i="56" s="1"/>
  <c r="G24" i="42"/>
  <c r="F24" i="43"/>
  <c r="F21" i="58"/>
  <c r="G20" i="91"/>
  <c r="H24" i="33"/>
  <c r="I24" i="44"/>
  <c r="J24" i="32"/>
  <c r="F14" i="43"/>
  <c r="G14" i="42"/>
  <c r="F12" i="54"/>
  <c r="G12" i="53"/>
  <c r="I26" i="41"/>
  <c r="J26" i="29"/>
  <c r="H26" i="30"/>
  <c r="F18" i="30"/>
  <c r="G18" i="29"/>
  <c r="I4" i="44"/>
  <c r="I7" i="44" s="1"/>
  <c r="F12" i="44"/>
  <c r="G12" i="43"/>
  <c r="G8" i="43"/>
  <c r="E8" i="44"/>
  <c r="G6" i="57"/>
  <c r="F6" i="58"/>
  <c r="I26" i="51"/>
  <c r="J26" i="38"/>
  <c r="H26" i="39"/>
  <c r="I26" i="50"/>
  <c r="E8" i="33"/>
  <c r="E21" i="47"/>
  <c r="E21" i="48" s="1"/>
  <c r="E21" i="49" s="1"/>
  <c r="G26" i="29"/>
  <c r="F26" i="30"/>
  <c r="G5" i="43"/>
  <c r="E5" i="44"/>
  <c r="E7" i="43"/>
  <c r="E6" i="44"/>
  <c r="E7" i="44" s="1"/>
  <c r="G6" i="43"/>
  <c r="H26" i="31"/>
  <c r="I26" i="42"/>
  <c r="J26" i="30"/>
  <c r="F10" i="47"/>
  <c r="G10" i="46"/>
  <c r="G14" i="43"/>
  <c r="F14" i="44"/>
  <c r="E12" i="33"/>
  <c r="G12" i="32"/>
  <c r="F21" i="59"/>
  <c r="E8" i="34"/>
  <c r="H26" i="40"/>
  <c r="J26" i="39"/>
  <c r="F12" i="45"/>
  <c r="F18" i="31"/>
  <c r="G18" i="31" s="1"/>
  <c r="G18" i="30"/>
  <c r="F12" i="55"/>
  <c r="G12" i="54"/>
  <c r="F24" i="44"/>
  <c r="G24" i="43"/>
  <c r="H9" i="45"/>
  <c r="I9" i="56"/>
  <c r="E5" i="45"/>
  <c r="E5" i="46"/>
  <c r="F26" i="31"/>
  <c r="G26" i="30"/>
  <c r="G6" i="58"/>
  <c r="F6" i="59"/>
  <c r="J24" i="33"/>
  <c r="H24" i="34"/>
  <c r="I24" i="45"/>
  <c r="G27" i="31"/>
  <c r="I24" i="46"/>
  <c r="J24" i="34"/>
  <c r="H24" i="35"/>
  <c r="F18" i="32"/>
  <c r="J26" i="31"/>
  <c r="I26" i="43"/>
  <c r="H26" i="32"/>
  <c r="J26" i="40"/>
  <c r="H26" i="41"/>
  <c r="I26" i="52"/>
  <c r="F21" i="60"/>
  <c r="E12" i="34"/>
  <c r="G12" i="33"/>
  <c r="F24" i="45"/>
  <c r="G24" i="44"/>
  <c r="E8" i="35"/>
  <c r="F14" i="45"/>
  <c r="G14" i="44"/>
  <c r="F10" i="48"/>
  <c r="G10" i="47"/>
  <c r="G6" i="59"/>
  <c r="F6" i="60"/>
  <c r="F6" i="61" s="1"/>
  <c r="G6" i="61" s="1"/>
  <c r="F26" i="32"/>
  <c r="G26" i="31"/>
  <c r="H9" i="46"/>
  <c r="I9" i="57"/>
  <c r="F12" i="56"/>
  <c r="F12" i="57"/>
  <c r="G12" i="55"/>
  <c r="F12" i="46"/>
  <c r="G12" i="56"/>
  <c r="G6" i="60"/>
  <c r="F21" i="61"/>
  <c r="J26" i="41"/>
  <c r="I26" i="53"/>
  <c r="H26" i="42"/>
  <c r="I9" i="58"/>
  <c r="H9" i="47"/>
  <c r="F10" i="49"/>
  <c r="G10" i="49"/>
  <c r="G10" i="48"/>
  <c r="G14" i="45"/>
  <c r="F14" i="46"/>
  <c r="E8" i="36"/>
  <c r="E12" i="35"/>
  <c r="G12" i="34"/>
  <c r="G18" i="32"/>
  <c r="F18" i="33"/>
  <c r="H24" i="36"/>
  <c r="I24" i="47"/>
  <c r="J24" i="35"/>
  <c r="F12" i="47"/>
  <c r="F26" i="33"/>
  <c r="G26" i="32"/>
  <c r="F24" i="46"/>
  <c r="F24" i="47"/>
  <c r="G24" i="45"/>
  <c r="I26" i="44"/>
  <c r="J26" i="32"/>
  <c r="H26" i="33"/>
  <c r="G24" i="46"/>
  <c r="H24" i="37"/>
  <c r="I24" i="48"/>
  <c r="J24" i="36"/>
  <c r="F12" i="48"/>
  <c r="F18" i="34"/>
  <c r="G18" i="34" s="1"/>
  <c r="G18" i="33"/>
  <c r="E8" i="37"/>
  <c r="H26" i="43"/>
  <c r="I26" i="54"/>
  <c r="J26" i="42"/>
  <c r="F26" i="34"/>
  <c r="G26" i="33"/>
  <c r="H9" i="48"/>
  <c r="I9" i="59"/>
  <c r="H26" i="34"/>
  <c r="I26" i="45"/>
  <c r="J26" i="33"/>
  <c r="E12" i="36"/>
  <c r="G12" i="35"/>
  <c r="F14" i="47"/>
  <c r="G14" i="46"/>
  <c r="J26" i="34"/>
  <c r="H26" i="35"/>
  <c r="I26" i="46"/>
  <c r="I26" i="55"/>
  <c r="J26" i="43"/>
  <c r="H26" i="44"/>
  <c r="F14" i="48"/>
  <c r="F18" i="35"/>
  <c r="E12" i="37"/>
  <c r="G12" i="36"/>
  <c r="H9" i="49"/>
  <c r="I9" i="60"/>
  <c r="H8" i="38"/>
  <c r="J24" i="37"/>
  <c r="I24" i="49"/>
  <c r="F26" i="35"/>
  <c r="G26" i="34"/>
  <c r="F12" i="49"/>
  <c r="F26" i="36"/>
  <c r="G26" i="36" s="1"/>
  <c r="G26" i="35"/>
  <c r="H8" i="39"/>
  <c r="J8" i="38"/>
  <c r="I8" i="50"/>
  <c r="G14" i="48"/>
  <c r="F14" i="49"/>
  <c r="H9" i="50"/>
  <c r="I9" i="61"/>
  <c r="H12" i="38"/>
  <c r="G12" i="37"/>
  <c r="H26" i="45"/>
  <c r="I26" i="57" s="1"/>
  <c r="J26" i="44"/>
  <c r="I26" i="56"/>
  <c r="H26" i="36"/>
  <c r="I26" i="47"/>
  <c r="J26" i="35"/>
  <c r="F18" i="36"/>
  <c r="G18" i="36" s="1"/>
  <c r="G18" i="35"/>
  <c r="F18" i="37"/>
  <c r="G18" i="37" s="1"/>
  <c r="H26" i="46"/>
  <c r="H26" i="47" s="1"/>
  <c r="I26" i="59" s="1"/>
  <c r="I9" i="62"/>
  <c r="J9" i="50"/>
  <c r="H9" i="51"/>
  <c r="I12" i="50"/>
  <c r="F26" i="37"/>
  <c r="G26" i="37" s="1"/>
  <c r="G14" i="49"/>
  <c r="H26" i="37"/>
  <c r="J26" i="37" s="1"/>
  <c r="I26" i="48"/>
  <c r="J26" i="36"/>
  <c r="H8" i="40"/>
  <c r="H8" i="41" s="1"/>
  <c r="H8" i="42" s="1"/>
  <c r="I8" i="51"/>
  <c r="J9" i="51"/>
  <c r="I9" i="63"/>
  <c r="H9" i="52"/>
  <c r="I8" i="52"/>
  <c r="I26" i="58"/>
  <c r="J26" i="46"/>
  <c r="I8" i="54"/>
  <c r="I8" i="53"/>
  <c r="J9" i="52"/>
  <c r="I9" i="64"/>
  <c r="F12" i="58"/>
  <c r="G12" i="57"/>
  <c r="E5" i="47"/>
  <c r="H8" i="43"/>
  <c r="J26" i="47"/>
  <c r="H26" i="48"/>
  <c r="F24" i="48"/>
  <c r="G24" i="47"/>
  <c r="H9" i="53"/>
  <c r="J9" i="53" s="1"/>
  <c r="I12" i="51"/>
  <c r="G14" i="47"/>
  <c r="C30" i="49"/>
  <c r="D30" i="49"/>
  <c r="D29" i="49"/>
  <c r="I26" i="49"/>
  <c r="H12" i="39"/>
  <c r="J26" i="45"/>
  <c r="E17" i="45"/>
  <c r="G17" i="44"/>
  <c r="E27" i="32"/>
  <c r="D30" i="30"/>
  <c r="C30" i="38"/>
  <c r="C30" i="61"/>
  <c r="G16" i="28"/>
  <c r="F16" i="29"/>
  <c r="F17" i="31"/>
  <c r="D13" i="44"/>
  <c r="D7" i="38"/>
  <c r="G26" i="43"/>
  <c r="E26" i="44"/>
  <c r="F25" i="31"/>
  <c r="G25" i="30"/>
  <c r="F7" i="52"/>
  <c r="F4" i="53"/>
  <c r="H20" i="40"/>
  <c r="E23" i="42"/>
  <c r="G23" i="41"/>
  <c r="C30" i="89"/>
  <c r="D30" i="89" s="1"/>
  <c r="I17" i="41"/>
  <c r="J17" i="29"/>
  <c r="I21" i="41"/>
  <c r="J21" i="29"/>
  <c r="H21" i="30"/>
  <c r="J10" i="28"/>
  <c r="F4" i="87"/>
  <c r="G4" i="87" s="1"/>
  <c r="F6" i="29"/>
  <c r="G25" i="29"/>
  <c r="G23" i="75"/>
  <c r="G7" i="50"/>
  <c r="F20" i="40"/>
  <c r="I16" i="38"/>
  <c r="J16" i="26"/>
  <c r="I17" i="38"/>
  <c r="J17" i="38"/>
  <c r="J17" i="26"/>
  <c r="I21" i="39"/>
  <c r="J21" i="39" s="1"/>
  <c r="J21" i="27"/>
  <c r="E21" i="52"/>
  <c r="E21" i="53" s="1"/>
  <c r="G21" i="51"/>
  <c r="G11" i="64"/>
  <c r="E11" i="65"/>
  <c r="E11" i="66" s="1"/>
  <c r="G4" i="76"/>
  <c r="F4" i="77"/>
  <c r="F4" i="78" s="1"/>
  <c r="F4" i="79" s="1"/>
  <c r="F4" i="80" s="1"/>
  <c r="F4" i="81" s="1"/>
  <c r="F4" i="82" s="1"/>
  <c r="F4" i="83" s="1"/>
  <c r="F4" i="84" s="1"/>
  <c r="F4" i="85" s="1"/>
  <c r="I25" i="52"/>
  <c r="H25" i="41"/>
  <c r="I29" i="37"/>
  <c r="I30" i="37" s="1"/>
  <c r="I29" i="29"/>
  <c r="I30" i="29" s="1"/>
  <c r="J11" i="26"/>
  <c r="I11" i="38"/>
  <c r="E10" i="30"/>
  <c r="I20" i="50"/>
  <c r="J6" i="26"/>
  <c r="H20" i="29"/>
  <c r="J6" i="27"/>
  <c r="I17" i="51"/>
  <c r="I6" i="39"/>
  <c r="G21" i="27"/>
  <c r="F21" i="28"/>
  <c r="G21" i="39"/>
  <c r="F21" i="40"/>
  <c r="I4" i="39"/>
  <c r="I7" i="39"/>
  <c r="J4" i="27"/>
  <c r="I12" i="38"/>
  <c r="J12" i="38" s="1"/>
  <c r="J12" i="26"/>
  <c r="H12" i="27"/>
  <c r="I15" i="38"/>
  <c r="J15" i="38"/>
  <c r="H15" i="27"/>
  <c r="J15" i="26"/>
  <c r="G4" i="27"/>
  <c r="E4" i="28"/>
  <c r="F11" i="41"/>
  <c r="I25" i="39"/>
  <c r="J25" i="39" s="1"/>
  <c r="I6" i="38"/>
  <c r="J20" i="28"/>
  <c r="E15" i="52"/>
  <c r="E15" i="53" s="1"/>
  <c r="E15" i="54" s="1"/>
  <c r="E15" i="55" s="1"/>
  <c r="E15" i="56" s="1"/>
  <c r="E15" i="57" s="1"/>
  <c r="E15" i="58" s="1"/>
  <c r="E15" i="59" s="1"/>
  <c r="E15" i="60" s="1"/>
  <c r="E15" i="61" s="1"/>
  <c r="H23" i="38"/>
  <c r="I23" i="50" s="1"/>
  <c r="I25" i="51"/>
  <c r="F11" i="27"/>
  <c r="F14" i="27"/>
  <c r="B29" i="42"/>
  <c r="E18" i="51"/>
  <c r="E20" i="51"/>
  <c r="E20" i="52" s="1"/>
  <c r="H18" i="38"/>
  <c r="H8" i="27"/>
  <c r="B29" i="57"/>
  <c r="F19" i="26"/>
  <c r="D4" i="80"/>
  <c r="B29" i="95"/>
  <c r="D20" i="97"/>
  <c r="B29" i="97"/>
  <c r="C19" i="97"/>
  <c r="D19" i="97"/>
  <c r="D4" i="95"/>
  <c r="C28" i="97"/>
  <c r="D28" i="97"/>
  <c r="D5" i="97"/>
  <c r="F6" i="87"/>
  <c r="F6" i="88" s="1"/>
  <c r="F11" i="87"/>
  <c r="F11" i="88" s="1"/>
  <c r="G11" i="88" s="1"/>
  <c r="F16" i="87"/>
  <c r="F21" i="87"/>
  <c r="F21" i="88" s="1"/>
  <c r="G21" i="88" s="1"/>
  <c r="B30" i="98"/>
  <c r="F6" i="98"/>
  <c r="G6" i="98"/>
  <c r="F11" i="98"/>
  <c r="G11" i="98" s="1"/>
  <c r="F16" i="98"/>
  <c r="G16" i="98"/>
  <c r="F21" i="98"/>
  <c r="F21" i="99"/>
  <c r="F25" i="98"/>
  <c r="G25" i="98" s="1"/>
  <c r="E26" i="101"/>
  <c r="E26" i="102" s="1"/>
  <c r="E26" i="103" s="1"/>
  <c r="F6" i="99"/>
  <c r="F6" i="100" s="1"/>
  <c r="C7" i="99"/>
  <c r="D7" i="99" s="1"/>
  <c r="C19" i="99"/>
  <c r="D19" i="99" s="1"/>
  <c r="D16" i="99"/>
  <c r="C28" i="99"/>
  <c r="D28" i="99" s="1"/>
  <c r="D21" i="99"/>
  <c r="E5" i="100"/>
  <c r="E15" i="100"/>
  <c r="E15" i="101" s="1"/>
  <c r="E15" i="102" s="1"/>
  <c r="E15" i="103" s="1"/>
  <c r="E22" i="101"/>
  <c r="E22" i="102" s="1"/>
  <c r="E22" i="103" s="1"/>
  <c r="D11" i="98"/>
  <c r="C7" i="98"/>
  <c r="E14" i="100"/>
  <c r="E18" i="100"/>
  <c r="E27" i="100"/>
  <c r="E27" i="101" s="1"/>
  <c r="F8" i="99"/>
  <c r="F8" i="100" s="1"/>
  <c r="E8" i="100"/>
  <c r="E8" i="101" s="1"/>
  <c r="E8" i="102" s="1"/>
  <c r="C28" i="98"/>
  <c r="D28" i="98" s="1"/>
  <c r="E19" i="98"/>
  <c r="D11" i="99"/>
  <c r="C13" i="99"/>
  <c r="D13" i="99" s="1"/>
  <c r="E10" i="100"/>
  <c r="C7" i="100"/>
  <c r="D7" i="100" s="1"/>
  <c r="D4" i="100"/>
  <c r="C13" i="100"/>
  <c r="D13" i="100" s="1"/>
  <c r="D9" i="100"/>
  <c r="C19" i="100"/>
  <c r="D19" i="100" s="1"/>
  <c r="D14" i="100"/>
  <c r="D18" i="100"/>
  <c r="D23" i="100"/>
  <c r="D27" i="100"/>
  <c r="D21" i="98"/>
  <c r="C19" i="98"/>
  <c r="D19" i="98" s="1"/>
  <c r="E11" i="100"/>
  <c r="E16" i="101"/>
  <c r="E16" i="102" s="1"/>
  <c r="E21" i="100"/>
  <c r="E21" i="101" s="1"/>
  <c r="D25" i="99"/>
  <c r="F24" i="99"/>
  <c r="F24" i="100" s="1"/>
  <c r="B29" i="100"/>
  <c r="F9" i="98"/>
  <c r="F13" i="98" s="1"/>
  <c r="F14" i="98"/>
  <c r="F19" i="98" s="1"/>
  <c r="G19" i="98" s="1"/>
  <c r="F18" i="98"/>
  <c r="G18" i="98"/>
  <c r="F23" i="98"/>
  <c r="G23" i="98" s="1"/>
  <c r="F27" i="98"/>
  <c r="G27" i="98" s="1"/>
  <c r="D22" i="99"/>
  <c r="F10" i="99"/>
  <c r="F10" i="100" s="1"/>
  <c r="F12" i="99"/>
  <c r="F15" i="99"/>
  <c r="G15" i="99" s="1"/>
  <c r="F15" i="100"/>
  <c r="G15" i="100" s="1"/>
  <c r="F20" i="99"/>
  <c r="F20" i="100" s="1"/>
  <c r="F20" i="101" s="1"/>
  <c r="F20" i="102" s="1"/>
  <c r="D4" i="99"/>
  <c r="F14" i="99"/>
  <c r="G14" i="99" s="1"/>
  <c r="F18" i="99"/>
  <c r="F18" i="100" s="1"/>
  <c r="F23" i="99"/>
  <c r="F23" i="100" s="1"/>
  <c r="F23" i="101" s="1"/>
  <c r="F23" i="102" s="1"/>
  <c r="D6" i="100"/>
  <c r="F12" i="100"/>
  <c r="F12" i="101" s="1"/>
  <c r="C7" i="101"/>
  <c r="C13" i="101"/>
  <c r="D13" i="101" s="1"/>
  <c r="C28" i="101"/>
  <c r="D28" i="101" s="1"/>
  <c r="D20" i="101"/>
  <c r="D24" i="101"/>
  <c r="C13" i="102"/>
  <c r="D13" i="102" s="1"/>
  <c r="D20" i="102"/>
  <c r="D24" i="102"/>
  <c r="C7" i="102"/>
  <c r="C28" i="102"/>
  <c r="D28" i="102" s="1"/>
  <c r="G21" i="99"/>
  <c r="F21" i="100"/>
  <c r="F21" i="101" s="1"/>
  <c r="F21" i="102" s="1"/>
  <c r="B30" i="100"/>
  <c r="E11" i="101"/>
  <c r="E11" i="102" s="1"/>
  <c r="E11" i="103" s="1"/>
  <c r="E18" i="101"/>
  <c r="E18" i="102" s="1"/>
  <c r="E18" i="103" s="1"/>
  <c r="F16" i="99"/>
  <c r="G16" i="99" s="1"/>
  <c r="F29" i="26"/>
  <c r="G19" i="26"/>
  <c r="B30" i="42"/>
  <c r="I23" i="51"/>
  <c r="E4" i="29"/>
  <c r="E7" i="28"/>
  <c r="F20" i="41"/>
  <c r="H21" i="31"/>
  <c r="I21" i="42"/>
  <c r="J21" i="30"/>
  <c r="F16" i="30"/>
  <c r="G16" i="29"/>
  <c r="E17" i="46"/>
  <c r="H12" i="40"/>
  <c r="H8" i="44"/>
  <c r="I8" i="55"/>
  <c r="B30" i="97"/>
  <c r="B30" i="95"/>
  <c r="B30" i="57"/>
  <c r="D30" i="57" s="1"/>
  <c r="D29" i="57"/>
  <c r="H18" i="39"/>
  <c r="I18" i="51"/>
  <c r="I18" i="50"/>
  <c r="J18" i="38"/>
  <c r="F19" i="27"/>
  <c r="G14" i="27"/>
  <c r="F14" i="28"/>
  <c r="J12" i="27"/>
  <c r="H12" i="28"/>
  <c r="I12" i="39"/>
  <c r="J12" i="39"/>
  <c r="H28" i="29"/>
  <c r="J28" i="29" s="1"/>
  <c r="I20" i="41"/>
  <c r="I28" i="41"/>
  <c r="H20" i="30"/>
  <c r="J20" i="29"/>
  <c r="F6" i="30"/>
  <c r="F4" i="54"/>
  <c r="F7" i="53"/>
  <c r="G25" i="31"/>
  <c r="F25" i="32"/>
  <c r="E26" i="45"/>
  <c r="G26" i="44"/>
  <c r="G17" i="31"/>
  <c r="F17" i="32"/>
  <c r="F24" i="49"/>
  <c r="G24" i="49"/>
  <c r="G24" i="48"/>
  <c r="J26" i="48"/>
  <c r="I26" i="60"/>
  <c r="H26" i="49"/>
  <c r="G14" i="98"/>
  <c r="E10" i="101"/>
  <c r="E10" i="102" s="1"/>
  <c r="E10" i="103" s="1"/>
  <c r="D7" i="98"/>
  <c r="E5" i="101"/>
  <c r="E5" i="102" s="1"/>
  <c r="E5" i="103" s="1"/>
  <c r="I8" i="39"/>
  <c r="H13" i="27"/>
  <c r="H8" i="28"/>
  <c r="J8" i="27"/>
  <c r="F11" i="28"/>
  <c r="G11" i="27"/>
  <c r="G11" i="41"/>
  <c r="F11" i="42"/>
  <c r="F13" i="41"/>
  <c r="F21" i="41"/>
  <c r="G21" i="40"/>
  <c r="G21" i="28"/>
  <c r="F21" i="29"/>
  <c r="E10" i="31"/>
  <c r="E13" i="30"/>
  <c r="E23" i="43"/>
  <c r="G23" i="42"/>
  <c r="E5" i="48"/>
  <c r="F27" i="99"/>
  <c r="G27" i="99" s="1"/>
  <c r="E14" i="101"/>
  <c r="E14" i="102" s="1"/>
  <c r="E14" i="103" s="1"/>
  <c r="G21" i="98"/>
  <c r="F16" i="88"/>
  <c r="G16" i="88" s="1"/>
  <c r="G16" i="87"/>
  <c r="G18" i="51"/>
  <c r="E18" i="52"/>
  <c r="E18" i="53" s="1"/>
  <c r="E19" i="51"/>
  <c r="I15" i="39"/>
  <c r="J15" i="39" s="1"/>
  <c r="J15" i="27"/>
  <c r="H15" i="28"/>
  <c r="I25" i="53"/>
  <c r="H25" i="42"/>
  <c r="F4" i="88"/>
  <c r="H20" i="41"/>
  <c r="I20" i="52"/>
  <c r="J20" i="40"/>
  <c r="E28" i="32"/>
  <c r="E27" i="33"/>
  <c r="E27" i="34" s="1"/>
  <c r="G27" i="32"/>
  <c r="F12" i="59"/>
  <c r="F12" i="60" s="1"/>
  <c r="G12" i="58"/>
  <c r="G27" i="33"/>
  <c r="E28" i="33"/>
  <c r="F4" i="89"/>
  <c r="H25" i="43"/>
  <c r="I25" i="54"/>
  <c r="E5" i="49"/>
  <c r="E10" i="32"/>
  <c r="E13" i="31"/>
  <c r="F21" i="42"/>
  <c r="G21" i="41"/>
  <c r="J13" i="27"/>
  <c r="H20" i="31"/>
  <c r="I20" i="42"/>
  <c r="I28" i="42"/>
  <c r="H28" i="30"/>
  <c r="J28" i="30"/>
  <c r="J20" i="30"/>
  <c r="I12" i="40"/>
  <c r="J12" i="40" s="1"/>
  <c r="J12" i="28"/>
  <c r="H12" i="29"/>
  <c r="H18" i="40"/>
  <c r="I8" i="56"/>
  <c r="H8" i="45"/>
  <c r="F20" i="42"/>
  <c r="J15" i="28"/>
  <c r="H15" i="29"/>
  <c r="I15" i="40"/>
  <c r="G18" i="52"/>
  <c r="E23" i="44"/>
  <c r="G23" i="43"/>
  <c r="G21" i="29"/>
  <c r="F21" i="30"/>
  <c r="I13" i="39"/>
  <c r="I29" i="39" s="1"/>
  <c r="I30" i="39" s="1"/>
  <c r="J8" i="39"/>
  <c r="I26" i="61"/>
  <c r="J26" i="49"/>
  <c r="H26" i="50"/>
  <c r="J26" i="50" s="1"/>
  <c r="F17" i="33"/>
  <c r="G17" i="32"/>
  <c r="F19" i="28"/>
  <c r="G14" i="28"/>
  <c r="F14" i="29"/>
  <c r="F16" i="31"/>
  <c r="G16" i="30"/>
  <c r="E29" i="28"/>
  <c r="I20" i="53"/>
  <c r="J20" i="41"/>
  <c r="H20" i="42"/>
  <c r="F11" i="43"/>
  <c r="F13" i="42"/>
  <c r="G11" i="42"/>
  <c r="F11" i="29"/>
  <c r="G11" i="28"/>
  <c r="G26" i="45"/>
  <c r="E26" i="46"/>
  <c r="F4" i="55"/>
  <c r="F7" i="54"/>
  <c r="H12" i="41"/>
  <c r="I12" i="52"/>
  <c r="E17" i="47"/>
  <c r="I21" i="43"/>
  <c r="H21" i="32"/>
  <c r="J21" i="31"/>
  <c r="E4" i="30"/>
  <c r="H13" i="28"/>
  <c r="J8" i="28"/>
  <c r="H8" i="29"/>
  <c r="I8" i="40"/>
  <c r="F25" i="33"/>
  <c r="F25" i="34" s="1"/>
  <c r="G25" i="32"/>
  <c r="F6" i="31"/>
  <c r="G19" i="27"/>
  <c r="F30" i="26"/>
  <c r="H12" i="42"/>
  <c r="I12" i="53"/>
  <c r="F7" i="55"/>
  <c r="F4" i="56"/>
  <c r="F21" i="31"/>
  <c r="G21" i="30"/>
  <c r="G23" i="44"/>
  <c r="E23" i="45"/>
  <c r="H8" i="30"/>
  <c r="I8" i="41"/>
  <c r="H13" i="29"/>
  <c r="J8" i="29"/>
  <c r="E4" i="31"/>
  <c r="H21" i="33"/>
  <c r="I21" i="44"/>
  <c r="J21" i="32"/>
  <c r="E17" i="48"/>
  <c r="E26" i="47"/>
  <c r="G26" i="46"/>
  <c r="G19" i="28"/>
  <c r="F20" i="43"/>
  <c r="F6" i="32"/>
  <c r="J20" i="42"/>
  <c r="H20" i="43"/>
  <c r="I20" i="54"/>
  <c r="G11" i="43"/>
  <c r="F11" i="44"/>
  <c r="F13" i="43"/>
  <c r="G17" i="33"/>
  <c r="F17" i="34"/>
  <c r="I15" i="41"/>
  <c r="H15" i="30"/>
  <c r="J15" i="29"/>
  <c r="I8" i="57"/>
  <c r="H8" i="46"/>
  <c r="I20" i="43"/>
  <c r="I28" i="43"/>
  <c r="H20" i="32"/>
  <c r="H28" i="31"/>
  <c r="J28" i="31" s="1"/>
  <c r="J20" i="31"/>
  <c r="I13" i="40"/>
  <c r="J8" i="40"/>
  <c r="I18" i="52"/>
  <c r="H18" i="41"/>
  <c r="J12" i="29"/>
  <c r="I12" i="41"/>
  <c r="J12" i="41"/>
  <c r="H12" i="30"/>
  <c r="J13" i="28"/>
  <c r="F11" i="30"/>
  <c r="G11" i="29"/>
  <c r="F16" i="32"/>
  <c r="F14" i="30"/>
  <c r="F19" i="29"/>
  <c r="G14" i="29"/>
  <c r="E10" i="33"/>
  <c r="E13" i="32"/>
  <c r="H25" i="44"/>
  <c r="I25" i="55"/>
  <c r="F21" i="43"/>
  <c r="G21" i="42"/>
  <c r="F4" i="90"/>
  <c r="F4" i="91" s="1"/>
  <c r="F4" i="92" s="1"/>
  <c r="F4" i="93" s="1"/>
  <c r="F4" i="94" s="1"/>
  <c r="F20" i="44"/>
  <c r="F11" i="31"/>
  <c r="G11" i="30"/>
  <c r="I18" i="53"/>
  <c r="H18" i="42"/>
  <c r="F17" i="35"/>
  <c r="G17" i="34"/>
  <c r="F14" i="31"/>
  <c r="F19" i="30"/>
  <c r="G14" i="30"/>
  <c r="I12" i="42"/>
  <c r="H12" i="31"/>
  <c r="J12" i="30"/>
  <c r="H28" i="32"/>
  <c r="J28" i="32" s="1"/>
  <c r="H20" i="33"/>
  <c r="J20" i="32"/>
  <c r="I20" i="44"/>
  <c r="I28" i="44"/>
  <c r="F13" i="44"/>
  <c r="F11" i="45"/>
  <c r="G11" i="44"/>
  <c r="E17" i="49"/>
  <c r="F21" i="44"/>
  <c r="G21" i="43"/>
  <c r="E26" i="48"/>
  <c r="G26" i="47"/>
  <c r="F4" i="57"/>
  <c r="F7" i="56"/>
  <c r="H12" i="43"/>
  <c r="I12" i="54"/>
  <c r="J12" i="42"/>
  <c r="I25" i="56"/>
  <c r="H25" i="45"/>
  <c r="F16" i="33"/>
  <c r="H15" i="31"/>
  <c r="I15" i="42"/>
  <c r="J15" i="30"/>
  <c r="F6" i="33"/>
  <c r="E4" i="32"/>
  <c r="I13" i="41"/>
  <c r="J8" i="41"/>
  <c r="G21" i="31"/>
  <c r="F21" i="32"/>
  <c r="I20" i="55"/>
  <c r="H20" i="44"/>
  <c r="J20" i="43"/>
  <c r="J13" i="29"/>
  <c r="I8" i="58"/>
  <c r="H8" i="47"/>
  <c r="H21" i="34"/>
  <c r="I21" i="45"/>
  <c r="J21" i="33"/>
  <c r="H8" i="31"/>
  <c r="H8" i="32" s="1"/>
  <c r="I8" i="42"/>
  <c r="J8" i="30"/>
  <c r="H13" i="30"/>
  <c r="G23" i="45"/>
  <c r="E23" i="46"/>
  <c r="J8" i="31"/>
  <c r="F7" i="57"/>
  <c r="F4" i="58"/>
  <c r="H12" i="32"/>
  <c r="I12" i="43"/>
  <c r="J12" i="31"/>
  <c r="G17" i="35"/>
  <c r="F17" i="36"/>
  <c r="G23" i="46"/>
  <c r="E23" i="47"/>
  <c r="J20" i="44"/>
  <c r="H20" i="45"/>
  <c r="I20" i="56"/>
  <c r="I25" i="57"/>
  <c r="H25" i="46"/>
  <c r="H21" i="35"/>
  <c r="J21" i="34"/>
  <c r="I21" i="46"/>
  <c r="I8" i="59"/>
  <c r="H8" i="48"/>
  <c r="E4" i="33"/>
  <c r="F16" i="34"/>
  <c r="H12" i="44"/>
  <c r="J12" i="43"/>
  <c r="I12" i="55"/>
  <c r="F11" i="46"/>
  <c r="G11" i="45"/>
  <c r="F13" i="45"/>
  <c r="G14" i="31"/>
  <c r="F14" i="32"/>
  <c r="F19" i="31"/>
  <c r="F20" i="45"/>
  <c r="J13" i="30"/>
  <c r="H15" i="32"/>
  <c r="J15" i="31"/>
  <c r="I15" i="43"/>
  <c r="H20" i="34"/>
  <c r="J20" i="33"/>
  <c r="I20" i="45"/>
  <c r="I28" i="45"/>
  <c r="H28" i="33"/>
  <c r="J28" i="33"/>
  <c r="I13" i="42"/>
  <c r="J8" i="42"/>
  <c r="G21" i="32"/>
  <c r="F21" i="33"/>
  <c r="F6" i="34"/>
  <c r="F6" i="35" s="1"/>
  <c r="G26" i="48"/>
  <c r="E26" i="49"/>
  <c r="G26" i="49" s="1"/>
  <c r="F21" i="45"/>
  <c r="G21" i="44"/>
  <c r="I18" i="54"/>
  <c r="H18" i="43"/>
  <c r="F11" i="32"/>
  <c r="G11" i="31"/>
  <c r="G21" i="33"/>
  <c r="F21" i="34"/>
  <c r="F17" i="37"/>
  <c r="G17" i="37" s="1"/>
  <c r="G17" i="36"/>
  <c r="F11" i="33"/>
  <c r="G11" i="32"/>
  <c r="I20" i="46"/>
  <c r="I28" i="46"/>
  <c r="J20" i="34"/>
  <c r="H20" i="35"/>
  <c r="H28" i="34"/>
  <c r="J28" i="34"/>
  <c r="I15" i="44"/>
  <c r="J15" i="32"/>
  <c r="H15" i="33"/>
  <c r="F20" i="46"/>
  <c r="G11" i="46"/>
  <c r="F11" i="47"/>
  <c r="F13" i="46"/>
  <c r="I12" i="56"/>
  <c r="H12" i="45"/>
  <c r="E4" i="34"/>
  <c r="E4" i="35" s="1"/>
  <c r="I25" i="58"/>
  <c r="H25" i="47"/>
  <c r="E23" i="48"/>
  <c r="G23" i="47"/>
  <c r="F4" i="59"/>
  <c r="F7" i="58"/>
  <c r="F21" i="46"/>
  <c r="G21" i="45"/>
  <c r="F19" i="32"/>
  <c r="F14" i="33"/>
  <c r="G14" i="32"/>
  <c r="F16" i="35"/>
  <c r="H12" i="33"/>
  <c r="I12" i="44"/>
  <c r="J12" i="44" s="1"/>
  <c r="J12" i="32"/>
  <c r="H18" i="44"/>
  <c r="I18" i="55"/>
  <c r="H8" i="49"/>
  <c r="I8" i="60"/>
  <c r="J21" i="35"/>
  <c r="H21" i="36"/>
  <c r="I21" i="47"/>
  <c r="J20" i="45"/>
  <c r="H20" i="46"/>
  <c r="I20" i="57"/>
  <c r="H21" i="37"/>
  <c r="J21" i="36"/>
  <c r="I21" i="48"/>
  <c r="H8" i="50"/>
  <c r="I8" i="61"/>
  <c r="E23" i="49"/>
  <c r="G23" i="49" s="1"/>
  <c r="G23" i="48"/>
  <c r="I12" i="57"/>
  <c r="H12" i="46"/>
  <c r="H15" i="34"/>
  <c r="J15" i="33"/>
  <c r="I15" i="45"/>
  <c r="I12" i="45"/>
  <c r="J12" i="45"/>
  <c r="J12" i="33"/>
  <c r="H12" i="34"/>
  <c r="F16" i="36"/>
  <c r="F19" i="33"/>
  <c r="G14" i="33"/>
  <c r="F14" i="34"/>
  <c r="G11" i="47"/>
  <c r="F11" i="48"/>
  <c r="F13" i="47"/>
  <c r="F6" i="36"/>
  <c r="F6" i="37" s="1"/>
  <c r="G21" i="34"/>
  <c r="F21" i="35"/>
  <c r="F20" i="47"/>
  <c r="F20" i="48" s="1"/>
  <c r="H28" i="35"/>
  <c r="J28" i="35" s="1"/>
  <c r="H20" i="36"/>
  <c r="I20" i="47"/>
  <c r="I28" i="47"/>
  <c r="J20" i="35"/>
  <c r="F4" i="60"/>
  <c r="F7" i="59"/>
  <c r="H25" i="48"/>
  <c r="I25" i="59"/>
  <c r="J20" i="46"/>
  <c r="H20" i="47"/>
  <c r="I20" i="58"/>
  <c r="H18" i="45"/>
  <c r="I18" i="56"/>
  <c r="F21" i="47"/>
  <c r="G21" i="46"/>
  <c r="F11" i="34"/>
  <c r="G11" i="33"/>
  <c r="G11" i="48"/>
  <c r="F11" i="49"/>
  <c r="F13" i="48"/>
  <c r="H8" i="51"/>
  <c r="H8" i="52" s="1"/>
  <c r="J8" i="50"/>
  <c r="I8" i="62"/>
  <c r="I20" i="48"/>
  <c r="I28" i="48" s="1"/>
  <c r="H28" i="36"/>
  <c r="J28" i="36" s="1"/>
  <c r="H20" i="37"/>
  <c r="I20" i="49" s="1"/>
  <c r="J20" i="36"/>
  <c r="F21" i="36"/>
  <c r="G21" i="35"/>
  <c r="I15" i="46"/>
  <c r="J15" i="34"/>
  <c r="H15" i="35"/>
  <c r="H18" i="46"/>
  <c r="I18" i="57"/>
  <c r="F11" i="35"/>
  <c r="G11" i="34"/>
  <c r="F16" i="37"/>
  <c r="F21" i="48"/>
  <c r="G21" i="47"/>
  <c r="H20" i="48"/>
  <c r="I20" i="59"/>
  <c r="J20" i="47"/>
  <c r="H25" i="49"/>
  <c r="I25" i="60"/>
  <c r="F4" i="61"/>
  <c r="F7" i="61"/>
  <c r="F7" i="60"/>
  <c r="F14" i="35"/>
  <c r="F19" i="34"/>
  <c r="G14" i="34"/>
  <c r="J12" i="34"/>
  <c r="H12" i="35"/>
  <c r="I12" i="46"/>
  <c r="H12" i="47"/>
  <c r="I12" i="58"/>
  <c r="J12" i="46"/>
  <c r="I21" i="49"/>
  <c r="J21" i="37"/>
  <c r="F13" i="49"/>
  <c r="G11" i="49"/>
  <c r="F21" i="37"/>
  <c r="G21" i="37" s="1"/>
  <c r="G21" i="36"/>
  <c r="J8" i="51"/>
  <c r="I8" i="63"/>
  <c r="H20" i="49"/>
  <c r="J20" i="48"/>
  <c r="I20" i="60"/>
  <c r="G14" i="35"/>
  <c r="F19" i="35"/>
  <c r="F14" i="36"/>
  <c r="I25" i="61"/>
  <c r="H25" i="50"/>
  <c r="H25" i="51" s="1"/>
  <c r="F11" i="36"/>
  <c r="G11" i="35"/>
  <c r="I18" i="58"/>
  <c r="H18" i="47"/>
  <c r="I15" i="47"/>
  <c r="H15" i="36"/>
  <c r="J15" i="35"/>
  <c r="I12" i="47"/>
  <c r="J12" i="47"/>
  <c r="J12" i="35"/>
  <c r="H12" i="36"/>
  <c r="F21" i="49"/>
  <c r="G21" i="49"/>
  <c r="G21" i="48"/>
  <c r="I12" i="59"/>
  <c r="H12" i="48"/>
  <c r="F11" i="37"/>
  <c r="G11" i="37" s="1"/>
  <c r="G11" i="36"/>
  <c r="I18" i="59"/>
  <c r="H18" i="48"/>
  <c r="I20" i="61"/>
  <c r="H20" i="50"/>
  <c r="I12" i="48"/>
  <c r="J12" i="36"/>
  <c r="H12" i="37"/>
  <c r="J15" i="36"/>
  <c r="H15" i="37"/>
  <c r="I15" i="48"/>
  <c r="G14" i="36"/>
  <c r="F19" i="36"/>
  <c r="F14" i="37"/>
  <c r="H12" i="49"/>
  <c r="I12" i="61" s="1"/>
  <c r="I12" i="60"/>
  <c r="J12" i="48"/>
  <c r="J12" i="37"/>
  <c r="I12" i="49"/>
  <c r="I18" i="60"/>
  <c r="H18" i="49"/>
  <c r="F19" i="37"/>
  <c r="G14" i="37"/>
  <c r="I20" i="62"/>
  <c r="J20" i="50"/>
  <c r="H20" i="51"/>
  <c r="J20" i="51" s="1"/>
  <c r="I15" i="49"/>
  <c r="J15" i="37"/>
  <c r="H18" i="50"/>
  <c r="I18" i="62" s="1"/>
  <c r="I18" i="61"/>
  <c r="H20" i="52"/>
  <c r="I20" i="64" s="1"/>
  <c r="I20" i="63"/>
  <c r="H20" i="53"/>
  <c r="J20" i="53" s="1"/>
  <c r="G28" i="153" l="1"/>
  <c r="E29" i="153"/>
  <c r="E27" i="155"/>
  <c r="G27" i="154"/>
  <c r="E28" i="154"/>
  <c r="E30" i="152"/>
  <c r="G30" i="152" s="1"/>
  <c r="G29" i="152"/>
  <c r="J19" i="155"/>
  <c r="E8" i="52"/>
  <c r="G8" i="51"/>
  <c r="J25" i="51"/>
  <c r="H25" i="52"/>
  <c r="I25" i="63"/>
  <c r="F19" i="62"/>
  <c r="G19" i="62" s="1"/>
  <c r="F14" i="63"/>
  <c r="G14" i="62"/>
  <c r="G15" i="62"/>
  <c r="F15" i="63"/>
  <c r="F15" i="64" s="1"/>
  <c r="F15" i="65" s="1"/>
  <c r="F15" i="66" s="1"/>
  <c r="F15" i="67" s="1"/>
  <c r="F15" i="68" s="1"/>
  <c r="F15" i="69" s="1"/>
  <c r="F15" i="70" s="1"/>
  <c r="F15" i="71" s="1"/>
  <c r="F15" i="72" s="1"/>
  <c r="F15" i="73" s="1"/>
  <c r="I8" i="64"/>
  <c r="H8" i="53"/>
  <c r="I25" i="62"/>
  <c r="E24" i="52"/>
  <c r="G26" i="63"/>
  <c r="H26" i="51"/>
  <c r="J25" i="50"/>
  <c r="I26" i="62"/>
  <c r="G19" i="50"/>
  <c r="H18" i="51"/>
  <c r="G20" i="51"/>
  <c r="J18" i="50"/>
  <c r="G11" i="63"/>
  <c r="E13" i="50"/>
  <c r="G13" i="50" s="1"/>
  <c r="G18" i="53"/>
  <c r="E18" i="54"/>
  <c r="E18" i="55" s="1"/>
  <c r="E18" i="56" s="1"/>
  <c r="E18" i="57" s="1"/>
  <c r="E18" i="58" s="1"/>
  <c r="E18" i="59" s="1"/>
  <c r="E18" i="60" s="1"/>
  <c r="E18" i="61" s="1"/>
  <c r="G18" i="61" s="1"/>
  <c r="E4" i="53"/>
  <c r="G4" i="53" s="1"/>
  <c r="G4" i="52"/>
  <c r="G20" i="52"/>
  <c r="E20" i="53"/>
  <c r="E27" i="54"/>
  <c r="G27" i="53"/>
  <c r="I8" i="65"/>
  <c r="G21" i="63"/>
  <c r="F9" i="63"/>
  <c r="F25" i="65"/>
  <c r="G25" i="65" s="1"/>
  <c r="G17" i="53"/>
  <c r="G7" i="63"/>
  <c r="G4" i="51"/>
  <c r="G17" i="65"/>
  <c r="C29" i="63"/>
  <c r="J20" i="52"/>
  <c r="G21" i="53"/>
  <c r="E21" i="54"/>
  <c r="E21" i="55" s="1"/>
  <c r="E21" i="56" s="1"/>
  <c r="E21" i="57" s="1"/>
  <c r="G21" i="57" s="1"/>
  <c r="G5" i="53"/>
  <c r="G22" i="64"/>
  <c r="E19" i="52"/>
  <c r="G15" i="52"/>
  <c r="J8" i="52"/>
  <c r="G5" i="52"/>
  <c r="E7" i="52"/>
  <c r="G7" i="52" s="1"/>
  <c r="C29" i="64"/>
  <c r="C30" i="64" s="1"/>
  <c r="D30" i="64" s="1"/>
  <c r="F26" i="65"/>
  <c r="H9" i="54"/>
  <c r="I9" i="66" s="1"/>
  <c r="G21" i="52"/>
  <c r="F4" i="64"/>
  <c r="F7" i="64" s="1"/>
  <c r="F17" i="67"/>
  <c r="G17" i="67" s="1"/>
  <c r="G17" i="66"/>
  <c r="F6" i="66"/>
  <c r="I9" i="65"/>
  <c r="I20" i="65"/>
  <c r="H20" i="54"/>
  <c r="I20" i="66" s="1"/>
  <c r="G21" i="56"/>
  <c r="G18" i="55"/>
  <c r="D7" i="68"/>
  <c r="C13" i="68"/>
  <c r="C29" i="68" s="1"/>
  <c r="C30" i="68" s="1"/>
  <c r="C29" i="69"/>
  <c r="C30" i="69" s="1"/>
  <c r="D30" i="69" s="1"/>
  <c r="D30" i="70"/>
  <c r="D29" i="70"/>
  <c r="B30" i="59"/>
  <c r="D29" i="59"/>
  <c r="D30" i="59"/>
  <c r="C7" i="72"/>
  <c r="C29" i="72" s="1"/>
  <c r="B30" i="61"/>
  <c r="D29" i="61"/>
  <c r="D30" i="61"/>
  <c r="E16" i="67"/>
  <c r="E16" i="68" s="1"/>
  <c r="E16" i="69" s="1"/>
  <c r="E16" i="70" s="1"/>
  <c r="G16" i="66"/>
  <c r="F13" i="74"/>
  <c r="G13" i="74" s="1"/>
  <c r="F11" i="75"/>
  <c r="E18" i="65"/>
  <c r="E18" i="66" s="1"/>
  <c r="E18" i="67" s="1"/>
  <c r="E18" i="68" s="1"/>
  <c r="E18" i="69" s="1"/>
  <c r="E18" i="70" s="1"/>
  <c r="E18" i="71" s="1"/>
  <c r="E18" i="72" s="1"/>
  <c r="E18" i="73" s="1"/>
  <c r="G18" i="64"/>
  <c r="E22" i="66"/>
  <c r="G22" i="65"/>
  <c r="F6" i="75"/>
  <c r="F7" i="74"/>
  <c r="G20" i="76"/>
  <c r="F20" i="77"/>
  <c r="F20" i="78" s="1"/>
  <c r="F20" i="79" s="1"/>
  <c r="F20" i="80" s="1"/>
  <c r="F20" i="81" s="1"/>
  <c r="F20" i="82" s="1"/>
  <c r="F20" i="83" s="1"/>
  <c r="F20" i="84" s="1"/>
  <c r="F20" i="85" s="1"/>
  <c r="F21" i="76"/>
  <c r="G21" i="75"/>
  <c r="E27" i="64"/>
  <c r="G27" i="63"/>
  <c r="G15" i="64"/>
  <c r="E15" i="65"/>
  <c r="G20" i="75"/>
  <c r="E29" i="62"/>
  <c r="E30" i="62" s="1"/>
  <c r="E13" i="63"/>
  <c r="G16" i="63"/>
  <c r="G21" i="74"/>
  <c r="D11" i="74"/>
  <c r="F14" i="76"/>
  <c r="G14" i="76" s="1"/>
  <c r="G23" i="62"/>
  <c r="G12" i="64"/>
  <c r="G11" i="65"/>
  <c r="G23" i="63"/>
  <c r="E11" i="67"/>
  <c r="G11" i="66"/>
  <c r="G12" i="75"/>
  <c r="E28" i="63"/>
  <c r="G28" i="63" s="1"/>
  <c r="D29" i="75"/>
  <c r="G24" i="63"/>
  <c r="E13" i="64"/>
  <c r="F18" i="76"/>
  <c r="F18" i="77" s="1"/>
  <c r="F18" i="78" s="1"/>
  <c r="F18" i="79" s="1"/>
  <c r="F18" i="80" s="1"/>
  <c r="F18" i="81" s="1"/>
  <c r="F18" i="82" s="1"/>
  <c r="F18" i="83" s="1"/>
  <c r="F18" i="84" s="1"/>
  <c r="F18" i="85" s="1"/>
  <c r="G26" i="75"/>
  <c r="G22" i="66"/>
  <c r="E22" i="67"/>
  <c r="G8" i="66"/>
  <c r="E8" i="67"/>
  <c r="E8" i="68" s="1"/>
  <c r="E8" i="69" s="1"/>
  <c r="E8" i="70" s="1"/>
  <c r="G24" i="64"/>
  <c r="G27" i="76"/>
  <c r="G12" i="76"/>
  <c r="C13" i="76"/>
  <c r="D13" i="76" s="1"/>
  <c r="E13" i="65"/>
  <c r="B30" i="65"/>
  <c r="D29" i="65"/>
  <c r="D30" i="65"/>
  <c r="E11" i="68"/>
  <c r="E11" i="69" s="1"/>
  <c r="E11" i="70" s="1"/>
  <c r="E11" i="71" s="1"/>
  <c r="E11" i="72" s="1"/>
  <c r="G11" i="67"/>
  <c r="E5" i="71"/>
  <c r="G5" i="70"/>
  <c r="C13" i="78"/>
  <c r="D13" i="78" s="1"/>
  <c r="C29" i="78"/>
  <c r="C7" i="80"/>
  <c r="D7" i="80" s="1"/>
  <c r="C13" i="83"/>
  <c r="C13" i="84"/>
  <c r="D13" i="84" s="1"/>
  <c r="C19" i="85"/>
  <c r="D19" i="85" s="1"/>
  <c r="G9" i="76"/>
  <c r="E9" i="77"/>
  <c r="F8" i="87"/>
  <c r="G15" i="86"/>
  <c r="F19" i="86"/>
  <c r="G19" i="86" s="1"/>
  <c r="F28" i="86"/>
  <c r="G28" i="86" s="1"/>
  <c r="G25" i="86"/>
  <c r="F25" i="87"/>
  <c r="F27" i="88"/>
  <c r="G27" i="87"/>
  <c r="F7" i="86"/>
  <c r="F12" i="87"/>
  <c r="G22" i="76"/>
  <c r="G26" i="76"/>
  <c r="G11" i="74"/>
  <c r="F10" i="86"/>
  <c r="F14" i="87"/>
  <c r="G14" i="87" s="1"/>
  <c r="F15" i="87"/>
  <c r="G15" i="87" s="1"/>
  <c r="D21" i="86"/>
  <c r="F16" i="89"/>
  <c r="F16" i="90" s="1"/>
  <c r="G21" i="87"/>
  <c r="G9" i="75"/>
  <c r="F24" i="87"/>
  <c r="G24" i="87" s="1"/>
  <c r="G12" i="77"/>
  <c r="E22" i="78"/>
  <c r="G22" i="77"/>
  <c r="E4" i="78"/>
  <c r="G4" i="78" s="1"/>
  <c r="G4" i="77"/>
  <c r="F27" i="89"/>
  <c r="G27" i="89" s="1"/>
  <c r="G27" i="88"/>
  <c r="E20" i="78"/>
  <c r="G20" i="77"/>
  <c r="F5" i="87"/>
  <c r="D12" i="87"/>
  <c r="D14" i="87"/>
  <c r="G6" i="87"/>
  <c r="E19" i="75"/>
  <c r="F18" i="87"/>
  <c r="G11" i="87"/>
  <c r="F22" i="87"/>
  <c r="F28" i="87" s="1"/>
  <c r="G28" i="87" s="1"/>
  <c r="E12" i="79"/>
  <c r="E12" i="80" s="1"/>
  <c r="G12" i="78"/>
  <c r="E4" i="79"/>
  <c r="G4" i="79" s="1"/>
  <c r="D19" i="88"/>
  <c r="E18" i="77"/>
  <c r="E7" i="76"/>
  <c r="E27" i="77"/>
  <c r="E27" i="78" s="1"/>
  <c r="E27" i="79" s="1"/>
  <c r="E27" i="80" s="1"/>
  <c r="E27" i="81" s="1"/>
  <c r="E27" i="82" s="1"/>
  <c r="E27" i="83" s="1"/>
  <c r="F18" i="88"/>
  <c r="F18" i="89" s="1"/>
  <c r="F18" i="90" s="1"/>
  <c r="F18" i="91" s="1"/>
  <c r="F18" i="92" s="1"/>
  <c r="F18" i="93" s="1"/>
  <c r="F18" i="94" s="1"/>
  <c r="F18" i="95" s="1"/>
  <c r="F18" i="96" s="1"/>
  <c r="F18" i="97" s="1"/>
  <c r="F21" i="89"/>
  <c r="F21" i="90" s="1"/>
  <c r="F21" i="91" s="1"/>
  <c r="F21" i="92" s="1"/>
  <c r="F21" i="93" s="1"/>
  <c r="F21" i="94" s="1"/>
  <c r="F21" i="95" s="1"/>
  <c r="F21" i="96" s="1"/>
  <c r="F11" i="89"/>
  <c r="D30" i="88"/>
  <c r="G16" i="89"/>
  <c r="E21" i="79"/>
  <c r="F16" i="91"/>
  <c r="G16" i="90"/>
  <c r="G21" i="89"/>
  <c r="C29" i="90"/>
  <c r="D29" i="90" s="1"/>
  <c r="D7" i="90"/>
  <c r="F27" i="90"/>
  <c r="C29" i="91"/>
  <c r="C30" i="91" s="1"/>
  <c r="C29" i="92"/>
  <c r="D13" i="92"/>
  <c r="F20" i="92"/>
  <c r="D29" i="81"/>
  <c r="B30" i="81"/>
  <c r="D14" i="93"/>
  <c r="D30" i="81"/>
  <c r="C19" i="94"/>
  <c r="D28" i="94"/>
  <c r="F23" i="94"/>
  <c r="G23" i="94" s="1"/>
  <c r="C19" i="95"/>
  <c r="D19" i="95" s="1"/>
  <c r="C13" i="95"/>
  <c r="D13" i="95" s="1"/>
  <c r="C7" i="95"/>
  <c r="F17" i="95"/>
  <c r="F17" i="96" s="1"/>
  <c r="F17" i="97" s="1"/>
  <c r="D7" i="96"/>
  <c r="C19" i="96"/>
  <c r="D19" i="96" s="1"/>
  <c r="D4" i="96"/>
  <c r="F9" i="97"/>
  <c r="C7" i="97"/>
  <c r="F22" i="99"/>
  <c r="F28" i="98"/>
  <c r="F4" i="99"/>
  <c r="F4" i="100" s="1"/>
  <c r="F4" i="101" s="1"/>
  <c r="F4" i="102" s="1"/>
  <c r="G4" i="98"/>
  <c r="E30" i="86"/>
  <c r="G4" i="88"/>
  <c r="E7" i="88"/>
  <c r="E4" i="89"/>
  <c r="E18" i="88"/>
  <c r="E19" i="87"/>
  <c r="F25" i="99"/>
  <c r="F25" i="100" s="1"/>
  <c r="F25" i="101" s="1"/>
  <c r="F25" i="102" s="1"/>
  <c r="F16" i="100"/>
  <c r="G16" i="100" s="1"/>
  <c r="F11" i="99"/>
  <c r="D8" i="98"/>
  <c r="F9" i="99"/>
  <c r="F9" i="100" s="1"/>
  <c r="F9" i="101" s="1"/>
  <c r="F9" i="102" s="1"/>
  <c r="E7" i="87"/>
  <c r="D17" i="98"/>
  <c r="G10" i="98"/>
  <c r="D20" i="98"/>
  <c r="D26" i="98"/>
  <c r="G21" i="86"/>
  <c r="C13" i="98"/>
  <c r="G17" i="98"/>
  <c r="G8" i="99"/>
  <c r="D28" i="87"/>
  <c r="F16" i="101"/>
  <c r="F16" i="102" s="1"/>
  <c r="F16" i="103" s="1"/>
  <c r="F27" i="100"/>
  <c r="F27" i="101" s="1"/>
  <c r="F27" i="102" s="1"/>
  <c r="G27" i="102" s="1"/>
  <c r="F14" i="100"/>
  <c r="G14" i="100" s="1"/>
  <c r="E15" i="92"/>
  <c r="D29" i="88"/>
  <c r="E13" i="89"/>
  <c r="G9" i="90"/>
  <c r="G9" i="89"/>
  <c r="E13" i="90"/>
  <c r="E21" i="92"/>
  <c r="E9" i="92"/>
  <c r="G9" i="91"/>
  <c r="E13" i="91"/>
  <c r="D29" i="91"/>
  <c r="B30" i="91"/>
  <c r="D30" i="91"/>
  <c r="C19" i="103"/>
  <c r="D19" i="103" s="1"/>
  <c r="D18" i="104"/>
  <c r="C13" i="104"/>
  <c r="D13" i="104" s="1"/>
  <c r="C28" i="104"/>
  <c r="C19" i="105"/>
  <c r="D19" i="105" s="1"/>
  <c r="C28" i="105"/>
  <c r="D14" i="106"/>
  <c r="B29" i="94"/>
  <c r="B30" i="94" s="1"/>
  <c r="C7" i="106"/>
  <c r="C28" i="107"/>
  <c r="D28" i="107" s="1"/>
  <c r="D28" i="95"/>
  <c r="C29" i="107"/>
  <c r="C30" i="107" s="1"/>
  <c r="C28" i="108"/>
  <c r="C13" i="108"/>
  <c r="D13" i="108" s="1"/>
  <c r="C7" i="108"/>
  <c r="C28" i="109"/>
  <c r="D28" i="109" s="1"/>
  <c r="F17" i="113"/>
  <c r="F17" i="114" s="1"/>
  <c r="F17" i="115" s="1"/>
  <c r="F17" i="116" s="1"/>
  <c r="F17" i="117" s="1"/>
  <c r="F17" i="118" s="1"/>
  <c r="F17" i="119" s="1"/>
  <c r="F17" i="120" s="1"/>
  <c r="F17" i="121" s="1"/>
  <c r="F28" i="111"/>
  <c r="E12" i="100"/>
  <c r="G12" i="99"/>
  <c r="G27" i="101"/>
  <c r="E27" i="102"/>
  <c r="E27" i="103" s="1"/>
  <c r="F19" i="111"/>
  <c r="F4" i="112"/>
  <c r="F4" i="113" s="1"/>
  <c r="F4" i="114" s="1"/>
  <c r="F4" i="115" s="1"/>
  <c r="F4" i="116" s="1"/>
  <c r="F7" i="111"/>
  <c r="E23" i="100"/>
  <c r="E23" i="101" s="1"/>
  <c r="G23" i="99"/>
  <c r="G25" i="99"/>
  <c r="E25" i="100"/>
  <c r="F8" i="112"/>
  <c r="F8" i="113" s="1"/>
  <c r="F8" i="114" s="1"/>
  <c r="F8" i="115" s="1"/>
  <c r="F8" i="116" s="1"/>
  <c r="F8" i="117" s="1"/>
  <c r="F8" i="118" s="1"/>
  <c r="F8" i="119" s="1"/>
  <c r="F8" i="120" s="1"/>
  <c r="F8" i="121" s="1"/>
  <c r="F13" i="121" s="1"/>
  <c r="F13" i="111"/>
  <c r="D16" i="110"/>
  <c r="F14" i="112"/>
  <c r="F14" i="113" s="1"/>
  <c r="F14" i="114" s="1"/>
  <c r="F14" i="115" s="1"/>
  <c r="F14" i="116" s="1"/>
  <c r="F14" i="117" s="1"/>
  <c r="F14" i="118" s="1"/>
  <c r="F14" i="119" s="1"/>
  <c r="F14" i="120" s="1"/>
  <c r="F14" i="121" s="1"/>
  <c r="C28" i="110"/>
  <c r="G23" i="111"/>
  <c r="E7" i="98"/>
  <c r="D26" i="110"/>
  <c r="G12" i="98"/>
  <c r="G15" i="112"/>
  <c r="G26" i="111"/>
  <c r="G4" i="111"/>
  <c r="G16" i="112"/>
  <c r="G27" i="111"/>
  <c r="G8" i="115"/>
  <c r="G9" i="113"/>
  <c r="G11" i="121"/>
  <c r="G24" i="120"/>
  <c r="C29" i="111"/>
  <c r="F20" i="112"/>
  <c r="F20" i="113" s="1"/>
  <c r="F20" i="114" s="1"/>
  <c r="G20" i="114" s="1"/>
  <c r="E16" i="103"/>
  <c r="G21" i="101"/>
  <c r="E21" i="102"/>
  <c r="E21" i="103" s="1"/>
  <c r="E21" i="104" s="1"/>
  <c r="F15" i="115"/>
  <c r="G21" i="100"/>
  <c r="F7" i="113"/>
  <c r="G16" i="101"/>
  <c r="F13" i="115"/>
  <c r="D28" i="108"/>
  <c r="F18" i="127"/>
  <c r="F19" i="126"/>
  <c r="G19" i="126" s="1"/>
  <c r="G18" i="126"/>
  <c r="F23" i="129"/>
  <c r="G23" i="128"/>
  <c r="F4" i="128"/>
  <c r="G4" i="127"/>
  <c r="F7" i="127"/>
  <c r="G24" i="112"/>
  <c r="G14" i="111"/>
  <c r="E7" i="111"/>
  <c r="G15" i="111"/>
  <c r="G16" i="111"/>
  <c r="G24" i="128"/>
  <c r="F24" i="129"/>
  <c r="E14" i="116"/>
  <c r="G14" i="115"/>
  <c r="G10" i="113"/>
  <c r="G12" i="118"/>
  <c r="G24" i="116"/>
  <c r="E16" i="113"/>
  <c r="G24" i="111"/>
  <c r="G12" i="116"/>
  <c r="G20" i="111"/>
  <c r="G6" i="114"/>
  <c r="G11" i="114"/>
  <c r="E24" i="121"/>
  <c r="G24" i="121" s="1"/>
  <c r="G11" i="112"/>
  <c r="G9" i="112"/>
  <c r="E21" i="112"/>
  <c r="G21" i="111"/>
  <c r="G24" i="118"/>
  <c r="G12" i="111"/>
  <c r="G9" i="111"/>
  <c r="G10" i="112"/>
  <c r="G24" i="119"/>
  <c r="E15" i="113"/>
  <c r="G22" i="111"/>
  <c r="E22" i="112"/>
  <c r="G8" i="111"/>
  <c r="G11" i="118"/>
  <c r="G24" i="114"/>
  <c r="G14" i="114"/>
  <c r="E7" i="110"/>
  <c r="E19" i="111"/>
  <c r="G8" i="114"/>
  <c r="G12" i="115"/>
  <c r="G11" i="117"/>
  <c r="G11" i="115"/>
  <c r="E13" i="111"/>
  <c r="G13" i="111" s="1"/>
  <c r="G18" i="114"/>
  <c r="G11" i="116"/>
  <c r="E27" i="112"/>
  <c r="G18" i="112"/>
  <c r="G18" i="113"/>
  <c r="G24" i="115"/>
  <c r="E4" i="112"/>
  <c r="E25" i="112"/>
  <c r="G25" i="111"/>
  <c r="G18" i="111"/>
  <c r="E13" i="113"/>
  <c r="E9" i="114"/>
  <c r="E9" i="115" s="1"/>
  <c r="E28" i="111"/>
  <c r="G28" i="111" s="1"/>
  <c r="G8" i="113"/>
  <c r="E23" i="112"/>
  <c r="F17" i="130"/>
  <c r="G17" i="129"/>
  <c r="G6" i="111"/>
  <c r="G24" i="113"/>
  <c r="G12" i="114"/>
  <c r="E26" i="112"/>
  <c r="G12" i="113"/>
  <c r="G12" i="119"/>
  <c r="G11" i="120"/>
  <c r="G28" i="125"/>
  <c r="F29" i="125"/>
  <c r="F30" i="125" s="1"/>
  <c r="G11" i="111"/>
  <c r="G12" i="112"/>
  <c r="G6" i="113"/>
  <c r="G10" i="114"/>
  <c r="G11" i="119"/>
  <c r="G10" i="111"/>
  <c r="G6" i="112"/>
  <c r="G12" i="117"/>
  <c r="E8" i="116"/>
  <c r="E8" i="117" s="1"/>
  <c r="G22" i="126"/>
  <c r="F22" i="127"/>
  <c r="F28" i="126"/>
  <c r="E5" i="112"/>
  <c r="G5" i="111"/>
  <c r="G17" i="111"/>
  <c r="E17" i="112"/>
  <c r="E13" i="112"/>
  <c r="G11" i="113"/>
  <c r="G24" i="117"/>
  <c r="F16" i="129"/>
  <c r="G16" i="128"/>
  <c r="F12" i="130"/>
  <c r="G12" i="129"/>
  <c r="F13" i="129"/>
  <c r="F5" i="130"/>
  <c r="F15" i="131"/>
  <c r="G15" i="130"/>
  <c r="F20" i="131"/>
  <c r="G20" i="130"/>
  <c r="F25" i="131"/>
  <c r="G25" i="130"/>
  <c r="E10" i="116"/>
  <c r="G10" i="115"/>
  <c r="E6" i="116"/>
  <c r="G6" i="115"/>
  <c r="G14" i="133"/>
  <c r="G12" i="120"/>
  <c r="E12" i="121"/>
  <c r="G12" i="121" s="1"/>
  <c r="G13" i="137"/>
  <c r="F29" i="137"/>
  <c r="G11" i="138"/>
  <c r="F13" i="138"/>
  <c r="F11" i="139"/>
  <c r="G15" i="140"/>
  <c r="F15" i="141"/>
  <c r="F8" i="141"/>
  <c r="G8" i="140"/>
  <c r="F18" i="142"/>
  <c r="G18" i="141"/>
  <c r="F23" i="141"/>
  <c r="G23" i="140"/>
  <c r="F7" i="140"/>
  <c r="F4" i="141"/>
  <c r="G17" i="140"/>
  <c r="F17" i="141"/>
  <c r="F19" i="140"/>
  <c r="F14" i="146"/>
  <c r="G14" i="146" s="1"/>
  <c r="G14" i="145"/>
  <c r="F12" i="142"/>
  <c r="G12" i="141"/>
  <c r="G28" i="139"/>
  <c r="F28" i="140"/>
  <c r="G28" i="140" s="1"/>
  <c r="F22" i="141"/>
  <c r="G22" i="140"/>
  <c r="F10" i="144"/>
  <c r="G10" i="142"/>
  <c r="G27" i="142"/>
  <c r="F27" i="144"/>
  <c r="G25" i="144"/>
  <c r="F25" i="145"/>
  <c r="F24" i="146"/>
  <c r="G24" i="145"/>
  <c r="G26" i="132"/>
  <c r="E26" i="133"/>
  <c r="G26" i="133" s="1"/>
  <c r="E4" i="140"/>
  <c r="G4" i="139"/>
  <c r="E7" i="139"/>
  <c r="G7" i="139" s="1"/>
  <c r="G16" i="139"/>
  <c r="E19" i="139"/>
  <c r="E16" i="140"/>
  <c r="E29" i="138"/>
  <c r="G19" i="138"/>
  <c r="E5" i="146"/>
  <c r="G5" i="146" s="1"/>
  <c r="G5" i="145"/>
  <c r="E6" i="146"/>
  <c r="G6" i="145"/>
  <c r="E28" i="146"/>
  <c r="E29" i="126"/>
  <c r="E30" i="126" s="1"/>
  <c r="E21" i="129"/>
  <c r="G21" i="128"/>
  <c r="E28" i="128"/>
  <c r="G7" i="127"/>
  <c r="E5" i="129"/>
  <c r="G5" i="128"/>
  <c r="E7" i="128"/>
  <c r="E16" i="131"/>
  <c r="E19" i="130"/>
  <c r="E4" i="131"/>
  <c r="E8" i="128"/>
  <c r="E13" i="127"/>
  <c r="G13" i="127" s="1"/>
  <c r="G8" i="127"/>
  <c r="G6" i="130"/>
  <c r="E6" i="131"/>
  <c r="E10" i="132"/>
  <c r="G10" i="131"/>
  <c r="E30" i="125"/>
  <c r="G9" i="114"/>
  <c r="G18" i="115"/>
  <c r="E18" i="116"/>
  <c r="C30" i="115"/>
  <c r="D30" i="115" s="1"/>
  <c r="D29" i="115"/>
  <c r="F13" i="113"/>
  <c r="C29" i="113"/>
  <c r="C30" i="113" s="1"/>
  <c r="F19" i="113"/>
  <c r="G14" i="113"/>
  <c r="D30" i="113"/>
  <c r="D29" i="113"/>
  <c r="C29" i="112"/>
  <c r="C30" i="112" s="1"/>
  <c r="F13" i="112"/>
  <c r="B30" i="112"/>
  <c r="D29" i="112"/>
  <c r="F7" i="112"/>
  <c r="D13" i="112"/>
  <c r="G8" i="112"/>
  <c r="F29" i="111"/>
  <c r="F30" i="111" s="1"/>
  <c r="G19" i="111"/>
  <c r="C30" i="111"/>
  <c r="D30" i="111" s="1"/>
  <c r="D29" i="111"/>
  <c r="G7" i="111"/>
  <c r="D19" i="111"/>
  <c r="E29" i="111"/>
  <c r="G26" i="110"/>
  <c r="G9" i="110"/>
  <c r="G6" i="110"/>
  <c r="G21" i="110"/>
  <c r="G15" i="110"/>
  <c r="G16" i="110"/>
  <c r="G14" i="110"/>
  <c r="E28" i="110"/>
  <c r="D19" i="110"/>
  <c r="G25" i="110"/>
  <c r="G11" i="110"/>
  <c r="D28" i="110"/>
  <c r="D24" i="110"/>
  <c r="B29" i="110"/>
  <c r="E19" i="110"/>
  <c r="D12" i="110"/>
  <c r="G24" i="110"/>
  <c r="C7" i="110"/>
  <c r="D17" i="110"/>
  <c r="G12" i="110"/>
  <c r="D22" i="110"/>
  <c r="D27" i="110"/>
  <c r="G17" i="110"/>
  <c r="D10" i="110"/>
  <c r="G22" i="110"/>
  <c r="G27" i="110"/>
  <c r="D5" i="110"/>
  <c r="G10" i="110"/>
  <c r="D20" i="110"/>
  <c r="D25" i="110"/>
  <c r="G5" i="110"/>
  <c r="C13" i="110"/>
  <c r="D13" i="110" s="1"/>
  <c r="G20" i="110"/>
  <c r="E13" i="110"/>
  <c r="E29" i="110" s="1"/>
  <c r="D23" i="110"/>
  <c r="G18" i="110"/>
  <c r="D11" i="110"/>
  <c r="G23" i="110"/>
  <c r="E4" i="36"/>
  <c r="J20" i="49"/>
  <c r="I28" i="49"/>
  <c r="F20" i="49"/>
  <c r="J12" i="49"/>
  <c r="E23" i="102"/>
  <c r="G23" i="101"/>
  <c r="F12" i="102"/>
  <c r="F12" i="103" s="1"/>
  <c r="F12" i="104" s="1"/>
  <c r="F12" i="105" s="1"/>
  <c r="F12" i="106" s="1"/>
  <c r="F12" i="107" s="1"/>
  <c r="F12" i="108" s="1"/>
  <c r="F12" i="109" s="1"/>
  <c r="F21" i="103"/>
  <c r="F21" i="104" s="1"/>
  <c r="F21" i="105" s="1"/>
  <c r="F21" i="106" s="1"/>
  <c r="F21" i="107" s="1"/>
  <c r="F21" i="108" s="1"/>
  <c r="F21" i="109" s="1"/>
  <c r="G21" i="102"/>
  <c r="H12" i="50"/>
  <c r="I11" i="50"/>
  <c r="I11" i="51"/>
  <c r="H11" i="39"/>
  <c r="J11" i="38"/>
  <c r="I8" i="44"/>
  <c r="H13" i="32"/>
  <c r="J13" i="32" s="1"/>
  <c r="H8" i="33"/>
  <c r="J8" i="32"/>
  <c r="G25" i="34"/>
  <c r="F25" i="35"/>
  <c r="F18" i="101"/>
  <c r="G18" i="100"/>
  <c r="E8" i="103"/>
  <c r="F24" i="101"/>
  <c r="G6" i="88"/>
  <c r="F6" i="89"/>
  <c r="H28" i="37"/>
  <c r="J28" i="37" s="1"/>
  <c r="J20" i="37"/>
  <c r="F4" i="95"/>
  <c r="G6" i="100"/>
  <c r="F6" i="101"/>
  <c r="F20" i="103"/>
  <c r="F17" i="101"/>
  <c r="F17" i="102" s="1"/>
  <c r="F17" i="103" s="1"/>
  <c r="F17" i="104" s="1"/>
  <c r="F17" i="105" s="1"/>
  <c r="F17" i="106" s="1"/>
  <c r="F17" i="107" s="1"/>
  <c r="F17" i="108" s="1"/>
  <c r="F17" i="109" s="1"/>
  <c r="F19" i="100"/>
  <c r="F12" i="61"/>
  <c r="G12" i="61" s="1"/>
  <c r="G12" i="60"/>
  <c r="F8" i="101"/>
  <c r="G8" i="101" s="1"/>
  <c r="G8" i="100"/>
  <c r="E27" i="35"/>
  <c r="G27" i="34"/>
  <c r="E28" i="34"/>
  <c r="F10" i="101"/>
  <c r="G10" i="100"/>
  <c r="E10" i="34"/>
  <c r="F19" i="99"/>
  <c r="J23" i="38"/>
  <c r="F15" i="101"/>
  <c r="G23" i="100"/>
  <c r="H23" i="39"/>
  <c r="F27" i="57"/>
  <c r="F23" i="56"/>
  <c r="G23" i="55"/>
  <c r="G18" i="99"/>
  <c r="F22" i="69"/>
  <c r="I8" i="43"/>
  <c r="H13" i="31"/>
  <c r="E18" i="104"/>
  <c r="G12" i="59"/>
  <c r="G10" i="99"/>
  <c r="E14" i="104"/>
  <c r="E5" i="104"/>
  <c r="E22" i="42"/>
  <c r="G22" i="41"/>
  <c r="F5" i="45"/>
  <c r="G5" i="44"/>
  <c r="G6" i="99"/>
  <c r="E10" i="71"/>
  <c r="E15" i="104"/>
  <c r="G26" i="78"/>
  <c r="E26" i="79"/>
  <c r="G12" i="66"/>
  <c r="E12" i="67"/>
  <c r="E30" i="28"/>
  <c r="E10" i="104"/>
  <c r="H7" i="33"/>
  <c r="I4" i="45"/>
  <c r="I7" i="45" s="1"/>
  <c r="J4" i="33"/>
  <c r="H4" i="34"/>
  <c r="E16" i="31"/>
  <c r="E19" i="30"/>
  <c r="G19" i="30" s="1"/>
  <c r="F8" i="67"/>
  <c r="E6" i="104"/>
  <c r="E26" i="104"/>
  <c r="G23" i="32"/>
  <c r="F23" i="33"/>
  <c r="E16" i="104"/>
  <c r="C29" i="99"/>
  <c r="D7" i="101"/>
  <c r="E27" i="104"/>
  <c r="G12" i="44"/>
  <c r="E12" i="45"/>
  <c r="E13" i="33"/>
  <c r="G25" i="33"/>
  <c r="E11" i="104"/>
  <c r="D7" i="102"/>
  <c r="F9" i="80"/>
  <c r="H14" i="41"/>
  <c r="I14" i="52"/>
  <c r="E22" i="104"/>
  <c r="D29" i="33"/>
  <c r="C30" i="33"/>
  <c r="D30" i="33" s="1"/>
  <c r="E6" i="29"/>
  <c r="G6" i="28"/>
  <c r="G10" i="28"/>
  <c r="F10" i="29"/>
  <c r="G21" i="65"/>
  <c r="F21" i="66"/>
  <c r="G21" i="66" s="1"/>
  <c r="I29" i="32"/>
  <c r="I30" i="32" s="1"/>
  <c r="D13" i="47"/>
  <c r="C30" i="35"/>
  <c r="D30" i="35" s="1"/>
  <c r="D29" i="35"/>
  <c r="B30" i="73"/>
  <c r="D30" i="73" s="1"/>
  <c r="D29" i="73"/>
  <c r="H25" i="29"/>
  <c r="I25" i="40"/>
  <c r="J25" i="28"/>
  <c r="E5" i="55"/>
  <c r="G5" i="54"/>
  <c r="E11" i="78"/>
  <c r="J19" i="26"/>
  <c r="E6" i="45"/>
  <c r="G6" i="44"/>
  <c r="D29" i="64"/>
  <c r="E27" i="40"/>
  <c r="D28" i="82"/>
  <c r="C29" i="82"/>
  <c r="F8" i="54"/>
  <c r="F24" i="27"/>
  <c r="G24" i="26"/>
  <c r="F17" i="55"/>
  <c r="G17" i="54"/>
  <c r="J25" i="40"/>
  <c r="G22" i="27"/>
  <c r="F22" i="28"/>
  <c r="G18" i="41"/>
  <c r="E18" i="42"/>
  <c r="F27" i="78"/>
  <c r="D28" i="34"/>
  <c r="C29" i="34"/>
  <c r="G8" i="65"/>
  <c r="J24" i="28"/>
  <c r="I24" i="40"/>
  <c r="G14" i="63"/>
  <c r="E14" i="64"/>
  <c r="E19" i="63"/>
  <c r="D28" i="79"/>
  <c r="C29" i="79"/>
  <c r="E5" i="79"/>
  <c r="D13" i="93"/>
  <c r="C29" i="93"/>
  <c r="E4" i="65"/>
  <c r="E7" i="64"/>
  <c r="F27" i="66"/>
  <c r="G15" i="28"/>
  <c r="F15" i="29"/>
  <c r="F15" i="30" s="1"/>
  <c r="F15" i="31" s="1"/>
  <c r="F17" i="77"/>
  <c r="F17" i="78" s="1"/>
  <c r="F17" i="79" s="1"/>
  <c r="F17" i="80" s="1"/>
  <c r="F17" i="81" s="1"/>
  <c r="F17" i="82" s="1"/>
  <c r="F17" i="83" s="1"/>
  <c r="F17" i="84" s="1"/>
  <c r="F17" i="85" s="1"/>
  <c r="G17" i="76"/>
  <c r="E8" i="45"/>
  <c r="G6" i="42"/>
  <c r="G26" i="77"/>
  <c r="J27" i="31"/>
  <c r="C30" i="90"/>
  <c r="D30" i="90" s="1"/>
  <c r="G10" i="75"/>
  <c r="F10" i="76"/>
  <c r="F13" i="75"/>
  <c r="C29" i="74"/>
  <c r="D19" i="74"/>
  <c r="J6" i="28"/>
  <c r="H6" i="29"/>
  <c r="I6" i="40"/>
  <c r="F16" i="41"/>
  <c r="G16" i="40"/>
  <c r="G8" i="44"/>
  <c r="D29" i="69"/>
  <c r="H27" i="32"/>
  <c r="F11" i="55"/>
  <c r="F11" i="56" s="1"/>
  <c r="F11" i="57" s="1"/>
  <c r="F11" i="58" s="1"/>
  <c r="F11" i="59" s="1"/>
  <c r="F11" i="60" s="1"/>
  <c r="F11" i="61" s="1"/>
  <c r="E13" i="51"/>
  <c r="G22" i="53"/>
  <c r="I16" i="40"/>
  <c r="H16" i="29"/>
  <c r="J16" i="28"/>
  <c r="H17" i="40"/>
  <c r="J17" i="39"/>
  <c r="I29" i="27"/>
  <c r="I30" i="27" s="1"/>
  <c r="C30" i="26"/>
  <c r="D30" i="26" s="1"/>
  <c r="D29" i="26"/>
  <c r="D8" i="55"/>
  <c r="C13" i="55"/>
  <c r="H9" i="28"/>
  <c r="C29" i="48"/>
  <c r="D30" i="37"/>
  <c r="E15" i="77"/>
  <c r="E29" i="26"/>
  <c r="G7" i="26"/>
  <c r="G12" i="65"/>
  <c r="J9" i="27"/>
  <c r="J18" i="26"/>
  <c r="H18" i="27"/>
  <c r="H10" i="33"/>
  <c r="I10" i="44"/>
  <c r="J10" i="32"/>
  <c r="H21" i="40"/>
  <c r="I21" i="51"/>
  <c r="C29" i="77"/>
  <c r="D13" i="77"/>
  <c r="E17" i="78"/>
  <c r="G23" i="31"/>
  <c r="E19" i="29"/>
  <c r="G19" i="29" s="1"/>
  <c r="F4" i="41"/>
  <c r="E13" i="38"/>
  <c r="G9" i="38"/>
  <c r="E9" i="39"/>
  <c r="I11" i="39"/>
  <c r="J11" i="27"/>
  <c r="H11" i="28"/>
  <c r="G4" i="40"/>
  <c r="G22" i="40"/>
  <c r="D13" i="40"/>
  <c r="C29" i="40"/>
  <c r="F9" i="28"/>
  <c r="G9" i="27"/>
  <c r="C29" i="80"/>
  <c r="D28" i="80"/>
  <c r="G5" i="76"/>
  <c r="F5" i="77"/>
  <c r="D28" i="32"/>
  <c r="C29" i="32"/>
  <c r="E20" i="39"/>
  <c r="G20" i="38"/>
  <c r="E28" i="38"/>
  <c r="G28" i="38" s="1"/>
  <c r="C29" i="87"/>
  <c r="D19" i="87"/>
  <c r="F15" i="40"/>
  <c r="G15" i="39"/>
  <c r="G26" i="52"/>
  <c r="E26" i="53"/>
  <c r="F9" i="64"/>
  <c r="G9" i="63"/>
  <c r="E6" i="78"/>
  <c r="E7" i="77"/>
  <c r="D29" i="37"/>
  <c r="C30" i="37"/>
  <c r="F4" i="28"/>
  <c r="F7" i="27"/>
  <c r="I29" i="28"/>
  <c r="I30" i="28" s="1"/>
  <c r="H7" i="32"/>
  <c r="I23" i="42"/>
  <c r="H23" i="31"/>
  <c r="J23" i="30"/>
  <c r="E24" i="66"/>
  <c r="G24" i="65"/>
  <c r="G18" i="40"/>
  <c r="E19" i="40"/>
  <c r="F13" i="28"/>
  <c r="G13" i="28" s="1"/>
  <c r="F8" i="29"/>
  <c r="C30" i="78"/>
  <c r="D30" i="78" s="1"/>
  <c r="D29" i="78"/>
  <c r="J14" i="27"/>
  <c r="H19" i="27"/>
  <c r="H14" i="28"/>
  <c r="J4" i="32"/>
  <c r="H5" i="39"/>
  <c r="I5" i="50"/>
  <c r="J28" i="28"/>
  <c r="D28" i="85"/>
  <c r="C29" i="85"/>
  <c r="E28" i="75"/>
  <c r="E23" i="76"/>
  <c r="E9" i="66"/>
  <c r="E8" i="76"/>
  <c r="E13" i="75"/>
  <c r="F22" i="53"/>
  <c r="G22" i="52"/>
  <c r="G16" i="51"/>
  <c r="F16" i="52"/>
  <c r="F19" i="51"/>
  <c r="F29" i="51" s="1"/>
  <c r="F30" i="51" s="1"/>
  <c r="F18" i="66"/>
  <c r="G18" i="65"/>
  <c r="H29" i="26"/>
  <c r="F28" i="27"/>
  <c r="G28" i="27" s="1"/>
  <c r="F20" i="28"/>
  <c r="C29" i="51"/>
  <c r="F9" i="52"/>
  <c r="G9" i="51"/>
  <c r="E25" i="40"/>
  <c r="G25" i="39"/>
  <c r="E14" i="77"/>
  <c r="F15" i="53"/>
  <c r="F19" i="52"/>
  <c r="G19" i="52" s="1"/>
  <c r="D7" i="56"/>
  <c r="G16" i="50"/>
  <c r="J21" i="28"/>
  <c r="D28" i="67"/>
  <c r="D10" i="53"/>
  <c r="C13" i="53"/>
  <c r="H22" i="39"/>
  <c r="G23" i="40"/>
  <c r="G18" i="87"/>
  <c r="G22" i="26"/>
  <c r="G10" i="27"/>
  <c r="G16" i="65"/>
  <c r="E5" i="95"/>
  <c r="E20" i="95"/>
  <c r="J22" i="38"/>
  <c r="E17" i="57"/>
  <c r="F13" i="27"/>
  <c r="G13" i="27" s="1"/>
  <c r="G17" i="75"/>
  <c r="G11" i="52"/>
  <c r="G16" i="67"/>
  <c r="F24" i="76"/>
  <c r="G15" i="27"/>
  <c r="G16" i="69"/>
  <c r="G15" i="30"/>
  <c r="F15" i="75"/>
  <c r="E16" i="76"/>
  <c r="E19" i="76" s="1"/>
  <c r="D18" i="44"/>
  <c r="C19" i="44"/>
  <c r="F18" i="44"/>
  <c r="F18" i="45" s="1"/>
  <c r="F18" i="46" s="1"/>
  <c r="F18" i="47" s="1"/>
  <c r="F18" i="48" s="1"/>
  <c r="F18" i="49" s="1"/>
  <c r="D20" i="67"/>
  <c r="C28" i="67"/>
  <c r="C29" i="67" s="1"/>
  <c r="E22" i="91"/>
  <c r="J24" i="27"/>
  <c r="G21" i="64"/>
  <c r="F23" i="64"/>
  <c r="E8" i="95"/>
  <c r="D16" i="47"/>
  <c r="C19" i="47"/>
  <c r="D19" i="47" s="1"/>
  <c r="E23" i="95"/>
  <c r="C28" i="52"/>
  <c r="D22" i="52"/>
  <c r="E24" i="95"/>
  <c r="G8" i="40"/>
  <c r="I23" i="41"/>
  <c r="F7" i="75"/>
  <c r="G18" i="63"/>
  <c r="C19" i="58"/>
  <c r="D16" i="58"/>
  <c r="D27" i="39"/>
  <c r="C28" i="39"/>
  <c r="F27" i="39"/>
  <c r="D13" i="68"/>
  <c r="F10" i="62"/>
  <c r="F13" i="62" s="1"/>
  <c r="F29" i="62" s="1"/>
  <c r="C13" i="62"/>
  <c r="D10" i="62"/>
  <c r="E10" i="95"/>
  <c r="D19" i="38"/>
  <c r="B29" i="38"/>
  <c r="I5" i="38"/>
  <c r="J5" i="38" s="1"/>
  <c r="H5" i="27"/>
  <c r="G26" i="94"/>
  <c r="E26" i="95"/>
  <c r="H15" i="40"/>
  <c r="F5" i="29"/>
  <c r="D7" i="49"/>
  <c r="D15" i="41"/>
  <c r="C19" i="41"/>
  <c r="D19" i="41" s="1"/>
  <c r="G16" i="68"/>
  <c r="H17" i="32"/>
  <c r="G20" i="63"/>
  <c r="E25" i="76"/>
  <c r="G15" i="63"/>
  <c r="C19" i="76"/>
  <c r="J22" i="26"/>
  <c r="E12" i="95"/>
  <c r="D25" i="42"/>
  <c r="C28" i="42"/>
  <c r="D28" i="42" s="1"/>
  <c r="G15" i="29"/>
  <c r="E20" i="64"/>
  <c r="E14" i="95"/>
  <c r="F17" i="45"/>
  <c r="D17" i="45"/>
  <c r="C19" i="66"/>
  <c r="C29" i="66" s="1"/>
  <c r="D18" i="66"/>
  <c r="E14" i="53"/>
  <c r="E11" i="56"/>
  <c r="G16" i="64"/>
  <c r="J5" i="26"/>
  <c r="C28" i="54"/>
  <c r="C29" i="54" s="1"/>
  <c r="D21" i="54"/>
  <c r="H22" i="27"/>
  <c r="D7" i="89"/>
  <c r="F16" i="76"/>
  <c r="F16" i="77" s="1"/>
  <c r="F16" i="78" s="1"/>
  <c r="F16" i="79" s="1"/>
  <c r="F16" i="80" s="1"/>
  <c r="F16" i="81" s="1"/>
  <c r="F16" i="82" s="1"/>
  <c r="F16" i="83" s="1"/>
  <c r="F16" i="84" s="1"/>
  <c r="F16" i="85" s="1"/>
  <c r="D19" i="93"/>
  <c r="E17" i="95"/>
  <c r="D4" i="42"/>
  <c r="C7" i="42"/>
  <c r="C29" i="42" s="1"/>
  <c r="H24" i="38"/>
  <c r="D7" i="97"/>
  <c r="B29" i="68"/>
  <c r="F25" i="74"/>
  <c r="G24" i="98"/>
  <c r="E24" i="99"/>
  <c r="B29" i="96"/>
  <c r="D13" i="94"/>
  <c r="D21" i="106"/>
  <c r="C28" i="106"/>
  <c r="D28" i="106" s="1"/>
  <c r="D22" i="108"/>
  <c r="F14" i="88"/>
  <c r="F14" i="89" s="1"/>
  <c r="E9" i="99"/>
  <c r="E13" i="98"/>
  <c r="E10" i="51"/>
  <c r="B30" i="104"/>
  <c r="D29" i="104"/>
  <c r="D13" i="61"/>
  <c r="C13" i="97"/>
  <c r="E25" i="51"/>
  <c r="C29" i="105"/>
  <c r="C30" i="105" s="1"/>
  <c r="D29" i="107"/>
  <c r="D28" i="105"/>
  <c r="D28" i="104"/>
  <c r="C29" i="104"/>
  <c r="C30" i="104" s="1"/>
  <c r="F24" i="88"/>
  <c r="F24" i="89" s="1"/>
  <c r="G20" i="98"/>
  <c r="D22" i="107"/>
  <c r="D5" i="98"/>
  <c r="F5" i="98"/>
  <c r="D22" i="104"/>
  <c r="D21" i="105"/>
  <c r="F26" i="99"/>
  <c r="G26" i="98"/>
  <c r="D12" i="103"/>
  <c r="C13" i="103"/>
  <c r="C19" i="102"/>
  <c r="D19" i="102" s="1"/>
  <c r="D15" i="102"/>
  <c r="C19" i="109"/>
  <c r="D19" i="109" s="1"/>
  <c r="F25" i="103"/>
  <c r="F25" i="104" s="1"/>
  <c r="F25" i="105" s="1"/>
  <c r="F25" i="106" s="1"/>
  <c r="F25" i="107" s="1"/>
  <c r="F25" i="108" s="1"/>
  <c r="F25" i="109" s="1"/>
  <c r="E4" i="99"/>
  <c r="C28" i="100"/>
  <c r="C29" i="100" s="1"/>
  <c r="B29" i="105"/>
  <c r="B30" i="107"/>
  <c r="D30" i="107" s="1"/>
  <c r="B30" i="108"/>
  <c r="B30" i="109"/>
  <c r="E17" i="99"/>
  <c r="E28" i="98"/>
  <c r="G28" i="98" s="1"/>
  <c r="E20" i="99"/>
  <c r="F4" i="103"/>
  <c r="F27" i="103"/>
  <c r="F27" i="104" s="1"/>
  <c r="F27" i="105" s="1"/>
  <c r="F27" i="106" s="1"/>
  <c r="F27" i="107" s="1"/>
  <c r="F27" i="108" s="1"/>
  <c r="F27" i="109" s="1"/>
  <c r="D26" i="103"/>
  <c r="C28" i="103"/>
  <c r="D28" i="103" s="1"/>
  <c r="D7" i="105"/>
  <c r="C19" i="101"/>
  <c r="D19" i="101" s="1"/>
  <c r="D24" i="103"/>
  <c r="D16" i="104"/>
  <c r="D14" i="107"/>
  <c r="D15" i="104"/>
  <c r="F16" i="104"/>
  <c r="F16" i="105" s="1"/>
  <c r="F16" i="106" s="1"/>
  <c r="F16" i="107" s="1"/>
  <c r="F16" i="108" s="1"/>
  <c r="F16" i="109" s="1"/>
  <c r="D7" i="106"/>
  <c r="D15" i="108"/>
  <c r="D15" i="109"/>
  <c r="D14" i="104"/>
  <c r="D15" i="107"/>
  <c r="D9" i="103"/>
  <c r="F9" i="103"/>
  <c r="F9" i="104" s="1"/>
  <c r="F9" i="105" s="1"/>
  <c r="F9" i="106" s="1"/>
  <c r="F9" i="107" s="1"/>
  <c r="F9" i="108" s="1"/>
  <c r="F9" i="109" s="1"/>
  <c r="D15" i="106"/>
  <c r="D16" i="108"/>
  <c r="D16" i="109"/>
  <c r="G5" i="98"/>
  <c r="D10" i="103"/>
  <c r="D16" i="107"/>
  <c r="D16" i="106"/>
  <c r="F23" i="103"/>
  <c r="F23" i="104" s="1"/>
  <c r="F23" i="105" s="1"/>
  <c r="F23" i="106" s="1"/>
  <c r="F23" i="107" s="1"/>
  <c r="F23" i="108" s="1"/>
  <c r="F23" i="109" s="1"/>
  <c r="F20" i="104"/>
  <c r="D17" i="109"/>
  <c r="G8" i="98"/>
  <c r="D20" i="104"/>
  <c r="E29" i="154" l="1"/>
  <c r="G28" i="154"/>
  <c r="G27" i="155"/>
  <c r="E28" i="155"/>
  <c r="E30" i="153"/>
  <c r="G30" i="153" s="1"/>
  <c r="G29" i="153"/>
  <c r="G18" i="57"/>
  <c r="J26" i="51"/>
  <c r="I26" i="63"/>
  <c r="H26" i="52"/>
  <c r="G18" i="58"/>
  <c r="F17" i="68"/>
  <c r="G17" i="68" s="1"/>
  <c r="E29" i="50"/>
  <c r="E24" i="53"/>
  <c r="G24" i="52"/>
  <c r="G18" i="56"/>
  <c r="H8" i="54"/>
  <c r="J8" i="53"/>
  <c r="G18" i="54"/>
  <c r="F19" i="63"/>
  <c r="G19" i="63" s="1"/>
  <c r="F14" i="64"/>
  <c r="H25" i="53"/>
  <c r="I25" i="64"/>
  <c r="J25" i="52"/>
  <c r="I18" i="63"/>
  <c r="J18" i="51"/>
  <c r="H18" i="52"/>
  <c r="G8" i="52"/>
  <c r="E8" i="53"/>
  <c r="D29" i="63"/>
  <c r="C30" i="63"/>
  <c r="D30" i="63" s="1"/>
  <c r="G21" i="55"/>
  <c r="G21" i="54"/>
  <c r="E27" i="55"/>
  <c r="G27" i="54"/>
  <c r="E20" i="54"/>
  <c r="G20" i="53"/>
  <c r="F25" i="66"/>
  <c r="H20" i="55"/>
  <c r="H20" i="56" s="1"/>
  <c r="I20" i="68" s="1"/>
  <c r="E7" i="53"/>
  <c r="G7" i="53" s="1"/>
  <c r="E4" i="54"/>
  <c r="G26" i="65"/>
  <c r="F26" i="66"/>
  <c r="F4" i="65"/>
  <c r="H9" i="55"/>
  <c r="J9" i="55" s="1"/>
  <c r="J9" i="54"/>
  <c r="G18" i="60"/>
  <c r="E21" i="58"/>
  <c r="G21" i="58" s="1"/>
  <c r="J20" i="54"/>
  <c r="E21" i="59"/>
  <c r="E21" i="60" s="1"/>
  <c r="E21" i="61" s="1"/>
  <c r="G21" i="61" s="1"/>
  <c r="F17" i="69"/>
  <c r="G17" i="69" s="1"/>
  <c r="H9" i="56"/>
  <c r="H9" i="57" s="1"/>
  <c r="F6" i="67"/>
  <c r="G6" i="66"/>
  <c r="I20" i="67"/>
  <c r="J20" i="55"/>
  <c r="G18" i="59"/>
  <c r="D29" i="72"/>
  <c r="C30" i="72"/>
  <c r="D30" i="72" s="1"/>
  <c r="E27" i="65"/>
  <c r="G27" i="64"/>
  <c r="F21" i="77"/>
  <c r="G21" i="76"/>
  <c r="F6" i="76"/>
  <c r="G6" i="75"/>
  <c r="F11" i="76"/>
  <c r="G11" i="75"/>
  <c r="F14" i="77"/>
  <c r="F14" i="78" s="1"/>
  <c r="F14" i="79" s="1"/>
  <c r="E15" i="66"/>
  <c r="G15" i="65"/>
  <c r="E16" i="71"/>
  <c r="G16" i="70"/>
  <c r="G11" i="69"/>
  <c r="G18" i="76"/>
  <c r="G11" i="71"/>
  <c r="G11" i="68"/>
  <c r="E22" i="68"/>
  <c r="G22" i="67"/>
  <c r="G11" i="70"/>
  <c r="E5" i="72"/>
  <c r="G5" i="71"/>
  <c r="E11" i="73"/>
  <c r="G11" i="73" s="1"/>
  <c r="G11" i="72"/>
  <c r="C29" i="83"/>
  <c r="D13" i="83"/>
  <c r="C29" i="84"/>
  <c r="G10" i="86"/>
  <c r="F10" i="87"/>
  <c r="F15" i="88"/>
  <c r="F12" i="88"/>
  <c r="G12" i="87"/>
  <c r="G25" i="87"/>
  <c r="F25" i="88"/>
  <c r="G21" i="91"/>
  <c r="G18" i="88"/>
  <c r="G7" i="86"/>
  <c r="G19" i="87"/>
  <c r="F13" i="86"/>
  <c r="G13" i="86" s="1"/>
  <c r="F8" i="88"/>
  <c r="G8" i="87"/>
  <c r="E9" i="78"/>
  <c r="G9" i="77"/>
  <c r="G27" i="77"/>
  <c r="F19" i="87"/>
  <c r="F22" i="88"/>
  <c r="F22" i="89" s="1"/>
  <c r="F22" i="90" s="1"/>
  <c r="F7" i="87"/>
  <c r="G5" i="87"/>
  <c r="E20" i="79"/>
  <c r="G20" i="78"/>
  <c r="G12" i="79"/>
  <c r="F5" i="88"/>
  <c r="F5" i="89" s="1"/>
  <c r="E4" i="80"/>
  <c r="E22" i="79"/>
  <c r="G22" i="78"/>
  <c r="F11" i="90"/>
  <c r="G11" i="89"/>
  <c r="E18" i="78"/>
  <c r="G18" i="77"/>
  <c r="G21" i="90"/>
  <c r="E12" i="81"/>
  <c r="G12" i="80"/>
  <c r="G22" i="90"/>
  <c r="F22" i="91"/>
  <c r="F22" i="92" s="1"/>
  <c r="F22" i="93" s="1"/>
  <c r="F22" i="94" s="1"/>
  <c r="F22" i="95" s="1"/>
  <c r="F22" i="96" s="1"/>
  <c r="F22" i="97" s="1"/>
  <c r="F16" i="92"/>
  <c r="G16" i="91"/>
  <c r="E21" i="80"/>
  <c r="F27" i="91"/>
  <c r="G27" i="90"/>
  <c r="F20" i="93"/>
  <c r="G20" i="92"/>
  <c r="C30" i="92"/>
  <c r="D30" i="92" s="1"/>
  <c r="D29" i="92"/>
  <c r="F23" i="95"/>
  <c r="F23" i="96" s="1"/>
  <c r="F23" i="97" s="1"/>
  <c r="D19" i="94"/>
  <c r="C29" i="94"/>
  <c r="C29" i="95"/>
  <c r="D7" i="95"/>
  <c r="C29" i="96"/>
  <c r="C30" i="96" s="1"/>
  <c r="F14" i="101"/>
  <c r="F14" i="102" s="1"/>
  <c r="F14" i="103" s="1"/>
  <c r="G14" i="103" s="1"/>
  <c r="F13" i="99"/>
  <c r="G11" i="99"/>
  <c r="F11" i="100"/>
  <c r="G16" i="102"/>
  <c r="E18" i="89"/>
  <c r="E19" i="88"/>
  <c r="G16" i="103"/>
  <c r="E4" i="90"/>
  <c r="E7" i="89"/>
  <c r="G4" i="89"/>
  <c r="E29" i="88"/>
  <c r="E30" i="88" s="1"/>
  <c r="E29" i="87"/>
  <c r="E30" i="87" s="1"/>
  <c r="C29" i="98"/>
  <c r="D13" i="98"/>
  <c r="G22" i="99"/>
  <c r="F22" i="100"/>
  <c r="F14" i="104"/>
  <c r="F14" i="105" s="1"/>
  <c r="F14" i="106" s="1"/>
  <c r="G14" i="102"/>
  <c r="G14" i="101"/>
  <c r="G27" i="100"/>
  <c r="E15" i="93"/>
  <c r="G21" i="103"/>
  <c r="E9" i="93"/>
  <c r="E13" i="92"/>
  <c r="G9" i="92"/>
  <c r="E21" i="93"/>
  <c r="G21" i="92"/>
  <c r="C29" i="103"/>
  <c r="C29" i="106"/>
  <c r="C30" i="106" s="1"/>
  <c r="D30" i="106" s="1"/>
  <c r="C29" i="108"/>
  <c r="D7" i="108"/>
  <c r="F13" i="118"/>
  <c r="F28" i="113"/>
  <c r="F13" i="114"/>
  <c r="F13" i="120"/>
  <c r="F13" i="117"/>
  <c r="F13" i="116"/>
  <c r="E25" i="101"/>
  <c r="G25" i="100"/>
  <c r="F13" i="119"/>
  <c r="G20" i="112"/>
  <c r="F7" i="114"/>
  <c r="G14" i="112"/>
  <c r="F19" i="114"/>
  <c r="E12" i="101"/>
  <c r="G12" i="100"/>
  <c r="G20" i="113"/>
  <c r="F28" i="112"/>
  <c r="F29" i="112" s="1"/>
  <c r="F30" i="112" s="1"/>
  <c r="F7" i="115"/>
  <c r="F19" i="112"/>
  <c r="F20" i="115"/>
  <c r="F28" i="114"/>
  <c r="F15" i="116"/>
  <c r="F19" i="115"/>
  <c r="D30" i="112"/>
  <c r="F4" i="117"/>
  <c r="F7" i="116"/>
  <c r="E13" i="114"/>
  <c r="G8" i="116"/>
  <c r="G13" i="112"/>
  <c r="F4" i="129"/>
  <c r="G4" i="128"/>
  <c r="F7" i="128"/>
  <c r="G7" i="128" s="1"/>
  <c r="G23" i="129"/>
  <c r="F23" i="130"/>
  <c r="F18" i="128"/>
  <c r="G18" i="127"/>
  <c r="F19" i="127"/>
  <c r="G19" i="127" s="1"/>
  <c r="G29" i="125"/>
  <c r="G30" i="125"/>
  <c r="G13" i="113"/>
  <c r="E28" i="112"/>
  <c r="F24" i="130"/>
  <c r="G24" i="129"/>
  <c r="E27" i="113"/>
  <c r="G27" i="112"/>
  <c r="F17" i="131"/>
  <c r="G17" i="130"/>
  <c r="E23" i="113"/>
  <c r="G23" i="112"/>
  <c r="E21" i="113"/>
  <c r="G21" i="112"/>
  <c r="G17" i="112"/>
  <c r="E17" i="113"/>
  <c r="E5" i="113"/>
  <c r="G5" i="112"/>
  <c r="G30" i="126"/>
  <c r="F29" i="126"/>
  <c r="F30" i="126" s="1"/>
  <c r="G28" i="126"/>
  <c r="F22" i="128"/>
  <c r="G22" i="127"/>
  <c r="F28" i="127"/>
  <c r="E26" i="113"/>
  <c r="G26" i="112"/>
  <c r="E22" i="113"/>
  <c r="G22" i="112"/>
  <c r="E16" i="114"/>
  <c r="G16" i="113"/>
  <c r="E15" i="114"/>
  <c r="G15" i="113"/>
  <c r="E19" i="112"/>
  <c r="G19" i="112" s="1"/>
  <c r="E25" i="113"/>
  <c r="G25" i="112"/>
  <c r="E19" i="113"/>
  <c r="G19" i="113" s="1"/>
  <c r="E4" i="113"/>
  <c r="E7" i="112"/>
  <c r="G4" i="112"/>
  <c r="E14" i="117"/>
  <c r="G14" i="116"/>
  <c r="F5" i="131"/>
  <c r="G12" i="130"/>
  <c r="F12" i="131"/>
  <c r="F13" i="130"/>
  <c r="F16" i="130"/>
  <c r="G16" i="129"/>
  <c r="F15" i="132"/>
  <c r="G15" i="131"/>
  <c r="E10" i="117"/>
  <c r="G10" i="116"/>
  <c r="F25" i="132"/>
  <c r="G25" i="131"/>
  <c r="E8" i="118"/>
  <c r="G8" i="117"/>
  <c r="E6" i="117"/>
  <c r="G6" i="116"/>
  <c r="F20" i="132"/>
  <c r="G20" i="131"/>
  <c r="F23" i="142"/>
  <c r="G23" i="141"/>
  <c r="F18" i="144"/>
  <c r="G18" i="142"/>
  <c r="F8" i="142"/>
  <c r="G8" i="141"/>
  <c r="F15" i="142"/>
  <c r="G15" i="141"/>
  <c r="F11" i="140"/>
  <c r="G11" i="139"/>
  <c r="F13" i="139"/>
  <c r="F29" i="138"/>
  <c r="F30" i="138" s="1"/>
  <c r="G13" i="138"/>
  <c r="F30" i="137"/>
  <c r="G30" i="137" s="1"/>
  <c r="G29" i="137"/>
  <c r="F17" i="142"/>
  <c r="F19" i="141"/>
  <c r="G17" i="141"/>
  <c r="F4" i="142"/>
  <c r="F7" i="141"/>
  <c r="G29" i="126"/>
  <c r="F22" i="142"/>
  <c r="G22" i="141"/>
  <c r="F28" i="141"/>
  <c r="G12" i="142"/>
  <c r="F12" i="144"/>
  <c r="F27" i="145"/>
  <c r="G27" i="144"/>
  <c r="F10" i="145"/>
  <c r="G10" i="144"/>
  <c r="G24" i="146"/>
  <c r="G25" i="145"/>
  <c r="F25" i="146"/>
  <c r="G25" i="146" s="1"/>
  <c r="G10" i="132"/>
  <c r="E10" i="133"/>
  <c r="G10" i="133" s="1"/>
  <c r="E4" i="141"/>
  <c r="E7" i="140"/>
  <c r="G7" i="140" s="1"/>
  <c r="G4" i="140"/>
  <c r="G16" i="140"/>
  <c r="E19" i="140"/>
  <c r="E16" i="141"/>
  <c r="E29" i="139"/>
  <c r="G19" i="139"/>
  <c r="E30" i="138"/>
  <c r="G6" i="146"/>
  <c r="E6" i="132"/>
  <c r="G6" i="131"/>
  <c r="E16" i="132"/>
  <c r="E16" i="133" s="1"/>
  <c r="E19" i="131"/>
  <c r="E5" i="130"/>
  <c r="G5" i="129"/>
  <c r="E7" i="129"/>
  <c r="E29" i="127"/>
  <c r="E8" i="129"/>
  <c r="G8" i="128"/>
  <c r="E13" i="128"/>
  <c r="G21" i="129"/>
  <c r="E21" i="130"/>
  <c r="E28" i="129"/>
  <c r="E4" i="132"/>
  <c r="E4" i="133" s="1"/>
  <c r="G13" i="114"/>
  <c r="E9" i="116"/>
  <c r="G9" i="115"/>
  <c r="E13" i="115"/>
  <c r="G13" i="115" s="1"/>
  <c r="E18" i="117"/>
  <c r="G18" i="116"/>
  <c r="F29" i="113"/>
  <c r="F30" i="113" s="1"/>
  <c r="G7" i="112"/>
  <c r="G29" i="111"/>
  <c r="E30" i="111"/>
  <c r="G30" i="111" s="1"/>
  <c r="C29" i="110"/>
  <c r="C30" i="110" s="1"/>
  <c r="F7" i="110"/>
  <c r="G7" i="110" s="1"/>
  <c r="E30" i="110"/>
  <c r="F13" i="110"/>
  <c r="G13" i="110"/>
  <c r="F19" i="110"/>
  <c r="G19" i="110" s="1"/>
  <c r="F28" i="110"/>
  <c r="G28" i="110" s="1"/>
  <c r="G8" i="110"/>
  <c r="B30" i="110"/>
  <c r="D30" i="110" s="1"/>
  <c r="D29" i="110"/>
  <c r="D7" i="110"/>
  <c r="F14" i="107"/>
  <c r="G24" i="89"/>
  <c r="F24" i="90"/>
  <c r="F15" i="41"/>
  <c r="G15" i="40"/>
  <c r="F19" i="40"/>
  <c r="E29" i="63"/>
  <c r="E22" i="105"/>
  <c r="E27" i="84"/>
  <c r="H17" i="33"/>
  <c r="I17" i="44"/>
  <c r="J17" i="32"/>
  <c r="F27" i="40"/>
  <c r="F28" i="39"/>
  <c r="F29" i="39" s="1"/>
  <c r="F30" i="39" s="1"/>
  <c r="F30" i="62"/>
  <c r="G30" i="62" s="1"/>
  <c r="G29" i="62"/>
  <c r="E9" i="67"/>
  <c r="E13" i="66"/>
  <c r="G24" i="66"/>
  <c r="E24" i="67"/>
  <c r="E9" i="40"/>
  <c r="G9" i="39"/>
  <c r="G8" i="45"/>
  <c r="E8" i="46"/>
  <c r="E14" i="65"/>
  <c r="E19" i="64"/>
  <c r="F24" i="28"/>
  <c r="G24" i="27"/>
  <c r="J7" i="33"/>
  <c r="E18" i="105"/>
  <c r="H12" i="51"/>
  <c r="I12" i="62"/>
  <c r="J12" i="50"/>
  <c r="D28" i="39"/>
  <c r="C29" i="39"/>
  <c r="F9" i="53"/>
  <c r="F13" i="52"/>
  <c r="F29" i="52" s="1"/>
  <c r="F30" i="52" s="1"/>
  <c r="G9" i="52"/>
  <c r="E28" i="76"/>
  <c r="G23" i="76"/>
  <c r="E23" i="77"/>
  <c r="C30" i="87"/>
  <c r="D30" i="87" s="1"/>
  <c r="D29" i="87"/>
  <c r="G13" i="51"/>
  <c r="J13" i="31"/>
  <c r="F18" i="102"/>
  <c r="G18" i="101"/>
  <c r="H22" i="40"/>
  <c r="I22" i="51"/>
  <c r="C30" i="51"/>
  <c r="D30" i="51" s="1"/>
  <c r="D29" i="51"/>
  <c r="G13" i="38"/>
  <c r="E29" i="38"/>
  <c r="E30" i="26"/>
  <c r="G30" i="26" s="1"/>
  <c r="G29" i="26"/>
  <c r="F8" i="55"/>
  <c r="H14" i="42"/>
  <c r="I14" i="53"/>
  <c r="E16" i="105"/>
  <c r="G16" i="104"/>
  <c r="E10" i="105"/>
  <c r="E21" i="105"/>
  <c r="G21" i="104"/>
  <c r="F15" i="102"/>
  <c r="F19" i="101"/>
  <c r="G15" i="101"/>
  <c r="F4" i="96"/>
  <c r="C29" i="102"/>
  <c r="D13" i="103"/>
  <c r="D13" i="53"/>
  <c r="C29" i="53"/>
  <c r="G20" i="28"/>
  <c r="F28" i="28"/>
  <c r="G28" i="28" s="1"/>
  <c r="F20" i="29"/>
  <c r="C30" i="85"/>
  <c r="D30" i="85" s="1"/>
  <c r="D29" i="85"/>
  <c r="H23" i="32"/>
  <c r="I23" i="43"/>
  <c r="J23" i="31"/>
  <c r="F7" i="41"/>
  <c r="G4" i="41"/>
  <c r="F4" i="42"/>
  <c r="E15" i="78"/>
  <c r="H27" i="33"/>
  <c r="J27" i="32"/>
  <c r="I27" i="44"/>
  <c r="C30" i="82"/>
  <c r="D30" i="82" s="1"/>
  <c r="D29" i="82"/>
  <c r="G11" i="55"/>
  <c r="J8" i="43"/>
  <c r="I13" i="43"/>
  <c r="C30" i="42"/>
  <c r="D30" i="42" s="1"/>
  <c r="D29" i="42"/>
  <c r="C29" i="97"/>
  <c r="D13" i="97"/>
  <c r="G13" i="98"/>
  <c r="E29" i="98"/>
  <c r="D29" i="96"/>
  <c r="B30" i="96"/>
  <c r="D30" i="96" s="1"/>
  <c r="D19" i="58"/>
  <c r="C29" i="58"/>
  <c r="E8" i="96"/>
  <c r="F24" i="77"/>
  <c r="G24" i="76"/>
  <c r="E20" i="40"/>
  <c r="E28" i="39"/>
  <c r="G28" i="39" s="1"/>
  <c r="G20" i="39"/>
  <c r="G15" i="31"/>
  <c r="F15" i="32"/>
  <c r="F9" i="81"/>
  <c r="F23" i="34"/>
  <c r="G23" i="33"/>
  <c r="F21" i="97"/>
  <c r="F5" i="30"/>
  <c r="G5" i="29"/>
  <c r="G23" i="64"/>
  <c r="F23" i="65"/>
  <c r="F28" i="64"/>
  <c r="H30" i="26"/>
  <c r="J30" i="26" s="1"/>
  <c r="J29" i="26"/>
  <c r="J7" i="32"/>
  <c r="C30" i="32"/>
  <c r="D30" i="32" s="1"/>
  <c r="D29" i="32"/>
  <c r="E27" i="41"/>
  <c r="G27" i="40"/>
  <c r="E12" i="68"/>
  <c r="G12" i="67"/>
  <c r="H15" i="41"/>
  <c r="I15" i="52"/>
  <c r="J15" i="40"/>
  <c r="G7" i="75"/>
  <c r="G27" i="39"/>
  <c r="E26" i="105"/>
  <c r="F5" i="46"/>
  <c r="G5" i="45"/>
  <c r="F22" i="70"/>
  <c r="E13" i="34"/>
  <c r="E10" i="35"/>
  <c r="F25" i="36"/>
  <c r="G25" i="35"/>
  <c r="C30" i="66"/>
  <c r="D30" i="66" s="1"/>
  <c r="D29" i="66"/>
  <c r="G17" i="99"/>
  <c r="E17" i="100"/>
  <c r="E19" i="99"/>
  <c r="G19" i="99" s="1"/>
  <c r="C29" i="109"/>
  <c r="D30" i="104"/>
  <c r="G14" i="88"/>
  <c r="F19" i="88"/>
  <c r="G19" i="88" s="1"/>
  <c r="J22" i="27"/>
  <c r="H22" i="28"/>
  <c r="I22" i="39"/>
  <c r="J22" i="39" s="1"/>
  <c r="E14" i="96"/>
  <c r="E26" i="96"/>
  <c r="G26" i="95"/>
  <c r="F18" i="67"/>
  <c r="G18" i="66"/>
  <c r="H5" i="40"/>
  <c r="I5" i="51"/>
  <c r="G7" i="27"/>
  <c r="F29" i="27"/>
  <c r="F5" i="78"/>
  <c r="G5" i="77"/>
  <c r="G17" i="77"/>
  <c r="C30" i="48"/>
  <c r="D30" i="48" s="1"/>
  <c r="D29" i="48"/>
  <c r="G16" i="41"/>
  <c r="F16" i="42"/>
  <c r="F27" i="67"/>
  <c r="D29" i="34"/>
  <c r="C30" i="34"/>
  <c r="D30" i="34" s="1"/>
  <c r="E8" i="71"/>
  <c r="F15" i="89"/>
  <c r="G15" i="88"/>
  <c r="F7" i="28"/>
  <c r="F4" i="29"/>
  <c r="G4" i="28"/>
  <c r="E17" i="79"/>
  <c r="G17" i="78"/>
  <c r="I9" i="40"/>
  <c r="J9" i="40" s="1"/>
  <c r="H9" i="29"/>
  <c r="J9" i="28"/>
  <c r="G7" i="64"/>
  <c r="C29" i="47"/>
  <c r="E11" i="105"/>
  <c r="E6" i="105"/>
  <c r="E22" i="43"/>
  <c r="G22" i="42"/>
  <c r="E25" i="52"/>
  <c r="G25" i="51"/>
  <c r="E28" i="51"/>
  <c r="G28" i="51" s="1"/>
  <c r="F17" i="46"/>
  <c r="G17" i="45"/>
  <c r="G24" i="88"/>
  <c r="F28" i="88"/>
  <c r="G28" i="88" s="1"/>
  <c r="D29" i="54"/>
  <c r="C30" i="54"/>
  <c r="D30" i="54" s="1"/>
  <c r="E20" i="65"/>
  <c r="G20" i="64"/>
  <c r="E28" i="64"/>
  <c r="I5" i="39"/>
  <c r="J5" i="39" s="1"/>
  <c r="H5" i="28"/>
  <c r="J5" i="27"/>
  <c r="E22" i="92"/>
  <c r="E28" i="91"/>
  <c r="E17" i="58"/>
  <c r="H6" i="30"/>
  <c r="J6" i="29"/>
  <c r="I6" i="41"/>
  <c r="E4" i="66"/>
  <c r="E7" i="65"/>
  <c r="G4" i="65"/>
  <c r="F27" i="79"/>
  <c r="G27" i="78"/>
  <c r="E7" i="45"/>
  <c r="E6" i="46"/>
  <c r="G6" i="45"/>
  <c r="F10" i="102"/>
  <c r="G10" i="101"/>
  <c r="F6" i="90"/>
  <c r="G6" i="89"/>
  <c r="E4" i="37"/>
  <c r="C30" i="103"/>
  <c r="D30" i="103" s="1"/>
  <c r="D29" i="103"/>
  <c r="E13" i="99"/>
  <c r="G13" i="99" s="1"/>
  <c r="E9" i="100"/>
  <c r="G9" i="99"/>
  <c r="H14" i="29"/>
  <c r="J14" i="28"/>
  <c r="I14" i="40"/>
  <c r="H19" i="28"/>
  <c r="D29" i="80"/>
  <c r="C30" i="80"/>
  <c r="D30" i="80" s="1"/>
  <c r="D29" i="77"/>
  <c r="C30" i="77"/>
  <c r="D30" i="77" s="1"/>
  <c r="D13" i="55"/>
  <c r="C29" i="55"/>
  <c r="C29" i="41"/>
  <c r="F21" i="67"/>
  <c r="E26" i="80"/>
  <c r="G26" i="79"/>
  <c r="F23" i="57"/>
  <c r="G23" i="56"/>
  <c r="I8" i="45"/>
  <c r="H13" i="33"/>
  <c r="J13" i="33" s="1"/>
  <c r="H8" i="34"/>
  <c r="J8" i="33"/>
  <c r="E17" i="96"/>
  <c r="G17" i="95"/>
  <c r="D29" i="105"/>
  <c r="B30" i="105"/>
  <c r="D30" i="105" s="1"/>
  <c r="B30" i="38"/>
  <c r="D30" i="38" s="1"/>
  <c r="D29" i="38"/>
  <c r="D29" i="67"/>
  <c r="C30" i="67"/>
  <c r="D30" i="67" s="1"/>
  <c r="E20" i="96"/>
  <c r="J19" i="27"/>
  <c r="H29" i="27"/>
  <c r="C30" i="93"/>
  <c r="D30" i="93" s="1"/>
  <c r="D29" i="93"/>
  <c r="E18" i="43"/>
  <c r="E19" i="42"/>
  <c r="G18" i="42"/>
  <c r="E11" i="79"/>
  <c r="E24" i="100"/>
  <c r="G24" i="99"/>
  <c r="E11" i="57"/>
  <c r="G11" i="56"/>
  <c r="E24" i="96"/>
  <c r="G16" i="52"/>
  <c r="F16" i="53"/>
  <c r="E6" i="79"/>
  <c r="E7" i="79" s="1"/>
  <c r="G9" i="28"/>
  <c r="F9" i="29"/>
  <c r="J21" i="40"/>
  <c r="H21" i="41"/>
  <c r="I21" i="52"/>
  <c r="D29" i="74"/>
  <c r="C30" i="74"/>
  <c r="D30" i="74" s="1"/>
  <c r="E4" i="81"/>
  <c r="G4" i="80"/>
  <c r="F10" i="30"/>
  <c r="G10" i="29"/>
  <c r="E5" i="105"/>
  <c r="G27" i="35"/>
  <c r="E28" i="35"/>
  <c r="E27" i="36"/>
  <c r="F24" i="102"/>
  <c r="I13" i="44"/>
  <c r="J8" i="44"/>
  <c r="F28" i="99"/>
  <c r="G26" i="99"/>
  <c r="F26" i="100"/>
  <c r="E12" i="96"/>
  <c r="F15" i="54"/>
  <c r="F19" i="53"/>
  <c r="G15" i="53"/>
  <c r="C30" i="40"/>
  <c r="D30" i="40" s="1"/>
  <c r="D29" i="40"/>
  <c r="G12" i="45"/>
  <c r="E12" i="46"/>
  <c r="F14" i="80"/>
  <c r="G6" i="101"/>
  <c r="F6" i="102"/>
  <c r="E23" i="103"/>
  <c r="G23" i="102"/>
  <c r="G20" i="99"/>
  <c r="E20" i="100"/>
  <c r="E28" i="99"/>
  <c r="G28" i="99" s="1"/>
  <c r="F7" i="98"/>
  <c r="F5" i="99"/>
  <c r="E10" i="96"/>
  <c r="D28" i="52"/>
  <c r="C29" i="52"/>
  <c r="D19" i="44"/>
  <c r="C29" i="44"/>
  <c r="E5" i="96"/>
  <c r="E14" i="78"/>
  <c r="G14" i="77"/>
  <c r="F9" i="65"/>
  <c r="G9" i="64"/>
  <c r="F13" i="76"/>
  <c r="G10" i="76"/>
  <c r="F10" i="77"/>
  <c r="G22" i="28"/>
  <c r="F22" i="29"/>
  <c r="F8" i="68"/>
  <c r="G8" i="67"/>
  <c r="E14" i="105"/>
  <c r="G14" i="104"/>
  <c r="F27" i="58"/>
  <c r="D29" i="100"/>
  <c r="C30" i="100"/>
  <c r="D30" i="100" s="1"/>
  <c r="E10" i="52"/>
  <c r="G10" i="51"/>
  <c r="F25" i="75"/>
  <c r="G25" i="74"/>
  <c r="F28" i="74"/>
  <c r="D19" i="66"/>
  <c r="D28" i="54"/>
  <c r="F22" i="54"/>
  <c r="F28" i="53"/>
  <c r="F13" i="29"/>
  <c r="G13" i="29" s="1"/>
  <c r="F8" i="30"/>
  <c r="G8" i="29"/>
  <c r="E5" i="80"/>
  <c r="G5" i="55"/>
  <c r="E5" i="56"/>
  <c r="E6" i="30"/>
  <c r="E7" i="29"/>
  <c r="G6" i="29"/>
  <c r="G27" i="103"/>
  <c r="J11" i="39"/>
  <c r="H11" i="40"/>
  <c r="E4" i="100"/>
  <c r="G4" i="99"/>
  <c r="E7" i="99"/>
  <c r="D29" i="68"/>
  <c r="B30" i="68"/>
  <c r="D30" i="68" s="1"/>
  <c r="E13" i="39"/>
  <c r="D19" i="76"/>
  <c r="C29" i="76"/>
  <c r="G16" i="76"/>
  <c r="E16" i="77"/>
  <c r="D7" i="42"/>
  <c r="E29" i="75"/>
  <c r="G13" i="75"/>
  <c r="E26" i="54"/>
  <c r="G26" i="53"/>
  <c r="I10" i="45"/>
  <c r="H10" i="34"/>
  <c r="J10" i="33"/>
  <c r="I17" i="52"/>
  <c r="H17" i="41"/>
  <c r="J17" i="40"/>
  <c r="E7" i="78"/>
  <c r="E27" i="105"/>
  <c r="G27" i="104"/>
  <c r="E16" i="32"/>
  <c r="E19" i="31"/>
  <c r="G19" i="31" s="1"/>
  <c r="G16" i="31"/>
  <c r="E15" i="105"/>
  <c r="F8" i="102"/>
  <c r="F4" i="104"/>
  <c r="F20" i="105"/>
  <c r="G14" i="53"/>
  <c r="E14" i="54"/>
  <c r="E19" i="53"/>
  <c r="G19" i="53" s="1"/>
  <c r="D13" i="62"/>
  <c r="C29" i="62"/>
  <c r="E23" i="96"/>
  <c r="G15" i="75"/>
  <c r="F15" i="76"/>
  <c r="F19" i="75"/>
  <c r="G19" i="75" s="1"/>
  <c r="E25" i="41"/>
  <c r="G25" i="40"/>
  <c r="E8" i="77"/>
  <c r="E13" i="76"/>
  <c r="G19" i="40"/>
  <c r="H11" i="29"/>
  <c r="J11" i="28"/>
  <c r="I11" i="40"/>
  <c r="J18" i="27"/>
  <c r="H18" i="28"/>
  <c r="I18" i="39"/>
  <c r="J18" i="39" s="1"/>
  <c r="C30" i="79"/>
  <c r="D30" i="79" s="1"/>
  <c r="D29" i="79"/>
  <c r="I4" i="46"/>
  <c r="I7" i="46" s="1"/>
  <c r="H7" i="34"/>
  <c r="J4" i="34"/>
  <c r="H4" i="35"/>
  <c r="J23" i="39"/>
  <c r="H23" i="40"/>
  <c r="C29" i="101"/>
  <c r="F14" i="90"/>
  <c r="G14" i="89"/>
  <c r="F19" i="89"/>
  <c r="D28" i="100"/>
  <c r="D29" i="106"/>
  <c r="H24" i="39"/>
  <c r="J24" i="38"/>
  <c r="I24" i="50"/>
  <c r="I24" i="51"/>
  <c r="E25" i="77"/>
  <c r="G10" i="62"/>
  <c r="F10" i="63"/>
  <c r="H16" i="30"/>
  <c r="J16" i="29"/>
  <c r="I16" i="41"/>
  <c r="F17" i="56"/>
  <c r="G17" i="55"/>
  <c r="J25" i="29"/>
  <c r="H25" i="30"/>
  <c r="I25" i="41"/>
  <c r="J25" i="41" s="1"/>
  <c r="G13" i="62"/>
  <c r="C30" i="99"/>
  <c r="D30" i="99" s="1"/>
  <c r="D29" i="99"/>
  <c r="E10" i="72"/>
  <c r="G19" i="51"/>
  <c r="E8" i="104"/>
  <c r="G28" i="155" l="1"/>
  <c r="E29" i="155"/>
  <c r="E30" i="154"/>
  <c r="G30" i="154" s="1"/>
  <c r="G29" i="154"/>
  <c r="J25" i="53"/>
  <c r="H25" i="54"/>
  <c r="I25" i="65"/>
  <c r="F14" i="65"/>
  <c r="F19" i="64"/>
  <c r="H8" i="55"/>
  <c r="I8" i="66"/>
  <c r="J8" i="54"/>
  <c r="G24" i="53"/>
  <c r="E24" i="54"/>
  <c r="E30" i="50"/>
  <c r="G30" i="50" s="1"/>
  <c r="G29" i="50"/>
  <c r="J26" i="52"/>
  <c r="I26" i="64"/>
  <c r="H26" i="53"/>
  <c r="G19" i="64"/>
  <c r="G21" i="59"/>
  <c r="E8" i="54"/>
  <c r="G8" i="53"/>
  <c r="G14" i="64"/>
  <c r="J20" i="56"/>
  <c r="I18" i="64"/>
  <c r="H18" i="53"/>
  <c r="J18" i="52"/>
  <c r="E4" i="55"/>
  <c r="E7" i="54"/>
  <c r="G7" i="54" s="1"/>
  <c r="G4" i="54"/>
  <c r="G25" i="66"/>
  <c r="F25" i="67"/>
  <c r="I9" i="67"/>
  <c r="E20" i="55"/>
  <c r="G20" i="54"/>
  <c r="E27" i="56"/>
  <c r="G27" i="55"/>
  <c r="H20" i="57"/>
  <c r="I20" i="69" s="1"/>
  <c r="G21" i="60"/>
  <c r="J9" i="56"/>
  <c r="I9" i="68"/>
  <c r="F7" i="65"/>
  <c r="F4" i="66"/>
  <c r="G4" i="66" s="1"/>
  <c r="F17" i="70"/>
  <c r="G17" i="70" s="1"/>
  <c r="G26" i="66"/>
  <c r="F26" i="67"/>
  <c r="G6" i="67"/>
  <c r="F6" i="68"/>
  <c r="I9" i="69"/>
  <c r="J9" i="57"/>
  <c r="H9" i="58"/>
  <c r="E16" i="72"/>
  <c r="G16" i="71"/>
  <c r="E15" i="67"/>
  <c r="G15" i="66"/>
  <c r="F11" i="77"/>
  <c r="G11" i="76"/>
  <c r="F6" i="77"/>
  <c r="G6" i="76"/>
  <c r="F7" i="76"/>
  <c r="G7" i="76" s="1"/>
  <c r="F21" i="78"/>
  <c r="G21" i="77"/>
  <c r="E27" i="66"/>
  <c r="G27" i="65"/>
  <c r="E29" i="64"/>
  <c r="E22" i="69"/>
  <c r="G22" i="68"/>
  <c r="E5" i="73"/>
  <c r="G5" i="73" s="1"/>
  <c r="G5" i="72"/>
  <c r="C30" i="83"/>
  <c r="D30" i="83" s="1"/>
  <c r="D29" i="83"/>
  <c r="C30" i="84"/>
  <c r="D30" i="84" s="1"/>
  <c r="D29" i="84"/>
  <c r="G9" i="78"/>
  <c r="E9" i="79"/>
  <c r="F8" i="89"/>
  <c r="G8" i="88"/>
  <c r="G25" i="88"/>
  <c r="F25" i="89"/>
  <c r="F29" i="86"/>
  <c r="F12" i="89"/>
  <c r="G12" i="88"/>
  <c r="F29" i="87"/>
  <c r="F30" i="87" s="1"/>
  <c r="G30" i="87" s="1"/>
  <c r="G10" i="87"/>
  <c r="F13" i="87"/>
  <c r="G13" i="87" s="1"/>
  <c r="F10" i="88"/>
  <c r="F7" i="89"/>
  <c r="F5" i="90"/>
  <c r="F7" i="90" s="1"/>
  <c r="G5" i="89"/>
  <c r="E22" i="80"/>
  <c r="G22" i="79"/>
  <c r="G5" i="88"/>
  <c r="F7" i="88"/>
  <c r="G7" i="88" s="1"/>
  <c r="E20" i="80"/>
  <c r="G20" i="79"/>
  <c r="G22" i="91"/>
  <c r="G7" i="87"/>
  <c r="E12" i="82"/>
  <c r="G12" i="81"/>
  <c r="E18" i="79"/>
  <c r="G18" i="78"/>
  <c r="G11" i="90"/>
  <c r="F11" i="91"/>
  <c r="E21" i="81"/>
  <c r="F16" i="93"/>
  <c r="G16" i="92"/>
  <c r="G5" i="90"/>
  <c r="F5" i="91"/>
  <c r="F27" i="92"/>
  <c r="G27" i="91"/>
  <c r="G23" i="95"/>
  <c r="F20" i="94"/>
  <c r="G20" i="93"/>
  <c r="C30" i="94"/>
  <c r="D30" i="94" s="1"/>
  <c r="D29" i="94"/>
  <c r="C30" i="95"/>
  <c r="D30" i="95" s="1"/>
  <c r="D29" i="95"/>
  <c r="G22" i="100"/>
  <c r="F22" i="101"/>
  <c r="D29" i="98"/>
  <c r="C30" i="98"/>
  <c r="D30" i="98" s="1"/>
  <c r="G4" i="90"/>
  <c r="E7" i="90"/>
  <c r="E4" i="91"/>
  <c r="E18" i="90"/>
  <c r="E19" i="89"/>
  <c r="E29" i="89" s="1"/>
  <c r="E30" i="89" s="1"/>
  <c r="G18" i="89"/>
  <c r="F11" i="101"/>
  <c r="F13" i="100"/>
  <c r="G11" i="100"/>
  <c r="E15" i="94"/>
  <c r="E21" i="94"/>
  <c r="G21" i="93"/>
  <c r="E9" i="94"/>
  <c r="G9" i="93"/>
  <c r="E13" i="93"/>
  <c r="C30" i="108"/>
  <c r="D30" i="108" s="1"/>
  <c r="D29" i="108"/>
  <c r="G28" i="112"/>
  <c r="E12" i="102"/>
  <c r="G12" i="101"/>
  <c r="E25" i="102"/>
  <c r="G25" i="101"/>
  <c r="F29" i="114"/>
  <c r="F30" i="114" s="1"/>
  <c r="G20" i="115"/>
  <c r="F20" i="116"/>
  <c r="F28" i="115"/>
  <c r="F29" i="115" s="1"/>
  <c r="F30" i="115" s="1"/>
  <c r="F4" i="118"/>
  <c r="F7" i="117"/>
  <c r="F15" i="117"/>
  <c r="F19" i="116"/>
  <c r="F18" i="129"/>
  <c r="G18" i="128"/>
  <c r="F19" i="128"/>
  <c r="G19" i="128" s="1"/>
  <c r="F23" i="131"/>
  <c r="G23" i="130"/>
  <c r="F4" i="130"/>
  <c r="G4" i="129"/>
  <c r="F7" i="129"/>
  <c r="G24" i="130"/>
  <c r="F24" i="131"/>
  <c r="E29" i="112"/>
  <c r="E27" i="114"/>
  <c r="G27" i="113"/>
  <c r="E16" i="115"/>
  <c r="G16" i="114"/>
  <c r="E4" i="114"/>
  <c r="E7" i="113"/>
  <c r="G4" i="113"/>
  <c r="E22" i="114"/>
  <c r="G22" i="113"/>
  <c r="E17" i="114"/>
  <c r="E19" i="114" s="1"/>
  <c r="G19" i="114" s="1"/>
  <c r="G17" i="113"/>
  <c r="E25" i="114"/>
  <c r="G25" i="113"/>
  <c r="E26" i="114"/>
  <c r="G26" i="113"/>
  <c r="E21" i="114"/>
  <c r="G21" i="113"/>
  <c r="E28" i="113"/>
  <c r="G28" i="113" s="1"/>
  <c r="E23" i="114"/>
  <c r="G23" i="113"/>
  <c r="E5" i="114"/>
  <c r="G5" i="113"/>
  <c r="E15" i="115"/>
  <c r="G15" i="114"/>
  <c r="F29" i="127"/>
  <c r="F30" i="127" s="1"/>
  <c r="G28" i="127"/>
  <c r="F17" i="132"/>
  <c r="G17" i="131"/>
  <c r="F22" i="129"/>
  <c r="G22" i="128"/>
  <c r="F28" i="128"/>
  <c r="E14" i="118"/>
  <c r="G14" i="117"/>
  <c r="F16" i="131"/>
  <c r="G16" i="130"/>
  <c r="G12" i="131"/>
  <c r="F13" i="131"/>
  <c r="F12" i="132"/>
  <c r="F5" i="132"/>
  <c r="F15" i="133"/>
  <c r="G15" i="132"/>
  <c r="E6" i="118"/>
  <c r="G6" i="117"/>
  <c r="E8" i="119"/>
  <c r="G8" i="118"/>
  <c r="F25" i="133"/>
  <c r="G25" i="133" s="1"/>
  <c r="G25" i="132"/>
  <c r="E10" i="118"/>
  <c r="G10" i="117"/>
  <c r="F20" i="133"/>
  <c r="G20" i="132"/>
  <c r="G13" i="139"/>
  <c r="F29" i="139"/>
  <c r="F30" i="139" s="1"/>
  <c r="F11" i="141"/>
  <c r="G11" i="140"/>
  <c r="F13" i="140"/>
  <c r="G29" i="138"/>
  <c r="G30" i="138"/>
  <c r="G15" i="142"/>
  <c r="F15" i="144"/>
  <c r="F8" i="144"/>
  <c r="G8" i="142"/>
  <c r="F18" i="145"/>
  <c r="G18" i="144"/>
  <c r="F23" i="144"/>
  <c r="G23" i="142"/>
  <c r="F4" i="144"/>
  <c r="F7" i="142"/>
  <c r="G17" i="142"/>
  <c r="F17" i="144"/>
  <c r="F19" i="142"/>
  <c r="F12" i="145"/>
  <c r="G12" i="144"/>
  <c r="G28" i="141"/>
  <c r="F28" i="142"/>
  <c r="G22" i="142"/>
  <c r="F22" i="144"/>
  <c r="F10" i="146"/>
  <c r="G10" i="145"/>
  <c r="F27" i="146"/>
  <c r="G27" i="146" s="1"/>
  <c r="G27" i="145"/>
  <c r="G6" i="132"/>
  <c r="E6" i="133"/>
  <c r="G6" i="133" s="1"/>
  <c r="E19" i="133"/>
  <c r="E4" i="142"/>
  <c r="G4" i="141"/>
  <c r="E7" i="141"/>
  <c r="G7" i="141" s="1"/>
  <c r="E30" i="139"/>
  <c r="E16" i="142"/>
  <c r="G16" i="141"/>
  <c r="E19" i="141"/>
  <c r="G19" i="140"/>
  <c r="E29" i="140"/>
  <c r="E5" i="131"/>
  <c r="G5" i="130"/>
  <c r="E7" i="130"/>
  <c r="E19" i="132"/>
  <c r="E29" i="128"/>
  <c r="G13" i="128"/>
  <c r="E8" i="130"/>
  <c r="E13" i="129"/>
  <c r="G13" i="129" s="1"/>
  <c r="G8" i="129"/>
  <c r="E30" i="127"/>
  <c r="G30" i="127" s="1"/>
  <c r="G29" i="127"/>
  <c r="G7" i="129"/>
  <c r="E21" i="131"/>
  <c r="E28" i="130"/>
  <c r="G21" i="130"/>
  <c r="E9" i="117"/>
  <c r="G9" i="116"/>
  <c r="E13" i="116"/>
  <c r="G13" i="116" s="1"/>
  <c r="E18" i="118"/>
  <c r="G18" i="117"/>
  <c r="F29" i="110"/>
  <c r="F30" i="110" s="1"/>
  <c r="G29" i="110"/>
  <c r="G30" i="110"/>
  <c r="E14" i="79"/>
  <c r="G14" i="78"/>
  <c r="F23" i="58"/>
  <c r="G23" i="57"/>
  <c r="E13" i="100"/>
  <c r="G13" i="100" s="1"/>
  <c r="E9" i="101"/>
  <c r="G9" i="100"/>
  <c r="E28" i="65"/>
  <c r="E20" i="66"/>
  <c r="G20" i="65"/>
  <c r="E10" i="36"/>
  <c r="E13" i="35"/>
  <c r="E12" i="69"/>
  <c r="G12" i="68"/>
  <c r="G7" i="41"/>
  <c r="E10" i="106"/>
  <c r="C30" i="39"/>
  <c r="D30" i="39" s="1"/>
  <c r="D29" i="39"/>
  <c r="G8" i="46"/>
  <c r="E8" i="47"/>
  <c r="F27" i="80"/>
  <c r="G27" i="79"/>
  <c r="E30" i="64"/>
  <c r="E26" i="97"/>
  <c r="G26" i="97" s="1"/>
  <c r="G26" i="96"/>
  <c r="G23" i="34"/>
  <c r="F23" i="35"/>
  <c r="I22" i="52"/>
  <c r="H22" i="41"/>
  <c r="E24" i="97"/>
  <c r="G26" i="80"/>
  <c r="E26" i="81"/>
  <c r="E27" i="42"/>
  <c r="C30" i="97"/>
  <c r="D30" i="97" s="1"/>
  <c r="D29" i="97"/>
  <c r="F15" i="77"/>
  <c r="F19" i="76"/>
  <c r="G19" i="76" s="1"/>
  <c r="G15" i="76"/>
  <c r="E23" i="97"/>
  <c r="G23" i="97" s="1"/>
  <c r="G23" i="96"/>
  <c r="G7" i="65"/>
  <c r="J9" i="29"/>
  <c r="H9" i="30"/>
  <c r="I9" i="41"/>
  <c r="J9" i="41" s="1"/>
  <c r="F27" i="68"/>
  <c r="E14" i="97"/>
  <c r="F22" i="71"/>
  <c r="F9" i="82"/>
  <c r="I23" i="44"/>
  <c r="H23" i="33"/>
  <c r="J23" i="32"/>
  <c r="E16" i="106"/>
  <c r="G16" i="105"/>
  <c r="F18" i="103"/>
  <c r="G18" i="102"/>
  <c r="E9" i="41"/>
  <c r="G9" i="40"/>
  <c r="E13" i="40"/>
  <c r="E22" i="106"/>
  <c r="F15" i="33"/>
  <c r="G15" i="32"/>
  <c r="G24" i="67"/>
  <c r="E24" i="68"/>
  <c r="E30" i="63"/>
  <c r="F27" i="59"/>
  <c r="G10" i="63"/>
  <c r="F13" i="63"/>
  <c r="F10" i="64"/>
  <c r="F10" i="31"/>
  <c r="G10" i="30"/>
  <c r="F21" i="68"/>
  <c r="G21" i="67"/>
  <c r="G16" i="42"/>
  <c r="F16" i="43"/>
  <c r="F5" i="47"/>
  <c r="G5" i="46"/>
  <c r="E5" i="106"/>
  <c r="D29" i="76"/>
  <c r="C30" i="76"/>
  <c r="D30" i="76" s="1"/>
  <c r="E24" i="101"/>
  <c r="G24" i="100"/>
  <c r="C30" i="41"/>
  <c r="D30" i="41" s="1"/>
  <c r="D29" i="41"/>
  <c r="H4" i="38"/>
  <c r="F17" i="47"/>
  <c r="G17" i="46"/>
  <c r="E17" i="80"/>
  <c r="G17" i="79"/>
  <c r="J22" i="28"/>
  <c r="H22" i="29"/>
  <c r="I22" i="40"/>
  <c r="J22" i="40" s="1"/>
  <c r="F28" i="29"/>
  <c r="G28" i="29" s="1"/>
  <c r="G20" i="29"/>
  <c r="F20" i="30"/>
  <c r="H14" i="43"/>
  <c r="I14" i="54"/>
  <c r="H12" i="52"/>
  <c r="J12" i="51"/>
  <c r="I12" i="63"/>
  <c r="F29" i="40"/>
  <c r="F30" i="40" s="1"/>
  <c r="D29" i="55"/>
  <c r="C30" i="55"/>
  <c r="D30" i="55" s="1"/>
  <c r="H6" i="31"/>
  <c r="J6" i="30"/>
  <c r="I6" i="42"/>
  <c r="E26" i="106"/>
  <c r="E4" i="82"/>
  <c r="G4" i="81"/>
  <c r="E11" i="80"/>
  <c r="G7" i="89"/>
  <c r="F7" i="29"/>
  <c r="F29" i="29" s="1"/>
  <c r="F30" i="29" s="1"/>
  <c r="F4" i="30"/>
  <c r="G4" i="29"/>
  <c r="E28" i="40"/>
  <c r="E20" i="41"/>
  <c r="G20" i="40"/>
  <c r="E9" i="68"/>
  <c r="E13" i="67"/>
  <c r="G15" i="41"/>
  <c r="F19" i="41"/>
  <c r="G19" i="41" s="1"/>
  <c r="F15" i="42"/>
  <c r="E20" i="97"/>
  <c r="G13" i="39"/>
  <c r="E29" i="39"/>
  <c r="E25" i="78"/>
  <c r="F8" i="69"/>
  <c r="G8" i="68"/>
  <c r="F5" i="100"/>
  <c r="G5" i="99"/>
  <c r="F7" i="99"/>
  <c r="F29" i="99" s="1"/>
  <c r="F30" i="99" s="1"/>
  <c r="E12" i="97"/>
  <c r="E25" i="53"/>
  <c r="G25" i="52"/>
  <c r="E28" i="52"/>
  <c r="G28" i="52" s="1"/>
  <c r="G7" i="28"/>
  <c r="F29" i="28"/>
  <c r="C30" i="53"/>
  <c r="D30" i="53" s="1"/>
  <c r="D29" i="53"/>
  <c r="F8" i="56"/>
  <c r="E18" i="106"/>
  <c r="F20" i="106"/>
  <c r="G4" i="100"/>
  <c r="E7" i="100"/>
  <c r="E4" i="101"/>
  <c r="F29" i="74"/>
  <c r="G28" i="74"/>
  <c r="G22" i="29"/>
  <c r="F22" i="30"/>
  <c r="G7" i="98"/>
  <c r="F29" i="98"/>
  <c r="F30" i="98" s="1"/>
  <c r="E17" i="97"/>
  <c r="G17" i="97" s="1"/>
  <c r="G17" i="96"/>
  <c r="F6" i="91"/>
  <c r="G6" i="90"/>
  <c r="E17" i="59"/>
  <c r="G23" i="65"/>
  <c r="F23" i="66"/>
  <c r="F28" i="65"/>
  <c r="E29" i="51"/>
  <c r="G8" i="102"/>
  <c r="F8" i="103"/>
  <c r="E15" i="106"/>
  <c r="C30" i="52"/>
  <c r="D30" i="52" s="1"/>
  <c r="D29" i="52"/>
  <c r="E10" i="97"/>
  <c r="I17" i="53"/>
  <c r="H17" i="42"/>
  <c r="J17" i="41"/>
  <c r="G26" i="100"/>
  <c r="F26" i="101"/>
  <c r="F28" i="100"/>
  <c r="C30" i="109"/>
  <c r="D30" i="109" s="1"/>
  <c r="D29" i="109"/>
  <c r="G24" i="77"/>
  <c r="F24" i="78"/>
  <c r="C30" i="44"/>
  <c r="D30" i="44" s="1"/>
  <c r="D29" i="44"/>
  <c r="J7" i="34"/>
  <c r="E14" i="106"/>
  <c r="G14" i="105"/>
  <c r="F4" i="105"/>
  <c r="I11" i="52"/>
  <c r="H11" i="41"/>
  <c r="J11" i="40"/>
  <c r="F25" i="76"/>
  <c r="F28" i="75"/>
  <c r="G28" i="75" s="1"/>
  <c r="G25" i="75"/>
  <c r="F13" i="77"/>
  <c r="G10" i="77"/>
  <c r="F10" i="78"/>
  <c r="E20" i="101"/>
  <c r="E28" i="100"/>
  <c r="G20" i="100"/>
  <c r="G18" i="43"/>
  <c r="E18" i="44"/>
  <c r="E19" i="43"/>
  <c r="G10" i="102"/>
  <c r="F10" i="103"/>
  <c r="F15" i="90"/>
  <c r="G15" i="89"/>
  <c r="F5" i="79"/>
  <c r="G5" i="78"/>
  <c r="E8" i="97"/>
  <c r="C30" i="102"/>
  <c r="D30" i="102" s="1"/>
  <c r="D29" i="102"/>
  <c r="F27" i="41"/>
  <c r="F28" i="40"/>
  <c r="E16" i="33"/>
  <c r="E19" i="32"/>
  <c r="G19" i="32" s="1"/>
  <c r="G16" i="32"/>
  <c r="E8" i="105"/>
  <c r="I21" i="53"/>
  <c r="H21" i="42"/>
  <c r="J21" i="41"/>
  <c r="J19" i="28"/>
  <c r="H29" i="28"/>
  <c r="E22" i="93"/>
  <c r="G22" i="92"/>
  <c r="E28" i="92"/>
  <c r="E22" i="44"/>
  <c r="G22" i="43"/>
  <c r="F30" i="27"/>
  <c r="G30" i="27" s="1"/>
  <c r="G29" i="27"/>
  <c r="E19" i="100"/>
  <c r="G19" i="100" s="1"/>
  <c r="E17" i="101"/>
  <c r="G17" i="100"/>
  <c r="G5" i="30"/>
  <c r="F5" i="31"/>
  <c r="E30" i="38"/>
  <c r="G30" i="38" s="1"/>
  <c r="G29" i="38"/>
  <c r="J4" i="35"/>
  <c r="I4" i="47"/>
  <c r="I7" i="47" s="1"/>
  <c r="H7" i="35"/>
  <c r="H4" i="36"/>
  <c r="E27" i="106"/>
  <c r="G27" i="105"/>
  <c r="H24" i="40"/>
  <c r="J24" i="39"/>
  <c r="H11" i="30"/>
  <c r="J11" i="29"/>
  <c r="I11" i="41"/>
  <c r="H10" i="35"/>
  <c r="I10" i="46"/>
  <c r="J10" i="34"/>
  <c r="E13" i="52"/>
  <c r="G10" i="52"/>
  <c r="E10" i="53"/>
  <c r="I19" i="40"/>
  <c r="I29" i="40" s="1"/>
  <c r="I30" i="40" s="1"/>
  <c r="J14" i="40"/>
  <c r="I15" i="53"/>
  <c r="H15" i="42"/>
  <c r="J15" i="41"/>
  <c r="F4" i="97"/>
  <c r="E23" i="78"/>
  <c r="G23" i="77"/>
  <c r="E28" i="77"/>
  <c r="E11" i="58"/>
  <c r="G11" i="57"/>
  <c r="G14" i="54"/>
  <c r="E14" i="55"/>
  <c r="E19" i="54"/>
  <c r="E10" i="73"/>
  <c r="H25" i="31"/>
  <c r="I25" i="42"/>
  <c r="J25" i="42" s="1"/>
  <c r="J25" i="30"/>
  <c r="E29" i="76"/>
  <c r="G13" i="76"/>
  <c r="G23" i="103"/>
  <c r="E23" i="104"/>
  <c r="G9" i="29"/>
  <c r="F9" i="30"/>
  <c r="I8" i="46"/>
  <c r="H8" i="35"/>
  <c r="H13" i="34"/>
  <c r="J13" i="34" s="1"/>
  <c r="J8" i="34"/>
  <c r="E6" i="106"/>
  <c r="E8" i="72"/>
  <c r="C30" i="58"/>
  <c r="D30" i="58" s="1"/>
  <c r="D29" i="58"/>
  <c r="J27" i="33"/>
  <c r="H27" i="34"/>
  <c r="I27" i="45"/>
  <c r="F24" i="29"/>
  <c r="G24" i="28"/>
  <c r="H17" i="34"/>
  <c r="I17" i="45"/>
  <c r="J17" i="33"/>
  <c r="G24" i="90"/>
  <c r="F24" i="91"/>
  <c r="E12" i="47"/>
  <c r="G12" i="46"/>
  <c r="F8" i="31"/>
  <c r="F13" i="30"/>
  <c r="G13" i="30" s="1"/>
  <c r="G8" i="30"/>
  <c r="H18" i="29"/>
  <c r="J18" i="28"/>
  <c r="I18" i="40"/>
  <c r="J18" i="40" s="1"/>
  <c r="G8" i="77"/>
  <c r="E8" i="78"/>
  <c r="E13" i="77"/>
  <c r="E29" i="29"/>
  <c r="G6" i="102"/>
  <c r="F6" i="103"/>
  <c r="H14" i="30"/>
  <c r="H19" i="29"/>
  <c r="J14" i="29"/>
  <c r="I14" i="41"/>
  <c r="I5" i="40"/>
  <c r="H5" i="29"/>
  <c r="J5" i="28"/>
  <c r="E15" i="79"/>
  <c r="E16" i="78"/>
  <c r="E19" i="78" s="1"/>
  <c r="G16" i="77"/>
  <c r="E4" i="67"/>
  <c r="E7" i="66"/>
  <c r="F14" i="91"/>
  <c r="G14" i="90"/>
  <c r="E26" i="55"/>
  <c r="G26" i="54"/>
  <c r="E6" i="31"/>
  <c r="G6" i="30"/>
  <c r="E7" i="30"/>
  <c r="F9" i="66"/>
  <c r="G9" i="65"/>
  <c r="F24" i="103"/>
  <c r="I13" i="45"/>
  <c r="J8" i="45"/>
  <c r="H5" i="41"/>
  <c r="J5" i="40"/>
  <c r="I5" i="52"/>
  <c r="F15" i="103"/>
  <c r="F19" i="102"/>
  <c r="G15" i="102"/>
  <c r="E19" i="65"/>
  <c r="G14" i="65"/>
  <c r="E14" i="66"/>
  <c r="I16" i="42"/>
  <c r="J16" i="30"/>
  <c r="H16" i="31"/>
  <c r="E5" i="97"/>
  <c r="F15" i="55"/>
  <c r="G15" i="54"/>
  <c r="F17" i="57"/>
  <c r="G17" i="56"/>
  <c r="G25" i="41"/>
  <c r="E25" i="42"/>
  <c r="E27" i="37"/>
  <c r="G27" i="36"/>
  <c r="E28" i="36"/>
  <c r="E6" i="80"/>
  <c r="J29" i="27"/>
  <c r="H30" i="27"/>
  <c r="J30" i="27" s="1"/>
  <c r="E6" i="47"/>
  <c r="G6" i="46"/>
  <c r="E7" i="46"/>
  <c r="G28" i="64"/>
  <c r="E11" i="106"/>
  <c r="F25" i="37"/>
  <c r="G25" i="37" s="1"/>
  <c r="G25" i="36"/>
  <c r="F7" i="42"/>
  <c r="F4" i="43"/>
  <c r="G4" i="42"/>
  <c r="F14" i="108"/>
  <c r="H23" i="41"/>
  <c r="I23" i="52"/>
  <c r="J23" i="40"/>
  <c r="E5" i="81"/>
  <c r="C30" i="62"/>
  <c r="D30" i="62" s="1"/>
  <c r="D29" i="62"/>
  <c r="F22" i="55"/>
  <c r="F28" i="54"/>
  <c r="G22" i="54"/>
  <c r="E29" i="99"/>
  <c r="C30" i="101"/>
  <c r="D30" i="101" s="1"/>
  <c r="D29" i="101"/>
  <c r="E30" i="75"/>
  <c r="E5" i="57"/>
  <c r="G5" i="56"/>
  <c r="E19" i="77"/>
  <c r="F14" i="81"/>
  <c r="G16" i="53"/>
  <c r="F16" i="54"/>
  <c r="D29" i="47"/>
  <c r="C30" i="47"/>
  <c r="D30" i="47" s="1"/>
  <c r="F18" i="68"/>
  <c r="G18" i="67"/>
  <c r="G29" i="98"/>
  <c r="E30" i="98"/>
  <c r="G30" i="98" s="1"/>
  <c r="G21" i="105"/>
  <c r="E21" i="106"/>
  <c r="F13" i="53"/>
  <c r="F29" i="53" s="1"/>
  <c r="F30" i="53" s="1"/>
  <c r="F9" i="54"/>
  <c r="G9" i="53"/>
  <c r="E27" i="85"/>
  <c r="E30" i="155" l="1"/>
  <c r="G30" i="155" s="1"/>
  <c r="G29" i="155"/>
  <c r="G28" i="65"/>
  <c r="H20" i="58"/>
  <c r="J20" i="58" s="1"/>
  <c r="E8" i="55"/>
  <c r="G8" i="54"/>
  <c r="J20" i="57"/>
  <c r="I26" i="65"/>
  <c r="H26" i="54"/>
  <c r="J26" i="53"/>
  <c r="E24" i="55"/>
  <c r="G24" i="54"/>
  <c r="H8" i="56"/>
  <c r="I8" i="67"/>
  <c r="J8" i="55"/>
  <c r="F19" i="65"/>
  <c r="G19" i="65" s="1"/>
  <c r="F14" i="66"/>
  <c r="I18" i="65"/>
  <c r="J18" i="53"/>
  <c r="H18" i="54"/>
  <c r="J25" i="54"/>
  <c r="H25" i="55"/>
  <c r="I25" i="66"/>
  <c r="E27" i="57"/>
  <c r="G27" i="56"/>
  <c r="G20" i="55"/>
  <c r="E20" i="56"/>
  <c r="I20" i="70"/>
  <c r="G25" i="67"/>
  <c r="F25" i="68"/>
  <c r="G4" i="55"/>
  <c r="E4" i="56"/>
  <c r="E7" i="55"/>
  <c r="G7" i="55" s="1"/>
  <c r="G26" i="67"/>
  <c r="F26" i="68"/>
  <c r="F7" i="66"/>
  <c r="G7" i="66" s="1"/>
  <c r="F4" i="67"/>
  <c r="F17" i="71"/>
  <c r="H20" i="59"/>
  <c r="F6" i="69"/>
  <c r="G6" i="68"/>
  <c r="I9" i="70"/>
  <c r="H9" i="59"/>
  <c r="J9" i="58"/>
  <c r="I20" i="71"/>
  <c r="H20" i="60"/>
  <c r="J20" i="59"/>
  <c r="E27" i="67"/>
  <c r="G27" i="66"/>
  <c r="F21" i="79"/>
  <c r="G21" i="78"/>
  <c r="F6" i="78"/>
  <c r="G6" i="77"/>
  <c r="F7" i="77"/>
  <c r="G7" i="77" s="1"/>
  <c r="F11" i="78"/>
  <c r="G11" i="77"/>
  <c r="G15" i="67"/>
  <c r="E15" i="68"/>
  <c r="E16" i="73"/>
  <c r="G16" i="73" s="1"/>
  <c r="G16" i="72"/>
  <c r="E22" i="70"/>
  <c r="G22" i="69"/>
  <c r="F10" i="89"/>
  <c r="F13" i="88"/>
  <c r="G10" i="88"/>
  <c r="F12" i="90"/>
  <c r="G12" i="89"/>
  <c r="F30" i="86"/>
  <c r="G30" i="86" s="1"/>
  <c r="G29" i="86"/>
  <c r="F25" i="90"/>
  <c r="G25" i="89"/>
  <c r="F28" i="89"/>
  <c r="G28" i="89" s="1"/>
  <c r="F8" i="90"/>
  <c r="G8" i="89"/>
  <c r="G29" i="87"/>
  <c r="G9" i="79"/>
  <c r="E9" i="80"/>
  <c r="E20" i="81"/>
  <c r="G20" i="80"/>
  <c r="E22" i="81"/>
  <c r="G22" i="80"/>
  <c r="G11" i="91"/>
  <c r="F11" i="92"/>
  <c r="E18" i="80"/>
  <c r="G18" i="79"/>
  <c r="E12" i="83"/>
  <c r="G12" i="82"/>
  <c r="G5" i="91"/>
  <c r="F5" i="92"/>
  <c r="F16" i="94"/>
  <c r="G16" i="93"/>
  <c r="E21" i="82"/>
  <c r="F27" i="93"/>
  <c r="G27" i="92"/>
  <c r="F20" i="95"/>
  <c r="G20" i="94"/>
  <c r="F11" i="102"/>
  <c r="G11" i="101"/>
  <c r="F13" i="101"/>
  <c r="G7" i="99"/>
  <c r="E18" i="91"/>
  <c r="E19" i="90"/>
  <c r="G18" i="90"/>
  <c r="E4" i="92"/>
  <c r="E7" i="91"/>
  <c r="G4" i="91"/>
  <c r="E29" i="90"/>
  <c r="E30" i="90" s="1"/>
  <c r="G19" i="89"/>
  <c r="F22" i="102"/>
  <c r="G22" i="101"/>
  <c r="E15" i="95"/>
  <c r="E9" i="95"/>
  <c r="G9" i="94"/>
  <c r="E13" i="94"/>
  <c r="E21" i="95"/>
  <c r="G21" i="94"/>
  <c r="E25" i="103"/>
  <c r="G25" i="102"/>
  <c r="E12" i="103"/>
  <c r="G12" i="102"/>
  <c r="G20" i="116"/>
  <c r="F20" i="117"/>
  <c r="F28" i="116"/>
  <c r="F29" i="116" s="1"/>
  <c r="F30" i="116" s="1"/>
  <c r="F15" i="118"/>
  <c r="F19" i="117"/>
  <c r="F4" i="119"/>
  <c r="F7" i="118"/>
  <c r="F4" i="131"/>
  <c r="G4" i="130"/>
  <c r="F7" i="130"/>
  <c r="G7" i="130"/>
  <c r="F23" i="132"/>
  <c r="G23" i="131"/>
  <c r="F18" i="130"/>
  <c r="G18" i="129"/>
  <c r="F19" i="129"/>
  <c r="G19" i="129" s="1"/>
  <c r="E30" i="112"/>
  <c r="G30" i="112" s="1"/>
  <c r="G29" i="112"/>
  <c r="F24" i="132"/>
  <c r="G24" i="131"/>
  <c r="E14" i="119"/>
  <c r="G14" i="118"/>
  <c r="E17" i="115"/>
  <c r="E19" i="115" s="1"/>
  <c r="G19" i="115" s="1"/>
  <c r="G17" i="114"/>
  <c r="E15" i="116"/>
  <c r="G15" i="115"/>
  <c r="E16" i="116"/>
  <c r="G16" i="115"/>
  <c r="F29" i="128"/>
  <c r="F30" i="128" s="1"/>
  <c r="G28" i="128"/>
  <c r="G21" i="114"/>
  <c r="E21" i="115"/>
  <c r="E28" i="114"/>
  <c r="G28" i="114" s="1"/>
  <c r="G5" i="114"/>
  <c r="E5" i="115"/>
  <c r="G22" i="129"/>
  <c r="F22" i="130"/>
  <c r="F28" i="129"/>
  <c r="G26" i="114"/>
  <c r="E26" i="115"/>
  <c r="E22" i="115"/>
  <c r="G22" i="114"/>
  <c r="F17" i="133"/>
  <c r="G17" i="133" s="1"/>
  <c r="G17" i="132"/>
  <c r="E27" i="115"/>
  <c r="G27" i="114"/>
  <c r="G7" i="113"/>
  <c r="E29" i="113"/>
  <c r="E23" i="115"/>
  <c r="G23" i="114"/>
  <c r="E25" i="115"/>
  <c r="G25" i="114"/>
  <c r="E4" i="115"/>
  <c r="G4" i="114"/>
  <c r="E7" i="114"/>
  <c r="F5" i="133"/>
  <c r="G12" i="132"/>
  <c r="F12" i="133"/>
  <c r="F13" i="132"/>
  <c r="F16" i="132"/>
  <c r="G16" i="131"/>
  <c r="G15" i="133"/>
  <c r="E10" i="119"/>
  <c r="G10" i="118"/>
  <c r="E8" i="120"/>
  <c r="G8" i="119"/>
  <c r="G20" i="133"/>
  <c r="E6" i="119"/>
  <c r="G6" i="118"/>
  <c r="G30" i="139"/>
  <c r="F23" i="145"/>
  <c r="G23" i="144"/>
  <c r="F18" i="146"/>
  <c r="G18" i="146" s="1"/>
  <c r="G18" i="145"/>
  <c r="F8" i="145"/>
  <c r="G8" i="144"/>
  <c r="F15" i="145"/>
  <c r="G15" i="144"/>
  <c r="G13" i="140"/>
  <c r="F29" i="140"/>
  <c r="F30" i="140" s="1"/>
  <c r="G29" i="139"/>
  <c r="F11" i="142"/>
  <c r="G11" i="141"/>
  <c r="F13" i="141"/>
  <c r="F17" i="145"/>
  <c r="G17" i="144"/>
  <c r="F19" i="144"/>
  <c r="F4" i="145"/>
  <c r="F7" i="144"/>
  <c r="F28" i="144"/>
  <c r="F22" i="145"/>
  <c r="G22" i="144"/>
  <c r="G28" i="142"/>
  <c r="F12" i="146"/>
  <c r="G12" i="146" s="1"/>
  <c r="G12" i="145"/>
  <c r="G10" i="146"/>
  <c r="E4" i="144"/>
  <c r="G4" i="142"/>
  <c r="E7" i="142"/>
  <c r="G7" i="142" s="1"/>
  <c r="G16" i="142"/>
  <c r="E16" i="144"/>
  <c r="E19" i="142"/>
  <c r="E30" i="140"/>
  <c r="G30" i="140" s="1"/>
  <c r="G29" i="140"/>
  <c r="G19" i="141"/>
  <c r="E29" i="141"/>
  <c r="E30" i="128"/>
  <c r="G30" i="128" s="1"/>
  <c r="G29" i="128"/>
  <c r="E29" i="129"/>
  <c r="G21" i="131"/>
  <c r="E21" i="132"/>
  <c r="E21" i="133" s="1"/>
  <c r="E28" i="131"/>
  <c r="E8" i="131"/>
  <c r="G8" i="130"/>
  <c r="E13" i="130"/>
  <c r="E5" i="132"/>
  <c r="E5" i="133" s="1"/>
  <c r="G5" i="131"/>
  <c r="E7" i="131"/>
  <c r="E9" i="118"/>
  <c r="G9" i="117"/>
  <c r="E13" i="117"/>
  <c r="G13" i="117" s="1"/>
  <c r="E18" i="119"/>
  <c r="G18" i="118"/>
  <c r="F15" i="91"/>
  <c r="F19" i="91" s="1"/>
  <c r="G15" i="90"/>
  <c r="E18" i="107"/>
  <c r="E25" i="79"/>
  <c r="E17" i="81"/>
  <c r="G17" i="80"/>
  <c r="E13" i="41"/>
  <c r="E9" i="42"/>
  <c r="G9" i="41"/>
  <c r="E29" i="65"/>
  <c r="G23" i="35"/>
  <c r="F23" i="36"/>
  <c r="E8" i="106"/>
  <c r="G26" i="101"/>
  <c r="F26" i="102"/>
  <c r="F28" i="101"/>
  <c r="E17" i="60"/>
  <c r="G29" i="39"/>
  <c r="E30" i="39"/>
  <c r="G30" i="39" s="1"/>
  <c r="F21" i="69"/>
  <c r="G21" i="68"/>
  <c r="I10" i="47"/>
  <c r="H10" i="36"/>
  <c r="J10" i="35"/>
  <c r="F4" i="106"/>
  <c r="F8" i="57"/>
  <c r="J6" i="31"/>
  <c r="I6" i="43"/>
  <c r="H6" i="32"/>
  <c r="F17" i="48"/>
  <c r="G17" i="47"/>
  <c r="F18" i="104"/>
  <c r="G18" i="103"/>
  <c r="E10" i="37"/>
  <c r="E13" i="36"/>
  <c r="E11" i="59"/>
  <c r="G11" i="58"/>
  <c r="F10" i="104"/>
  <c r="G10" i="103"/>
  <c r="G7" i="90"/>
  <c r="F10" i="32"/>
  <c r="G10" i="31"/>
  <c r="E14" i="107"/>
  <c r="G14" i="106"/>
  <c r="H17" i="43"/>
  <c r="I17" i="54"/>
  <c r="J17" i="42"/>
  <c r="H4" i="39"/>
  <c r="J4" i="38"/>
  <c r="I4" i="50"/>
  <c r="F10" i="65"/>
  <c r="G10" i="64"/>
  <c r="F13" i="64"/>
  <c r="E16" i="107"/>
  <c r="G16" i="106"/>
  <c r="E19" i="101"/>
  <c r="G19" i="101" s="1"/>
  <c r="E17" i="102"/>
  <c r="G17" i="101"/>
  <c r="H11" i="31"/>
  <c r="J11" i="30"/>
  <c r="I11" i="42"/>
  <c r="G22" i="44"/>
  <c r="E22" i="45"/>
  <c r="G6" i="91"/>
  <c r="F7" i="91"/>
  <c r="F6" i="92"/>
  <c r="F29" i="63"/>
  <c r="G13" i="63"/>
  <c r="F9" i="31"/>
  <c r="G9" i="30"/>
  <c r="I17" i="46"/>
  <c r="H17" i="35"/>
  <c r="J17" i="34"/>
  <c r="E23" i="105"/>
  <c r="G23" i="104"/>
  <c r="E23" i="79"/>
  <c r="G23" i="78"/>
  <c r="E28" i="78"/>
  <c r="E19" i="33"/>
  <c r="G19" i="33" s="1"/>
  <c r="E16" i="34"/>
  <c r="G16" i="33"/>
  <c r="G18" i="44"/>
  <c r="E18" i="45"/>
  <c r="E19" i="44"/>
  <c r="F30" i="28"/>
  <c r="G30" i="28" s="1"/>
  <c r="G29" i="28"/>
  <c r="F19" i="42"/>
  <c r="G19" i="42" s="1"/>
  <c r="F15" i="43"/>
  <c r="G15" i="42"/>
  <c r="E11" i="81"/>
  <c r="J23" i="33"/>
  <c r="H23" i="34"/>
  <c r="I23" i="45"/>
  <c r="F15" i="78"/>
  <c r="F19" i="77"/>
  <c r="G19" i="77" s="1"/>
  <c r="G15" i="77"/>
  <c r="E20" i="67"/>
  <c r="G20" i="66"/>
  <c r="E28" i="66"/>
  <c r="E14" i="56"/>
  <c r="E19" i="55"/>
  <c r="G14" i="55"/>
  <c r="F19" i="90"/>
  <c r="G19" i="90" s="1"/>
  <c r="G15" i="103"/>
  <c r="F19" i="103"/>
  <c r="F15" i="104"/>
  <c r="E30" i="29"/>
  <c r="G30" i="29" s="1"/>
  <c r="G29" i="29"/>
  <c r="J24" i="40"/>
  <c r="H24" i="41"/>
  <c r="I24" i="52"/>
  <c r="H8" i="36"/>
  <c r="J8" i="35"/>
  <c r="I8" i="47"/>
  <c r="H13" i="35"/>
  <c r="J13" i="35" s="1"/>
  <c r="G16" i="54"/>
  <c r="F16" i="55"/>
  <c r="G7" i="29"/>
  <c r="G24" i="29"/>
  <c r="F24" i="30"/>
  <c r="E22" i="94"/>
  <c r="E28" i="93"/>
  <c r="G22" i="93"/>
  <c r="E4" i="83"/>
  <c r="G4" i="82"/>
  <c r="J12" i="52"/>
  <c r="H12" i="53"/>
  <c r="I12" i="64"/>
  <c r="F27" i="60"/>
  <c r="F27" i="81"/>
  <c r="G27" i="80"/>
  <c r="E26" i="56"/>
  <c r="G26" i="55"/>
  <c r="I5" i="53"/>
  <c r="H5" i="42"/>
  <c r="E27" i="107"/>
  <c r="G27" i="106"/>
  <c r="G24" i="101"/>
  <c r="E24" i="102"/>
  <c r="F9" i="83"/>
  <c r="E27" i="43"/>
  <c r="G27" i="42"/>
  <c r="G8" i="47"/>
  <c r="E8" i="48"/>
  <c r="E9" i="102"/>
  <c r="G9" i="101"/>
  <c r="E13" i="101"/>
  <c r="G13" i="101" s="1"/>
  <c r="E30" i="99"/>
  <c r="G30" i="99" s="1"/>
  <c r="G29" i="99"/>
  <c r="F17" i="58"/>
  <c r="G17" i="57"/>
  <c r="H4" i="37"/>
  <c r="H7" i="36"/>
  <c r="I4" i="48"/>
  <c r="I7" i="48" s="1"/>
  <c r="J4" i="36"/>
  <c r="F27" i="42"/>
  <c r="F28" i="41"/>
  <c r="F29" i="41" s="1"/>
  <c r="F30" i="41" s="1"/>
  <c r="G28" i="100"/>
  <c r="G22" i="30"/>
  <c r="F22" i="31"/>
  <c r="E25" i="54"/>
  <c r="G25" i="53"/>
  <c r="E28" i="53"/>
  <c r="G28" i="53" s="1"/>
  <c r="G27" i="41"/>
  <c r="F4" i="44"/>
  <c r="F7" i="43"/>
  <c r="G4" i="43"/>
  <c r="E6" i="81"/>
  <c r="F14" i="82"/>
  <c r="F9" i="55"/>
  <c r="G9" i="54"/>
  <c r="F13" i="54"/>
  <c r="F29" i="54" s="1"/>
  <c r="F30" i="54" s="1"/>
  <c r="E5" i="82"/>
  <c r="E13" i="78"/>
  <c r="G8" i="78"/>
  <c r="E8" i="79"/>
  <c r="J7" i="35"/>
  <c r="E20" i="102"/>
  <c r="E28" i="101"/>
  <c r="G20" i="101"/>
  <c r="E15" i="107"/>
  <c r="E9" i="69"/>
  <c r="E13" i="68"/>
  <c r="H14" i="44"/>
  <c r="I14" i="55"/>
  <c r="E24" i="69"/>
  <c r="G24" i="68"/>
  <c r="F22" i="72"/>
  <c r="E26" i="82"/>
  <c r="G26" i="81"/>
  <c r="F19" i="54"/>
  <c r="G19" i="54" s="1"/>
  <c r="H15" i="43"/>
  <c r="I15" i="54"/>
  <c r="J15" i="42"/>
  <c r="J29" i="28"/>
  <c r="H30" i="28"/>
  <c r="J30" i="28" s="1"/>
  <c r="F10" i="79"/>
  <c r="G10" i="78"/>
  <c r="F13" i="78"/>
  <c r="F8" i="104"/>
  <c r="G8" i="103"/>
  <c r="E5" i="107"/>
  <c r="F23" i="59"/>
  <c r="G23" i="58"/>
  <c r="I19" i="41"/>
  <c r="I29" i="41" s="1"/>
  <c r="I30" i="41" s="1"/>
  <c r="J14" i="41"/>
  <c r="J19" i="29"/>
  <c r="H29" i="29"/>
  <c r="F22" i="56"/>
  <c r="F28" i="55"/>
  <c r="G22" i="55"/>
  <c r="G13" i="77"/>
  <c r="E29" i="77"/>
  <c r="G21" i="106"/>
  <c r="E21" i="107"/>
  <c r="F15" i="56"/>
  <c r="G15" i="55"/>
  <c r="F24" i="104"/>
  <c r="E30" i="76"/>
  <c r="G24" i="78"/>
  <c r="F24" i="79"/>
  <c r="F30" i="74"/>
  <c r="G30" i="74" s="1"/>
  <c r="G29" i="74"/>
  <c r="G20" i="30"/>
  <c r="F28" i="30"/>
  <c r="G28" i="30" s="1"/>
  <c r="F20" i="31"/>
  <c r="E28" i="37"/>
  <c r="H27" i="38"/>
  <c r="G27" i="37"/>
  <c r="E11" i="107"/>
  <c r="E7" i="101"/>
  <c r="E4" i="102"/>
  <c r="G4" i="101"/>
  <c r="G15" i="33"/>
  <c r="F15" i="34"/>
  <c r="E10" i="107"/>
  <c r="E14" i="80"/>
  <c r="G14" i="79"/>
  <c r="G7" i="42"/>
  <c r="F14" i="92"/>
  <c r="G14" i="91"/>
  <c r="G5" i="57"/>
  <c r="E5" i="58"/>
  <c r="I23" i="53"/>
  <c r="H23" i="42"/>
  <c r="J23" i="41"/>
  <c r="E6" i="48"/>
  <c r="G6" i="47"/>
  <c r="E7" i="47"/>
  <c r="E15" i="80"/>
  <c r="H18" i="30"/>
  <c r="J18" i="29"/>
  <c r="I18" i="41"/>
  <c r="J18" i="41" s="1"/>
  <c r="G29" i="51"/>
  <c r="E30" i="51"/>
  <c r="G30" i="51" s="1"/>
  <c r="E29" i="100"/>
  <c r="F7" i="100"/>
  <c r="F29" i="100" s="1"/>
  <c r="F30" i="100" s="1"/>
  <c r="G5" i="100"/>
  <c r="F5" i="101"/>
  <c r="H19" i="30"/>
  <c r="J14" i="30"/>
  <c r="I14" i="42"/>
  <c r="H14" i="31"/>
  <c r="F14" i="109"/>
  <c r="H16" i="32"/>
  <c r="I16" i="43"/>
  <c r="J16" i="31"/>
  <c r="F9" i="67"/>
  <c r="G9" i="66"/>
  <c r="E8" i="73"/>
  <c r="I25" i="43"/>
  <c r="J25" i="43" s="1"/>
  <c r="H25" i="32"/>
  <c r="J25" i="31"/>
  <c r="E28" i="41"/>
  <c r="G28" i="41" s="1"/>
  <c r="E20" i="42"/>
  <c r="G20" i="41"/>
  <c r="F5" i="48"/>
  <c r="G5" i="47"/>
  <c r="E22" i="107"/>
  <c r="F27" i="69"/>
  <c r="J8" i="46"/>
  <c r="I13" i="46"/>
  <c r="F6" i="104"/>
  <c r="G6" i="103"/>
  <c r="G25" i="42"/>
  <c r="E25" i="43"/>
  <c r="G7" i="30"/>
  <c r="E29" i="30"/>
  <c r="E6" i="107"/>
  <c r="E10" i="54"/>
  <c r="G10" i="53"/>
  <c r="E13" i="53"/>
  <c r="F5" i="32"/>
  <c r="G5" i="31"/>
  <c r="F25" i="77"/>
  <c r="G25" i="76"/>
  <c r="F28" i="76"/>
  <c r="G28" i="76" s="1"/>
  <c r="F23" i="67"/>
  <c r="G23" i="66"/>
  <c r="F28" i="66"/>
  <c r="F20" i="107"/>
  <c r="G28" i="40"/>
  <c r="H22" i="30"/>
  <c r="J22" i="29"/>
  <c r="I22" i="41"/>
  <c r="F16" i="44"/>
  <c r="G16" i="43"/>
  <c r="G24" i="91"/>
  <c r="F24" i="92"/>
  <c r="I27" i="46"/>
  <c r="J27" i="34"/>
  <c r="H27" i="35"/>
  <c r="G18" i="68"/>
  <c r="F18" i="69"/>
  <c r="J5" i="29"/>
  <c r="I5" i="41"/>
  <c r="J5" i="41" s="1"/>
  <c r="H5" i="30"/>
  <c r="F13" i="31"/>
  <c r="G13" i="31" s="1"/>
  <c r="G8" i="31"/>
  <c r="F8" i="32"/>
  <c r="F5" i="80"/>
  <c r="G5" i="79"/>
  <c r="F8" i="70"/>
  <c r="G8" i="69"/>
  <c r="E29" i="40"/>
  <c r="G13" i="40"/>
  <c r="H9" i="31"/>
  <c r="J9" i="30"/>
  <c r="I9" i="42"/>
  <c r="J9" i="42" s="1"/>
  <c r="H22" i="42"/>
  <c r="I22" i="53"/>
  <c r="J22" i="41"/>
  <c r="E12" i="48"/>
  <c r="G12" i="47"/>
  <c r="E4" i="68"/>
  <c r="E7" i="67"/>
  <c r="G4" i="67"/>
  <c r="E16" i="79"/>
  <c r="E19" i="79" s="1"/>
  <c r="G16" i="78"/>
  <c r="E19" i="66"/>
  <c r="E14" i="67"/>
  <c r="G14" i="66"/>
  <c r="E6" i="32"/>
  <c r="G6" i="31"/>
  <c r="E7" i="31"/>
  <c r="G13" i="52"/>
  <c r="E29" i="52"/>
  <c r="I21" i="54"/>
  <c r="H21" i="43"/>
  <c r="J21" i="42"/>
  <c r="I11" i="53"/>
  <c r="J11" i="41"/>
  <c r="H11" i="42"/>
  <c r="F29" i="75"/>
  <c r="F4" i="31"/>
  <c r="F7" i="30"/>
  <c r="F29" i="30" s="1"/>
  <c r="F30" i="30" s="1"/>
  <c r="G4" i="30"/>
  <c r="E26" i="107"/>
  <c r="E12" i="70"/>
  <c r="G12" i="69"/>
  <c r="E7" i="80"/>
  <c r="H18" i="55" l="1"/>
  <c r="J18" i="54"/>
  <c r="I18" i="66"/>
  <c r="G19" i="66"/>
  <c r="F14" i="67"/>
  <c r="F19" i="66"/>
  <c r="H8" i="57"/>
  <c r="I8" i="68"/>
  <c r="J8" i="56"/>
  <c r="E24" i="56"/>
  <c r="G24" i="55"/>
  <c r="I26" i="66"/>
  <c r="H26" i="55"/>
  <c r="J26" i="54"/>
  <c r="E8" i="56"/>
  <c r="G8" i="55"/>
  <c r="H25" i="56"/>
  <c r="I25" i="67"/>
  <c r="J25" i="55"/>
  <c r="E4" i="57"/>
  <c r="G4" i="56"/>
  <c r="E7" i="56"/>
  <c r="G7" i="56" s="1"/>
  <c r="F25" i="69"/>
  <c r="G25" i="68"/>
  <c r="E20" i="57"/>
  <c r="G20" i="56"/>
  <c r="E27" i="58"/>
  <c r="G27" i="57"/>
  <c r="F17" i="72"/>
  <c r="G17" i="71"/>
  <c r="F4" i="68"/>
  <c r="F7" i="67"/>
  <c r="F26" i="69"/>
  <c r="G26" i="68"/>
  <c r="G6" i="69"/>
  <c r="F6" i="70"/>
  <c r="I9" i="71"/>
  <c r="H9" i="60"/>
  <c r="J9" i="59"/>
  <c r="I20" i="72"/>
  <c r="J20" i="60"/>
  <c r="H20" i="61"/>
  <c r="E15" i="69"/>
  <c r="G15" i="68"/>
  <c r="F11" i="79"/>
  <c r="G11" i="78"/>
  <c r="F6" i="79"/>
  <c r="G6" i="78"/>
  <c r="F7" i="78"/>
  <c r="G7" i="78" s="1"/>
  <c r="F21" i="80"/>
  <c r="G21" i="79"/>
  <c r="E27" i="68"/>
  <c r="G27" i="67"/>
  <c r="F29" i="76"/>
  <c r="E22" i="71"/>
  <c r="G22" i="70"/>
  <c r="G9" i="80"/>
  <c r="E9" i="81"/>
  <c r="F8" i="91"/>
  <c r="G8" i="90"/>
  <c r="F25" i="91"/>
  <c r="G25" i="90"/>
  <c r="F28" i="90"/>
  <c r="G28" i="90" s="1"/>
  <c r="F12" i="91"/>
  <c r="G12" i="90"/>
  <c r="G13" i="88"/>
  <c r="F29" i="88"/>
  <c r="F10" i="90"/>
  <c r="G10" i="89"/>
  <c r="F13" i="89"/>
  <c r="E22" i="82"/>
  <c r="G22" i="81"/>
  <c r="E20" i="82"/>
  <c r="G20" i="81"/>
  <c r="E12" i="84"/>
  <c r="G12" i="83"/>
  <c r="G18" i="80"/>
  <c r="E18" i="81"/>
  <c r="F11" i="93"/>
  <c r="G11" i="92"/>
  <c r="E21" i="83"/>
  <c r="G16" i="94"/>
  <c r="F16" i="95"/>
  <c r="G5" i="92"/>
  <c r="F5" i="93"/>
  <c r="F27" i="94"/>
  <c r="G27" i="93"/>
  <c r="F20" i="96"/>
  <c r="G20" i="95"/>
  <c r="F22" i="103"/>
  <c r="G22" i="102"/>
  <c r="E4" i="93"/>
  <c r="E7" i="92"/>
  <c r="G4" i="92"/>
  <c r="E18" i="92"/>
  <c r="G18" i="91"/>
  <c r="E19" i="91"/>
  <c r="E29" i="91" s="1"/>
  <c r="E30" i="91" s="1"/>
  <c r="F11" i="103"/>
  <c r="G11" i="102"/>
  <c r="F13" i="102"/>
  <c r="E15" i="96"/>
  <c r="G28" i="101"/>
  <c r="E21" i="96"/>
  <c r="G21" i="95"/>
  <c r="G9" i="95"/>
  <c r="E9" i="96"/>
  <c r="E13" i="95"/>
  <c r="E12" i="104"/>
  <c r="G12" i="103"/>
  <c r="G25" i="103"/>
  <c r="E25" i="104"/>
  <c r="F20" i="118"/>
  <c r="F28" i="117"/>
  <c r="F29" i="117" s="1"/>
  <c r="F30" i="117" s="1"/>
  <c r="G20" i="117"/>
  <c r="F7" i="119"/>
  <c r="F4" i="120"/>
  <c r="F15" i="119"/>
  <c r="F19" i="118"/>
  <c r="F18" i="131"/>
  <c r="G18" i="130"/>
  <c r="F19" i="130"/>
  <c r="G19" i="130" s="1"/>
  <c r="F23" i="133"/>
  <c r="G23" i="133" s="1"/>
  <c r="G23" i="132"/>
  <c r="F4" i="132"/>
  <c r="G4" i="131"/>
  <c r="F7" i="131"/>
  <c r="F24" i="133"/>
  <c r="G24" i="133" s="1"/>
  <c r="G24" i="132"/>
  <c r="E27" i="116"/>
  <c r="G27" i="115"/>
  <c r="G21" i="115"/>
  <c r="E21" i="116"/>
  <c r="E28" i="115"/>
  <c r="G28" i="115" s="1"/>
  <c r="E16" i="117"/>
  <c r="G16" i="116"/>
  <c r="E26" i="116"/>
  <c r="G26" i="115"/>
  <c r="G7" i="114"/>
  <c r="E29" i="114"/>
  <c r="E22" i="116"/>
  <c r="G22" i="115"/>
  <c r="F29" i="129"/>
  <c r="F30" i="129" s="1"/>
  <c r="G28" i="129"/>
  <c r="E15" i="117"/>
  <c r="G15" i="116"/>
  <c r="E4" i="116"/>
  <c r="G4" i="115"/>
  <c r="E7" i="115"/>
  <c r="F22" i="131"/>
  <c r="G22" i="130"/>
  <c r="F28" i="130"/>
  <c r="E25" i="116"/>
  <c r="G25" i="115"/>
  <c r="G5" i="115"/>
  <c r="E5" i="116"/>
  <c r="E30" i="113"/>
  <c r="G30" i="113" s="1"/>
  <c r="G29" i="113"/>
  <c r="E17" i="116"/>
  <c r="G17" i="115"/>
  <c r="G23" i="115"/>
  <c r="E23" i="116"/>
  <c r="G14" i="119"/>
  <c r="E14" i="120"/>
  <c r="F16" i="133"/>
  <c r="G16" i="132"/>
  <c r="G12" i="133"/>
  <c r="F13" i="133"/>
  <c r="E10" i="120"/>
  <c r="G10" i="119"/>
  <c r="E8" i="121"/>
  <c r="G8" i="121" s="1"/>
  <c r="G8" i="120"/>
  <c r="E6" i="120"/>
  <c r="G6" i="119"/>
  <c r="G13" i="141"/>
  <c r="F29" i="141"/>
  <c r="F30" i="141" s="1"/>
  <c r="F11" i="144"/>
  <c r="G11" i="142"/>
  <c r="F13" i="142"/>
  <c r="F15" i="146"/>
  <c r="G15" i="146" s="1"/>
  <c r="G15" i="145"/>
  <c r="F8" i="146"/>
  <c r="G8" i="145"/>
  <c r="F23" i="146"/>
  <c r="G23" i="146" s="1"/>
  <c r="G23" i="145"/>
  <c r="F4" i="146"/>
  <c r="F7" i="146" s="1"/>
  <c r="F7" i="145"/>
  <c r="F19" i="145"/>
  <c r="F17" i="146"/>
  <c r="G17" i="145"/>
  <c r="F22" i="146"/>
  <c r="G22" i="145"/>
  <c r="F28" i="145"/>
  <c r="G28" i="144"/>
  <c r="G5" i="133"/>
  <c r="E7" i="133"/>
  <c r="G21" i="133"/>
  <c r="E28" i="133"/>
  <c r="E4" i="145"/>
  <c r="G4" i="144"/>
  <c r="E7" i="144"/>
  <c r="G7" i="144" s="1"/>
  <c r="G19" i="142"/>
  <c r="E29" i="142"/>
  <c r="E30" i="141"/>
  <c r="G30" i="141" s="1"/>
  <c r="G29" i="141"/>
  <c r="E16" i="145"/>
  <c r="G16" i="144"/>
  <c r="E19" i="144"/>
  <c r="E30" i="129"/>
  <c r="E29" i="130"/>
  <c r="G13" i="130"/>
  <c r="E8" i="132"/>
  <c r="E8" i="133" s="1"/>
  <c r="E13" i="131"/>
  <c r="G13" i="131" s="1"/>
  <c r="G8" i="131"/>
  <c r="E28" i="132"/>
  <c r="G21" i="132"/>
  <c r="G7" i="131"/>
  <c r="G5" i="132"/>
  <c r="E7" i="132"/>
  <c r="E9" i="119"/>
  <c r="G9" i="118"/>
  <c r="E13" i="118"/>
  <c r="G13" i="118" s="1"/>
  <c r="E18" i="120"/>
  <c r="E18" i="121" s="1"/>
  <c r="G18" i="119"/>
  <c r="E6" i="108"/>
  <c r="E8" i="49"/>
  <c r="G8" i="48"/>
  <c r="E19" i="56"/>
  <c r="E14" i="57"/>
  <c r="G14" i="56"/>
  <c r="F30" i="63"/>
  <c r="G30" i="63" s="1"/>
  <c r="G29" i="63"/>
  <c r="F10" i="66"/>
  <c r="G10" i="65"/>
  <c r="F13" i="65"/>
  <c r="G23" i="36"/>
  <c r="F23" i="37"/>
  <c r="G23" i="37" s="1"/>
  <c r="H19" i="31"/>
  <c r="H14" i="32"/>
  <c r="I14" i="43"/>
  <c r="J14" i="31"/>
  <c r="J29" i="29"/>
  <c r="H30" i="29"/>
  <c r="J30" i="29" s="1"/>
  <c r="G25" i="54"/>
  <c r="E25" i="55"/>
  <c r="E28" i="54"/>
  <c r="G28" i="54" s="1"/>
  <c r="F16" i="56"/>
  <c r="G16" i="55"/>
  <c r="G28" i="66"/>
  <c r="F6" i="93"/>
  <c r="F7" i="92"/>
  <c r="G6" i="92"/>
  <c r="F10" i="105"/>
  <c r="G10" i="104"/>
  <c r="I19" i="42"/>
  <c r="I29" i="42" s="1"/>
  <c r="I30" i="42" s="1"/>
  <c r="J14" i="42"/>
  <c r="H15" i="44"/>
  <c r="I15" i="55"/>
  <c r="J15" i="43"/>
  <c r="E9" i="70"/>
  <c r="E13" i="69"/>
  <c r="G9" i="55"/>
  <c r="F9" i="56"/>
  <c r="F13" i="55"/>
  <c r="G22" i="31"/>
  <c r="F22" i="32"/>
  <c r="E26" i="57"/>
  <c r="G26" i="56"/>
  <c r="E16" i="35"/>
  <c r="E19" i="34"/>
  <c r="G19" i="34" s="1"/>
  <c r="G16" i="34"/>
  <c r="G7" i="91"/>
  <c r="H10" i="37"/>
  <c r="J10" i="36"/>
  <c r="I10" i="48"/>
  <c r="E30" i="65"/>
  <c r="E20" i="68"/>
  <c r="E28" i="67"/>
  <c r="G20" i="67"/>
  <c r="E11" i="60"/>
  <c r="G11" i="59"/>
  <c r="E27" i="44"/>
  <c r="G27" i="43"/>
  <c r="F27" i="82"/>
  <c r="G27" i="81"/>
  <c r="I13" i="47"/>
  <c r="J8" i="47"/>
  <c r="J4" i="39"/>
  <c r="I4" i="51"/>
  <c r="H4" i="40"/>
  <c r="E13" i="42"/>
  <c r="E9" i="43"/>
  <c r="G9" i="42"/>
  <c r="E4" i="69"/>
  <c r="G4" i="68"/>
  <c r="E7" i="68"/>
  <c r="F27" i="61"/>
  <c r="E22" i="46"/>
  <c r="G22" i="45"/>
  <c r="G13" i="41"/>
  <c r="E29" i="41"/>
  <c r="F22" i="57"/>
  <c r="F28" i="56"/>
  <c r="G22" i="56"/>
  <c r="G12" i="48"/>
  <c r="E12" i="49"/>
  <c r="G12" i="49" s="1"/>
  <c r="E20" i="43"/>
  <c r="G20" i="42"/>
  <c r="E28" i="42"/>
  <c r="G23" i="59"/>
  <c r="F23" i="60"/>
  <c r="F27" i="43"/>
  <c r="F28" i="42"/>
  <c r="F29" i="42" s="1"/>
  <c r="F30" i="42" s="1"/>
  <c r="F9" i="84"/>
  <c r="J8" i="36"/>
  <c r="H13" i="36"/>
  <c r="J13" i="36" s="1"/>
  <c r="H8" i="37"/>
  <c r="I8" i="48"/>
  <c r="E13" i="37"/>
  <c r="H10" i="38"/>
  <c r="F21" i="70"/>
  <c r="G21" i="69"/>
  <c r="F7" i="101"/>
  <c r="F29" i="101" s="1"/>
  <c r="F30" i="101" s="1"/>
  <c r="F5" i="102"/>
  <c r="G5" i="101"/>
  <c r="E20" i="103"/>
  <c r="G20" i="102"/>
  <c r="E28" i="102"/>
  <c r="E24" i="103"/>
  <c r="G24" i="102"/>
  <c r="F15" i="79"/>
  <c r="F19" i="78"/>
  <c r="G15" i="78"/>
  <c r="G23" i="79"/>
  <c r="E23" i="80"/>
  <c r="E28" i="79"/>
  <c r="E17" i="82"/>
  <c r="G17" i="81"/>
  <c r="I23" i="54"/>
  <c r="H23" i="43"/>
  <c r="J23" i="42"/>
  <c r="F14" i="93"/>
  <c r="G14" i="92"/>
  <c r="F19" i="55"/>
  <c r="I12" i="65"/>
  <c r="H12" i="54"/>
  <c r="J12" i="53"/>
  <c r="F18" i="105"/>
  <c r="G18" i="104"/>
  <c r="E25" i="80"/>
  <c r="E30" i="100"/>
  <c r="G30" i="100" s="1"/>
  <c r="G29" i="100"/>
  <c r="F15" i="57"/>
  <c r="F19" i="56"/>
  <c r="G15" i="56"/>
  <c r="E5" i="108"/>
  <c r="E26" i="83"/>
  <c r="G26" i="82"/>
  <c r="F14" i="83"/>
  <c r="J7" i="36"/>
  <c r="J24" i="41"/>
  <c r="H24" i="42"/>
  <c r="I24" i="53"/>
  <c r="J23" i="34"/>
  <c r="H23" i="35"/>
  <c r="I23" i="46"/>
  <c r="G23" i="105"/>
  <c r="E23" i="106"/>
  <c r="H11" i="32"/>
  <c r="J11" i="31"/>
  <c r="I11" i="43"/>
  <c r="E17" i="61"/>
  <c r="J22" i="42"/>
  <c r="H22" i="43"/>
  <c r="I22" i="54"/>
  <c r="J9" i="31"/>
  <c r="I9" i="43"/>
  <c r="J9" i="43" s="1"/>
  <c r="H9" i="32"/>
  <c r="H27" i="39"/>
  <c r="I27" i="50"/>
  <c r="I28" i="50" s="1"/>
  <c r="I27" i="51"/>
  <c r="I28" i="51" s="1"/>
  <c r="J27" i="38"/>
  <c r="H28" i="38"/>
  <c r="J28" i="38" s="1"/>
  <c r="J4" i="37"/>
  <c r="H7" i="37"/>
  <c r="I4" i="49"/>
  <c r="I7" i="49" s="1"/>
  <c r="F17" i="49"/>
  <c r="G17" i="49" s="1"/>
  <c r="G17" i="48"/>
  <c r="E18" i="108"/>
  <c r="H27" i="36"/>
  <c r="I27" i="47"/>
  <c r="J27" i="35"/>
  <c r="F6" i="105"/>
  <c r="G6" i="104"/>
  <c r="F25" i="78"/>
  <c r="G25" i="77"/>
  <c r="F28" i="77"/>
  <c r="G28" i="77" s="1"/>
  <c r="F22" i="73"/>
  <c r="E6" i="82"/>
  <c r="J17" i="35"/>
  <c r="I17" i="47"/>
  <c r="H17" i="36"/>
  <c r="I17" i="55"/>
  <c r="H17" i="44"/>
  <c r="J17" i="43"/>
  <c r="H6" i="33"/>
  <c r="J6" i="32"/>
  <c r="I6" i="44"/>
  <c r="E5" i="59"/>
  <c r="G5" i="58"/>
  <c r="F24" i="105"/>
  <c r="E30" i="40"/>
  <c r="G30" i="40" s="1"/>
  <c r="G29" i="40"/>
  <c r="E12" i="71"/>
  <c r="G12" i="70"/>
  <c r="F17" i="59"/>
  <c r="G17" i="58"/>
  <c r="E4" i="84"/>
  <c r="G4" i="83"/>
  <c r="E11" i="82"/>
  <c r="E17" i="103"/>
  <c r="G17" i="102"/>
  <c r="E19" i="102"/>
  <c r="G19" i="102" s="1"/>
  <c r="G26" i="102"/>
  <c r="F26" i="103"/>
  <c r="F28" i="102"/>
  <c r="G24" i="92"/>
  <c r="F24" i="93"/>
  <c r="E14" i="81"/>
  <c r="G14" i="80"/>
  <c r="G20" i="31"/>
  <c r="F20" i="32"/>
  <c r="F28" i="31"/>
  <c r="G28" i="31" s="1"/>
  <c r="F8" i="105"/>
  <c r="G8" i="104"/>
  <c r="E24" i="70"/>
  <c r="G24" i="69"/>
  <c r="G7" i="43"/>
  <c r="E27" i="108"/>
  <c r="G27" i="107"/>
  <c r="E29" i="66"/>
  <c r="F15" i="92"/>
  <c r="F19" i="92" s="1"/>
  <c r="G15" i="91"/>
  <c r="E15" i="108"/>
  <c r="H21" i="44"/>
  <c r="I21" i="55"/>
  <c r="J21" i="43"/>
  <c r="E11" i="108"/>
  <c r="E6" i="33"/>
  <c r="E7" i="32"/>
  <c r="G6" i="32"/>
  <c r="F8" i="71"/>
  <c r="G8" i="70"/>
  <c r="E26" i="108"/>
  <c r="E14" i="68"/>
  <c r="G14" i="67"/>
  <c r="E19" i="67"/>
  <c r="F27" i="70"/>
  <c r="J18" i="30"/>
  <c r="H18" i="31"/>
  <c r="I18" i="42"/>
  <c r="J18" i="42" s="1"/>
  <c r="E10" i="108"/>
  <c r="G21" i="107"/>
  <c r="E21" i="108"/>
  <c r="E8" i="80"/>
  <c r="E13" i="79"/>
  <c r="G8" i="79"/>
  <c r="F7" i="44"/>
  <c r="F4" i="45"/>
  <c r="G4" i="44"/>
  <c r="H5" i="43"/>
  <c r="I5" i="54"/>
  <c r="F15" i="105"/>
  <c r="G15" i="104"/>
  <c r="F19" i="104"/>
  <c r="F19" i="43"/>
  <c r="G19" i="43" s="1"/>
  <c r="F15" i="44"/>
  <c r="G15" i="43"/>
  <c r="E14" i="108"/>
  <c r="G14" i="107"/>
  <c r="G29" i="30"/>
  <c r="E30" i="30"/>
  <c r="G30" i="30" s="1"/>
  <c r="J19" i="30"/>
  <c r="H29" i="30"/>
  <c r="G25" i="43"/>
  <c r="E25" i="44"/>
  <c r="F5" i="33"/>
  <c r="G5" i="32"/>
  <c r="F9" i="68"/>
  <c r="G9" i="67"/>
  <c r="E15" i="81"/>
  <c r="E29" i="101"/>
  <c r="F5" i="81"/>
  <c r="G5" i="80"/>
  <c r="G13" i="53"/>
  <c r="E29" i="53"/>
  <c r="E22" i="108"/>
  <c r="E30" i="77"/>
  <c r="F10" i="80"/>
  <c r="G10" i="79"/>
  <c r="F13" i="79"/>
  <c r="G13" i="78"/>
  <c r="E29" i="78"/>
  <c r="G22" i="94"/>
  <c r="E22" i="95"/>
  <c r="E28" i="94"/>
  <c r="F8" i="58"/>
  <c r="H11" i="43"/>
  <c r="I11" i="54"/>
  <c r="J11" i="42"/>
  <c r="F20" i="108"/>
  <c r="F7" i="31"/>
  <c r="F4" i="32"/>
  <c r="G4" i="31"/>
  <c r="E16" i="80"/>
  <c r="E19" i="80" s="1"/>
  <c r="G16" i="79"/>
  <c r="F8" i="33"/>
  <c r="F13" i="32"/>
  <c r="G13" i="32" s="1"/>
  <c r="G8" i="32"/>
  <c r="F16" i="45"/>
  <c r="G16" i="44"/>
  <c r="F15" i="35"/>
  <c r="G15" i="34"/>
  <c r="I14" i="56"/>
  <c r="H14" i="45"/>
  <c r="E16" i="108"/>
  <c r="G16" i="107"/>
  <c r="F10" i="33"/>
  <c r="G10" i="32"/>
  <c r="E8" i="107"/>
  <c r="E7" i="81"/>
  <c r="I22" i="42"/>
  <c r="H22" i="31"/>
  <c r="J22" i="30"/>
  <c r="F18" i="70"/>
  <c r="G18" i="69"/>
  <c r="F23" i="68"/>
  <c r="G23" i="67"/>
  <c r="F28" i="67"/>
  <c r="G29" i="52"/>
  <c r="E30" i="52"/>
  <c r="G30" i="52" s="1"/>
  <c r="J25" i="32"/>
  <c r="I25" i="44"/>
  <c r="J25" i="44" s="1"/>
  <c r="H25" i="33"/>
  <c r="E29" i="31"/>
  <c r="F30" i="75"/>
  <c r="G30" i="75" s="1"/>
  <c r="G29" i="75"/>
  <c r="E13" i="54"/>
  <c r="E10" i="55"/>
  <c r="G10" i="54"/>
  <c r="I16" i="44"/>
  <c r="J16" i="32"/>
  <c r="H16" i="33"/>
  <c r="E5" i="83"/>
  <c r="F24" i="31"/>
  <c r="G24" i="30"/>
  <c r="F9" i="32"/>
  <c r="G9" i="31"/>
  <c r="G13" i="64"/>
  <c r="F29" i="64"/>
  <c r="J5" i="30"/>
  <c r="I5" i="42"/>
  <c r="J5" i="42" s="1"/>
  <c r="H5" i="31"/>
  <c r="E4" i="103"/>
  <c r="E7" i="102"/>
  <c r="G4" i="102"/>
  <c r="G7" i="100"/>
  <c r="G7" i="67"/>
  <c r="F5" i="49"/>
  <c r="G5" i="49" s="1"/>
  <c r="G5" i="48"/>
  <c r="G6" i="48"/>
  <c r="E6" i="49"/>
  <c r="E7" i="48"/>
  <c r="F24" i="80"/>
  <c r="G24" i="79"/>
  <c r="E9" i="103"/>
  <c r="G9" i="102"/>
  <c r="E13" i="102"/>
  <c r="G13" i="102" s="1"/>
  <c r="G19" i="55"/>
  <c r="G18" i="45"/>
  <c r="E18" i="46"/>
  <c r="E19" i="45"/>
  <c r="F4" i="107"/>
  <c r="H25" i="57" l="1"/>
  <c r="J25" i="56"/>
  <c r="I25" i="68"/>
  <c r="E8" i="57"/>
  <c r="G8" i="56"/>
  <c r="J26" i="55"/>
  <c r="I26" i="67"/>
  <c r="H26" i="56"/>
  <c r="E24" i="57"/>
  <c r="G24" i="56"/>
  <c r="G19" i="67"/>
  <c r="I8" i="69"/>
  <c r="J8" i="57"/>
  <c r="H8" i="58"/>
  <c r="F19" i="67"/>
  <c r="F14" i="68"/>
  <c r="J18" i="55"/>
  <c r="I18" i="67"/>
  <c r="H18" i="56"/>
  <c r="E27" i="59"/>
  <c r="G27" i="58"/>
  <c r="G20" i="57"/>
  <c r="E20" i="58"/>
  <c r="F25" i="70"/>
  <c r="G25" i="69"/>
  <c r="G4" i="57"/>
  <c r="E4" i="58"/>
  <c r="E7" i="57"/>
  <c r="G7" i="57" s="1"/>
  <c r="G26" i="69"/>
  <c r="F26" i="70"/>
  <c r="F4" i="69"/>
  <c r="G4" i="69" s="1"/>
  <c r="F7" i="68"/>
  <c r="G17" i="72"/>
  <c r="F17" i="73"/>
  <c r="G17" i="73" s="1"/>
  <c r="F6" i="71"/>
  <c r="G6" i="70"/>
  <c r="H9" i="61"/>
  <c r="I9" i="72"/>
  <c r="J9" i="60"/>
  <c r="J20" i="61"/>
  <c r="I20" i="73"/>
  <c r="H20" i="62"/>
  <c r="E27" i="69"/>
  <c r="G27" i="68"/>
  <c r="F21" i="81"/>
  <c r="G21" i="80"/>
  <c r="F6" i="80"/>
  <c r="G6" i="79"/>
  <c r="F7" i="79"/>
  <c r="G7" i="79" s="1"/>
  <c r="F11" i="80"/>
  <c r="G11" i="79"/>
  <c r="G15" i="69"/>
  <c r="E15" i="70"/>
  <c r="E22" i="72"/>
  <c r="G22" i="71"/>
  <c r="F30" i="76"/>
  <c r="G30" i="76" s="1"/>
  <c r="G29" i="76"/>
  <c r="G13" i="89"/>
  <c r="F29" i="89"/>
  <c r="F10" i="91"/>
  <c r="G10" i="90"/>
  <c r="F30" i="88"/>
  <c r="G30" i="88" s="1"/>
  <c r="G29" i="88"/>
  <c r="F13" i="90"/>
  <c r="F12" i="92"/>
  <c r="G12" i="91"/>
  <c r="F25" i="92"/>
  <c r="G25" i="91"/>
  <c r="F28" i="91"/>
  <c r="G28" i="91" s="1"/>
  <c r="F8" i="92"/>
  <c r="G8" i="91"/>
  <c r="E9" i="82"/>
  <c r="G9" i="81"/>
  <c r="E20" i="83"/>
  <c r="G20" i="82"/>
  <c r="E22" i="83"/>
  <c r="G22" i="82"/>
  <c r="F11" i="94"/>
  <c r="G11" i="93"/>
  <c r="E18" i="82"/>
  <c r="G18" i="81"/>
  <c r="E12" i="85"/>
  <c r="G12" i="85" s="1"/>
  <c r="G12" i="84"/>
  <c r="F5" i="94"/>
  <c r="G5" i="93"/>
  <c r="G16" i="95"/>
  <c r="F16" i="96"/>
  <c r="E21" i="84"/>
  <c r="F27" i="95"/>
  <c r="G27" i="94"/>
  <c r="F20" i="97"/>
  <c r="G20" i="97" s="1"/>
  <c r="G20" i="96"/>
  <c r="F11" i="104"/>
  <c r="G11" i="103"/>
  <c r="F13" i="103"/>
  <c r="E18" i="93"/>
  <c r="G18" i="92"/>
  <c r="E19" i="92"/>
  <c r="G19" i="91"/>
  <c r="E29" i="92"/>
  <c r="E30" i="92" s="1"/>
  <c r="E4" i="94"/>
  <c r="E7" i="93"/>
  <c r="G4" i="93"/>
  <c r="G19" i="92"/>
  <c r="F22" i="104"/>
  <c r="G22" i="103"/>
  <c r="E15" i="97"/>
  <c r="G7" i="101"/>
  <c r="G28" i="102"/>
  <c r="E9" i="97"/>
  <c r="G9" i="96"/>
  <c r="E13" i="96"/>
  <c r="E21" i="97"/>
  <c r="G21" i="97" s="1"/>
  <c r="G21" i="96"/>
  <c r="E25" i="105"/>
  <c r="G25" i="104"/>
  <c r="E12" i="105"/>
  <c r="G12" i="104"/>
  <c r="F20" i="119"/>
  <c r="F28" i="118"/>
  <c r="F29" i="118" s="1"/>
  <c r="F30" i="118" s="1"/>
  <c r="G20" i="118"/>
  <c r="F15" i="120"/>
  <c r="F19" i="119"/>
  <c r="F4" i="121"/>
  <c r="F7" i="121" s="1"/>
  <c r="F7" i="120"/>
  <c r="F4" i="133"/>
  <c r="G4" i="132"/>
  <c r="F7" i="132"/>
  <c r="F18" i="132"/>
  <c r="G18" i="131"/>
  <c r="F19" i="131"/>
  <c r="G19" i="131" s="1"/>
  <c r="G29" i="129"/>
  <c r="G30" i="129"/>
  <c r="E17" i="117"/>
  <c r="E19" i="117" s="1"/>
  <c r="G19" i="117" s="1"/>
  <c r="G17" i="116"/>
  <c r="E15" i="118"/>
  <c r="G15" i="117"/>
  <c r="E21" i="117"/>
  <c r="G21" i="116"/>
  <c r="E28" i="116"/>
  <c r="G28" i="116" s="1"/>
  <c r="E25" i="117"/>
  <c r="G25" i="116"/>
  <c r="E27" i="117"/>
  <c r="G27" i="116"/>
  <c r="E22" i="117"/>
  <c r="G22" i="116"/>
  <c r="G14" i="120"/>
  <c r="E14" i="121"/>
  <c r="G14" i="121" s="1"/>
  <c r="E30" i="114"/>
  <c r="G30" i="114" s="1"/>
  <c r="G29" i="114"/>
  <c r="G16" i="117"/>
  <c r="E16" i="118"/>
  <c r="E5" i="117"/>
  <c r="G5" i="116"/>
  <c r="G28" i="130"/>
  <c r="F29" i="130"/>
  <c r="F30" i="130" s="1"/>
  <c r="F22" i="132"/>
  <c r="G22" i="131"/>
  <c r="F28" i="131"/>
  <c r="G7" i="115"/>
  <c r="E29" i="115"/>
  <c r="E23" i="117"/>
  <c r="G23" i="116"/>
  <c r="E4" i="117"/>
  <c r="G4" i="116"/>
  <c r="E7" i="116"/>
  <c r="E26" i="117"/>
  <c r="G26" i="116"/>
  <c r="E19" i="116"/>
  <c r="G19" i="116" s="1"/>
  <c r="G16" i="133"/>
  <c r="E6" i="121"/>
  <c r="G6" i="121" s="1"/>
  <c r="G6" i="120"/>
  <c r="E10" i="121"/>
  <c r="G10" i="121" s="1"/>
  <c r="G10" i="120"/>
  <c r="G18" i="121"/>
  <c r="G8" i="146"/>
  <c r="G13" i="142"/>
  <c r="F29" i="142"/>
  <c r="F30" i="142" s="1"/>
  <c r="F11" i="145"/>
  <c r="G11" i="144"/>
  <c r="F13" i="144"/>
  <c r="G17" i="146"/>
  <c r="F19" i="146"/>
  <c r="G28" i="145"/>
  <c r="G22" i="146"/>
  <c r="F28" i="146"/>
  <c r="E13" i="133"/>
  <c r="G13" i="133" s="1"/>
  <c r="G8" i="133"/>
  <c r="E4" i="146"/>
  <c r="G4" i="145"/>
  <c r="E7" i="145"/>
  <c r="G7" i="145" s="1"/>
  <c r="E30" i="142"/>
  <c r="G30" i="142" s="1"/>
  <c r="G29" i="142"/>
  <c r="G19" i="144"/>
  <c r="E29" i="144"/>
  <c r="E16" i="146"/>
  <c r="G16" i="145"/>
  <c r="E19" i="145"/>
  <c r="E13" i="132"/>
  <c r="G13" i="132" s="1"/>
  <c r="G8" i="132"/>
  <c r="E30" i="130"/>
  <c r="G7" i="132"/>
  <c r="E29" i="131"/>
  <c r="E9" i="120"/>
  <c r="E9" i="121" s="1"/>
  <c r="E13" i="119"/>
  <c r="G13" i="119" s="1"/>
  <c r="G9" i="119"/>
  <c r="G18" i="120"/>
  <c r="E10" i="109"/>
  <c r="F25" i="79"/>
  <c r="F28" i="78"/>
  <c r="G28" i="78" s="1"/>
  <c r="G25" i="78"/>
  <c r="H9" i="33"/>
  <c r="J9" i="32"/>
  <c r="I9" i="44"/>
  <c r="J9" i="44" s="1"/>
  <c r="G29" i="41"/>
  <c r="E30" i="41"/>
  <c r="G30" i="41" s="1"/>
  <c r="F29" i="65"/>
  <c r="G13" i="65"/>
  <c r="J12" i="54"/>
  <c r="H12" i="55"/>
  <c r="I12" i="66"/>
  <c r="G19" i="78"/>
  <c r="F27" i="83"/>
  <c r="G27" i="82"/>
  <c r="F10" i="106"/>
  <c r="G10" i="105"/>
  <c r="E11" i="109"/>
  <c r="F6" i="106"/>
  <c r="G6" i="105"/>
  <c r="F15" i="80"/>
  <c r="F19" i="79"/>
  <c r="G19" i="79" s="1"/>
  <c r="G15" i="79"/>
  <c r="F10" i="67"/>
  <c r="G10" i="66"/>
  <c r="F13" i="66"/>
  <c r="F14" i="84"/>
  <c r="F9" i="85"/>
  <c r="G22" i="46"/>
  <c r="E22" i="47"/>
  <c r="E27" i="45"/>
  <c r="G27" i="44"/>
  <c r="E4" i="85"/>
  <c r="G4" i="84"/>
  <c r="F29" i="31"/>
  <c r="F30" i="31" s="1"/>
  <c r="H6" i="34"/>
  <c r="J6" i="33"/>
  <c r="I6" i="45"/>
  <c r="I22" i="55"/>
  <c r="H22" i="44"/>
  <c r="G24" i="103"/>
  <c r="E24" i="104"/>
  <c r="E16" i="36"/>
  <c r="E19" i="35"/>
  <c r="G19" i="35" s="1"/>
  <c r="G16" i="35"/>
  <c r="G7" i="92"/>
  <c r="G13" i="54"/>
  <c r="E29" i="54"/>
  <c r="G4" i="103"/>
  <c r="E7" i="103"/>
  <c r="E4" i="104"/>
  <c r="F20" i="109"/>
  <c r="F27" i="71"/>
  <c r="J27" i="36"/>
  <c r="H27" i="37"/>
  <c r="I27" i="48"/>
  <c r="E26" i="84"/>
  <c r="G26" i="83"/>
  <c r="F27" i="44"/>
  <c r="F28" i="43"/>
  <c r="F7" i="93"/>
  <c r="F6" i="94"/>
  <c r="G6" i="93"/>
  <c r="G15" i="44"/>
  <c r="F15" i="45"/>
  <c r="F19" i="44"/>
  <c r="G19" i="44" s="1"/>
  <c r="E22" i="109"/>
  <c r="H21" i="45"/>
  <c r="I21" i="56"/>
  <c r="J21" i="44"/>
  <c r="H17" i="45"/>
  <c r="I17" i="56"/>
  <c r="J17" i="44"/>
  <c r="G26" i="57"/>
  <c r="E26" i="58"/>
  <c r="E14" i="58"/>
  <c r="G14" i="57"/>
  <c r="E19" i="57"/>
  <c r="G16" i="80"/>
  <c r="E16" i="81"/>
  <c r="E30" i="31"/>
  <c r="G30" i="31" s="1"/>
  <c r="G29" i="31"/>
  <c r="F9" i="69"/>
  <c r="G9" i="68"/>
  <c r="E14" i="82"/>
  <c r="G14" i="81"/>
  <c r="E19" i="81"/>
  <c r="E5" i="109"/>
  <c r="E20" i="104"/>
  <c r="E28" i="103"/>
  <c r="G20" i="103"/>
  <c r="G7" i="68"/>
  <c r="G22" i="32"/>
  <c r="F22" i="33"/>
  <c r="G19" i="56"/>
  <c r="G5" i="59"/>
  <c r="E5" i="60"/>
  <c r="F17" i="60"/>
  <c r="G17" i="59"/>
  <c r="F15" i="106"/>
  <c r="F19" i="105"/>
  <c r="G15" i="105"/>
  <c r="E15" i="109"/>
  <c r="G24" i="93"/>
  <c r="F24" i="94"/>
  <c r="J17" i="36"/>
  <c r="H17" i="37"/>
  <c r="I17" i="48"/>
  <c r="E18" i="109"/>
  <c r="E11" i="61"/>
  <c r="G11" i="61" s="1"/>
  <c r="G11" i="60"/>
  <c r="F16" i="57"/>
  <c r="G16" i="56"/>
  <c r="F24" i="81"/>
  <c r="G24" i="80"/>
  <c r="H14" i="46"/>
  <c r="I14" i="57"/>
  <c r="H11" i="44"/>
  <c r="I11" i="55"/>
  <c r="J11" i="43"/>
  <c r="G5" i="33"/>
  <c r="F5" i="34"/>
  <c r="E14" i="69"/>
  <c r="G14" i="68"/>
  <c r="E19" i="68"/>
  <c r="F14" i="94"/>
  <c r="G14" i="93"/>
  <c r="G5" i="102"/>
  <c r="F7" i="102"/>
  <c r="F29" i="102" s="1"/>
  <c r="F30" i="102" s="1"/>
  <c r="F5" i="103"/>
  <c r="E4" i="70"/>
  <c r="E7" i="69"/>
  <c r="F29" i="55"/>
  <c r="F30" i="55" s="1"/>
  <c r="E10" i="56"/>
  <c r="G10" i="55"/>
  <c r="E13" i="55"/>
  <c r="F28" i="32"/>
  <c r="G28" i="32" s="1"/>
  <c r="F20" i="33"/>
  <c r="G20" i="32"/>
  <c r="F15" i="93"/>
  <c r="F19" i="93" s="1"/>
  <c r="G15" i="92"/>
  <c r="F15" i="58"/>
  <c r="F19" i="57"/>
  <c r="G15" i="57"/>
  <c r="G23" i="60"/>
  <c r="F23" i="61"/>
  <c r="G23" i="61" s="1"/>
  <c r="G28" i="67"/>
  <c r="F9" i="57"/>
  <c r="G9" i="56"/>
  <c r="F13" i="56"/>
  <c r="F29" i="56" s="1"/>
  <c r="F30" i="56" s="1"/>
  <c r="E25" i="56"/>
  <c r="G25" i="55"/>
  <c r="E28" i="55"/>
  <c r="G28" i="55" s="1"/>
  <c r="E14" i="109"/>
  <c r="G14" i="108"/>
  <c r="E9" i="104"/>
  <c r="G9" i="103"/>
  <c r="E13" i="103"/>
  <c r="G13" i="103" s="1"/>
  <c r="F10" i="81"/>
  <c r="G10" i="80"/>
  <c r="F30" i="64"/>
  <c r="G30" i="64" s="1"/>
  <c r="G29" i="64"/>
  <c r="E26" i="109"/>
  <c r="E30" i="66"/>
  <c r="H11" i="33"/>
  <c r="I11" i="44"/>
  <c r="J11" i="32"/>
  <c r="E13" i="43"/>
  <c r="G9" i="43"/>
  <c r="E9" i="44"/>
  <c r="E28" i="68"/>
  <c r="E20" i="69"/>
  <c r="G20" i="68"/>
  <c r="I18" i="43"/>
  <c r="J18" i="43" s="1"/>
  <c r="J18" i="31"/>
  <c r="H18" i="32"/>
  <c r="F9" i="33"/>
  <c r="G9" i="32"/>
  <c r="G15" i="35"/>
  <c r="F15" i="36"/>
  <c r="F8" i="59"/>
  <c r="F5" i="82"/>
  <c r="G5" i="81"/>
  <c r="E25" i="45"/>
  <c r="G25" i="44"/>
  <c r="F26" i="104"/>
  <c r="G26" i="103"/>
  <c r="F28" i="103"/>
  <c r="G23" i="106"/>
  <c r="E23" i="107"/>
  <c r="G28" i="42"/>
  <c r="G13" i="42"/>
  <c r="E29" i="42"/>
  <c r="E8" i="108"/>
  <c r="E16" i="109"/>
  <c r="G16" i="109" s="1"/>
  <c r="G16" i="108"/>
  <c r="G6" i="49"/>
  <c r="E7" i="49"/>
  <c r="G24" i="31"/>
  <c r="F24" i="32"/>
  <c r="F23" i="69"/>
  <c r="G23" i="68"/>
  <c r="F28" i="68"/>
  <c r="G4" i="45"/>
  <c r="F7" i="45"/>
  <c r="F4" i="46"/>
  <c r="E27" i="109"/>
  <c r="G27" i="109" s="1"/>
  <c r="G27" i="108"/>
  <c r="G12" i="71"/>
  <c r="E12" i="72"/>
  <c r="J7" i="37"/>
  <c r="I23" i="55"/>
  <c r="H23" i="44"/>
  <c r="J23" i="43"/>
  <c r="F21" i="71"/>
  <c r="G21" i="70"/>
  <c r="G8" i="49"/>
  <c r="F8" i="106"/>
  <c r="G8" i="105"/>
  <c r="H30" i="30"/>
  <c r="J30" i="30" s="1"/>
  <c r="J29" i="30"/>
  <c r="G7" i="44"/>
  <c r="F8" i="72"/>
  <c r="G8" i="71"/>
  <c r="F29" i="43"/>
  <c r="F30" i="43" s="1"/>
  <c r="E6" i="83"/>
  <c r="E7" i="82"/>
  <c r="E20" i="44"/>
  <c r="E28" i="43"/>
  <c r="G28" i="43" s="1"/>
  <c r="G20" i="43"/>
  <c r="H4" i="41"/>
  <c r="J4" i="40"/>
  <c r="I4" i="52"/>
  <c r="E9" i="71"/>
  <c r="E13" i="70"/>
  <c r="E6" i="109"/>
  <c r="E15" i="82"/>
  <c r="I25" i="45"/>
  <c r="J25" i="45" s="1"/>
  <c r="J25" i="33"/>
  <c r="H25" i="34"/>
  <c r="E30" i="53"/>
  <c r="G30" i="53" s="1"/>
  <c r="G29" i="53"/>
  <c r="G18" i="46"/>
  <c r="E18" i="47"/>
  <c r="E19" i="46"/>
  <c r="E5" i="84"/>
  <c r="F18" i="71"/>
  <c r="G18" i="70"/>
  <c r="G22" i="95"/>
  <c r="E22" i="96"/>
  <c r="E28" i="95"/>
  <c r="J23" i="35"/>
  <c r="H23" i="36"/>
  <c r="I23" i="47"/>
  <c r="H10" i="39"/>
  <c r="I10" i="50"/>
  <c r="I13" i="50" s="1"/>
  <c r="J10" i="38"/>
  <c r="H13" i="38"/>
  <c r="J13" i="38" s="1"/>
  <c r="I19" i="43"/>
  <c r="I29" i="43" s="1"/>
  <c r="I30" i="43" s="1"/>
  <c r="J14" i="43"/>
  <c r="E6" i="34"/>
  <c r="E7" i="33"/>
  <c r="G6" i="33"/>
  <c r="F10" i="34"/>
  <c r="G10" i="33"/>
  <c r="E29" i="67"/>
  <c r="H16" i="34"/>
  <c r="I16" i="45"/>
  <c r="J16" i="33"/>
  <c r="G16" i="45"/>
  <c r="F16" i="46"/>
  <c r="G13" i="79"/>
  <c r="E29" i="79"/>
  <c r="E17" i="104"/>
  <c r="G17" i="103"/>
  <c r="E19" i="103"/>
  <c r="G19" i="103" s="1"/>
  <c r="E25" i="81"/>
  <c r="E17" i="83"/>
  <c r="G17" i="82"/>
  <c r="J14" i="32"/>
  <c r="I14" i="44"/>
  <c r="H14" i="33"/>
  <c r="H19" i="32"/>
  <c r="F4" i="108"/>
  <c r="H22" i="32"/>
  <c r="I22" i="43"/>
  <c r="J22" i="43" s="1"/>
  <c r="J22" i="31"/>
  <c r="G29" i="101"/>
  <c r="E30" i="101"/>
  <c r="G30" i="101" s="1"/>
  <c r="G8" i="80"/>
  <c r="E13" i="80"/>
  <c r="E8" i="81"/>
  <c r="F24" i="106"/>
  <c r="F29" i="77"/>
  <c r="I15" i="56"/>
  <c r="H15" i="45"/>
  <c r="J15" i="44"/>
  <c r="J19" i="31"/>
  <c r="H29" i="31"/>
  <c r="E29" i="102"/>
  <c r="H5" i="44"/>
  <c r="I5" i="55"/>
  <c r="J5" i="43"/>
  <c r="E30" i="78"/>
  <c r="E21" i="109"/>
  <c r="G21" i="109" s="1"/>
  <c r="G21" i="108"/>
  <c r="E24" i="71"/>
  <c r="G24" i="70"/>
  <c r="E11" i="83"/>
  <c r="H24" i="43"/>
  <c r="J24" i="42"/>
  <c r="I24" i="54"/>
  <c r="E23" i="81"/>
  <c r="G23" i="80"/>
  <c r="E28" i="80"/>
  <c r="I13" i="48"/>
  <c r="J8" i="48"/>
  <c r="F4" i="33"/>
  <c r="F7" i="32"/>
  <c r="F29" i="32" s="1"/>
  <c r="F30" i="32" s="1"/>
  <c r="G4" i="32"/>
  <c r="J5" i="31"/>
  <c r="H5" i="32"/>
  <c r="I5" i="43"/>
  <c r="G7" i="31"/>
  <c r="F8" i="34"/>
  <c r="G8" i="33"/>
  <c r="F13" i="33"/>
  <c r="G13" i="33" s="1"/>
  <c r="E29" i="32"/>
  <c r="H27" i="40"/>
  <c r="J27" i="39"/>
  <c r="H28" i="39"/>
  <c r="J28" i="39" s="1"/>
  <c r="F18" i="106"/>
  <c r="G18" i="105"/>
  <c r="H13" i="37"/>
  <c r="J13" i="37" s="1"/>
  <c r="I8" i="49"/>
  <c r="J8" i="37"/>
  <c r="F22" i="58"/>
  <c r="F28" i="57"/>
  <c r="G22" i="57"/>
  <c r="I10" i="49"/>
  <c r="J10" i="37"/>
  <c r="I18" i="68" l="1"/>
  <c r="J18" i="56"/>
  <c r="H18" i="57"/>
  <c r="F14" i="69"/>
  <c r="F19" i="68"/>
  <c r="H8" i="59"/>
  <c r="J8" i="58"/>
  <c r="I8" i="70"/>
  <c r="E24" i="58"/>
  <c r="G24" i="57"/>
  <c r="H26" i="57"/>
  <c r="I26" i="68"/>
  <c r="J26" i="56"/>
  <c r="E8" i="58"/>
  <c r="G8" i="57"/>
  <c r="G19" i="68"/>
  <c r="I25" i="69"/>
  <c r="H25" i="58"/>
  <c r="J25" i="57"/>
  <c r="G4" i="58"/>
  <c r="E4" i="59"/>
  <c r="E7" i="58"/>
  <c r="G7" i="58" s="1"/>
  <c r="F25" i="71"/>
  <c r="G25" i="70"/>
  <c r="E20" i="59"/>
  <c r="G20" i="58"/>
  <c r="E27" i="60"/>
  <c r="G27" i="59"/>
  <c r="F7" i="69"/>
  <c r="F4" i="70"/>
  <c r="G4" i="70" s="1"/>
  <c r="G26" i="70"/>
  <c r="F26" i="71"/>
  <c r="F6" i="72"/>
  <c r="G6" i="71"/>
  <c r="J9" i="61"/>
  <c r="I9" i="73"/>
  <c r="H9" i="62"/>
  <c r="G28" i="68"/>
  <c r="I20" i="74"/>
  <c r="J20" i="62"/>
  <c r="H20" i="63"/>
  <c r="E15" i="71"/>
  <c r="G15" i="70"/>
  <c r="F11" i="81"/>
  <c r="G11" i="80"/>
  <c r="F13" i="80"/>
  <c r="F6" i="81"/>
  <c r="G6" i="80"/>
  <c r="F7" i="80"/>
  <c r="G7" i="80" s="1"/>
  <c r="F21" i="82"/>
  <c r="G21" i="81"/>
  <c r="E27" i="70"/>
  <c r="G27" i="69"/>
  <c r="E22" i="73"/>
  <c r="G22" i="73" s="1"/>
  <c r="G22" i="72"/>
  <c r="G9" i="82"/>
  <c r="E9" i="83"/>
  <c r="F8" i="93"/>
  <c r="G8" i="92"/>
  <c r="G25" i="92"/>
  <c r="F25" i="93"/>
  <c r="F28" i="92"/>
  <c r="G28" i="92" s="1"/>
  <c r="F12" i="93"/>
  <c r="G12" i="92"/>
  <c r="G13" i="90"/>
  <c r="F29" i="90"/>
  <c r="F10" i="92"/>
  <c r="G10" i="91"/>
  <c r="F13" i="91"/>
  <c r="G29" i="89"/>
  <c r="F30" i="89"/>
  <c r="G30" i="89" s="1"/>
  <c r="E22" i="84"/>
  <c r="G22" i="83"/>
  <c r="E20" i="84"/>
  <c r="G20" i="83"/>
  <c r="E18" i="83"/>
  <c r="G18" i="82"/>
  <c r="G11" i="94"/>
  <c r="F11" i="95"/>
  <c r="E21" i="85"/>
  <c r="G16" i="96"/>
  <c r="F16" i="97"/>
  <c r="G16" i="97" s="1"/>
  <c r="G5" i="94"/>
  <c r="F5" i="95"/>
  <c r="F27" i="96"/>
  <c r="G27" i="95"/>
  <c r="F22" i="105"/>
  <c r="G22" i="104"/>
  <c r="E4" i="95"/>
  <c r="E7" i="94"/>
  <c r="G4" i="94"/>
  <c r="E18" i="94"/>
  <c r="G18" i="93"/>
  <c r="E19" i="93"/>
  <c r="E29" i="93" s="1"/>
  <c r="E30" i="93" s="1"/>
  <c r="F11" i="105"/>
  <c r="G11" i="104"/>
  <c r="F13" i="104"/>
  <c r="G9" i="97"/>
  <c r="E13" i="97"/>
  <c r="E12" i="106"/>
  <c r="G12" i="105"/>
  <c r="E25" i="106"/>
  <c r="G25" i="105"/>
  <c r="F20" i="120"/>
  <c r="F28" i="119"/>
  <c r="F29" i="119" s="1"/>
  <c r="F30" i="119" s="1"/>
  <c r="G20" i="119"/>
  <c r="F15" i="121"/>
  <c r="F19" i="121" s="1"/>
  <c r="F19" i="120"/>
  <c r="G29" i="130"/>
  <c r="F18" i="133"/>
  <c r="G18" i="132"/>
  <c r="F19" i="132"/>
  <c r="G19" i="132" s="1"/>
  <c r="G4" i="133"/>
  <c r="F7" i="133"/>
  <c r="G7" i="133" s="1"/>
  <c r="G30" i="130"/>
  <c r="F29" i="131"/>
  <c r="F30" i="131" s="1"/>
  <c r="G28" i="131"/>
  <c r="G26" i="117"/>
  <c r="E26" i="118"/>
  <c r="F22" i="133"/>
  <c r="G22" i="132"/>
  <c r="F28" i="132"/>
  <c r="G7" i="116"/>
  <c r="E29" i="116"/>
  <c r="E25" i="118"/>
  <c r="G25" i="117"/>
  <c r="E22" i="118"/>
  <c r="G22" i="117"/>
  <c r="E4" i="118"/>
  <c r="G4" i="117"/>
  <c r="E7" i="117"/>
  <c r="E23" i="118"/>
  <c r="G23" i="117"/>
  <c r="E27" i="118"/>
  <c r="G27" i="117"/>
  <c r="E16" i="119"/>
  <c r="G16" i="118"/>
  <c r="G21" i="117"/>
  <c r="E28" i="117"/>
  <c r="G28" i="117" s="1"/>
  <c r="E21" i="118"/>
  <c r="E5" i="118"/>
  <c r="G5" i="117"/>
  <c r="E30" i="115"/>
  <c r="G30" i="115" s="1"/>
  <c r="G29" i="115"/>
  <c r="E15" i="119"/>
  <c r="G15" i="118"/>
  <c r="G17" i="117"/>
  <c r="E17" i="118"/>
  <c r="G9" i="121"/>
  <c r="E13" i="121"/>
  <c r="G13" i="144"/>
  <c r="F29" i="144"/>
  <c r="F30" i="144" s="1"/>
  <c r="F11" i="146"/>
  <c r="G11" i="145"/>
  <c r="F13" i="145"/>
  <c r="G28" i="146"/>
  <c r="E29" i="133"/>
  <c r="E30" i="133" s="1"/>
  <c r="E29" i="132"/>
  <c r="E30" i="132" s="1"/>
  <c r="G4" i="146"/>
  <c r="E7" i="146"/>
  <c r="G7" i="146" s="1"/>
  <c r="E30" i="144"/>
  <c r="G30" i="144" s="1"/>
  <c r="G29" i="144"/>
  <c r="G19" i="145"/>
  <c r="E29" i="145"/>
  <c r="G16" i="146"/>
  <c r="E19" i="146"/>
  <c r="E30" i="131"/>
  <c r="G30" i="131" s="1"/>
  <c r="G29" i="131"/>
  <c r="G9" i="120"/>
  <c r="E13" i="120"/>
  <c r="G13" i="120" s="1"/>
  <c r="E26" i="59"/>
  <c r="G26" i="58"/>
  <c r="E26" i="85"/>
  <c r="G26" i="85" s="1"/>
  <c r="G26" i="84"/>
  <c r="F15" i="107"/>
  <c r="F19" i="106"/>
  <c r="G15" i="106"/>
  <c r="J27" i="37"/>
  <c r="I27" i="49"/>
  <c r="F14" i="85"/>
  <c r="I12" i="67"/>
  <c r="J12" i="55"/>
  <c r="H12" i="56"/>
  <c r="E25" i="82"/>
  <c r="G9" i="44"/>
  <c r="E9" i="45"/>
  <c r="E13" i="44"/>
  <c r="F17" i="61"/>
  <c r="G17" i="61" s="1"/>
  <c r="G17" i="60"/>
  <c r="E24" i="105"/>
  <c r="G24" i="104"/>
  <c r="F29" i="66"/>
  <c r="G13" i="66"/>
  <c r="I13" i="49"/>
  <c r="J8" i="49"/>
  <c r="F21" i="72"/>
  <c r="G21" i="71"/>
  <c r="F26" i="105"/>
  <c r="G26" i="104"/>
  <c r="F28" i="104"/>
  <c r="F10" i="82"/>
  <c r="G10" i="81"/>
  <c r="F13" i="81"/>
  <c r="F15" i="59"/>
  <c r="F19" i="58"/>
  <c r="G15" i="58"/>
  <c r="F14" i="95"/>
  <c r="G14" i="94"/>
  <c r="G16" i="57"/>
  <c r="F16" i="58"/>
  <c r="H17" i="46"/>
  <c r="I17" i="57"/>
  <c r="J17" i="45"/>
  <c r="G13" i="43"/>
  <c r="E29" i="43"/>
  <c r="E5" i="61"/>
  <c r="G5" i="60"/>
  <c r="I22" i="56"/>
  <c r="H22" i="45"/>
  <c r="F10" i="68"/>
  <c r="G10" i="67"/>
  <c r="F13" i="67"/>
  <c r="F30" i="65"/>
  <c r="G30" i="65" s="1"/>
  <c r="G29" i="65"/>
  <c r="J23" i="44"/>
  <c r="I23" i="56"/>
  <c r="H23" i="45"/>
  <c r="G25" i="45"/>
  <c r="E25" i="46"/>
  <c r="H22" i="33"/>
  <c r="I22" i="44"/>
  <c r="J22" i="44" s="1"/>
  <c r="J22" i="32"/>
  <c r="E15" i="83"/>
  <c r="F8" i="73"/>
  <c r="G8" i="72"/>
  <c r="E9" i="105"/>
  <c r="G9" i="104"/>
  <c r="E13" i="104"/>
  <c r="G13" i="104" s="1"/>
  <c r="E19" i="69"/>
  <c r="G14" i="69"/>
  <c r="E14" i="70"/>
  <c r="E14" i="83"/>
  <c r="G14" i="82"/>
  <c r="F27" i="72"/>
  <c r="E30" i="32"/>
  <c r="G30" i="32" s="1"/>
  <c r="G29" i="32"/>
  <c r="F15" i="94"/>
  <c r="G15" i="93"/>
  <c r="F5" i="35"/>
  <c r="G5" i="34"/>
  <c r="G22" i="33"/>
  <c r="F22" i="34"/>
  <c r="H21" i="46"/>
  <c r="I21" i="57"/>
  <c r="J21" i="45"/>
  <c r="F15" i="81"/>
  <c r="F19" i="80"/>
  <c r="G19" i="80" s="1"/>
  <c r="G15" i="80"/>
  <c r="F5" i="83"/>
  <c r="G5" i="82"/>
  <c r="G14" i="109"/>
  <c r="E20" i="45"/>
  <c r="E28" i="44"/>
  <c r="G20" i="44"/>
  <c r="J27" i="40"/>
  <c r="H27" i="41"/>
  <c r="I27" i="52"/>
  <c r="I28" i="52" s="1"/>
  <c r="H28" i="40"/>
  <c r="J28" i="40" s="1"/>
  <c r="G12" i="72"/>
  <c r="E12" i="73"/>
  <c r="G12" i="73" s="1"/>
  <c r="E8" i="109"/>
  <c r="H11" i="34"/>
  <c r="I11" i="45"/>
  <c r="J11" i="33"/>
  <c r="F20" i="34"/>
  <c r="G20" i="33"/>
  <c r="F28" i="33"/>
  <c r="G28" i="33" s="1"/>
  <c r="E29" i="68"/>
  <c r="F9" i="70"/>
  <c r="G9" i="69"/>
  <c r="E4" i="105"/>
  <c r="G4" i="104"/>
  <c r="E7" i="104"/>
  <c r="H6" i="35"/>
  <c r="J6" i="34"/>
  <c r="I6" i="46"/>
  <c r="F6" i="107"/>
  <c r="G6" i="106"/>
  <c r="H9" i="34"/>
  <c r="J9" i="33"/>
  <c r="I9" i="45"/>
  <c r="J9" i="45" s="1"/>
  <c r="F24" i="33"/>
  <c r="G24" i="32"/>
  <c r="G17" i="104"/>
  <c r="E17" i="105"/>
  <c r="E19" i="104"/>
  <c r="G19" i="104" s="1"/>
  <c r="J16" i="34"/>
  <c r="I16" i="46"/>
  <c r="H16" i="35"/>
  <c r="E22" i="97"/>
  <c r="G22" i="96"/>
  <c r="E28" i="96"/>
  <c r="E29" i="103"/>
  <c r="E6" i="84"/>
  <c r="E7" i="83"/>
  <c r="F18" i="107"/>
  <c r="G18" i="106"/>
  <c r="F16" i="47"/>
  <c r="G16" i="46"/>
  <c r="H19" i="33"/>
  <c r="H14" i="34"/>
  <c r="J14" i="33"/>
  <c r="I14" i="45"/>
  <c r="E30" i="67"/>
  <c r="F8" i="60"/>
  <c r="G13" i="55"/>
  <c r="E29" i="55"/>
  <c r="H11" i="45"/>
  <c r="I11" i="56"/>
  <c r="J11" i="44"/>
  <c r="J17" i="37"/>
  <c r="I17" i="49"/>
  <c r="G15" i="45"/>
  <c r="F15" i="46"/>
  <c r="F19" i="45"/>
  <c r="G19" i="45" s="1"/>
  <c r="G7" i="102"/>
  <c r="F4" i="109"/>
  <c r="J29" i="31"/>
  <c r="H30" i="31"/>
  <c r="J30" i="31" s="1"/>
  <c r="I19" i="44"/>
  <c r="I29" i="44" s="1"/>
  <c r="I30" i="44" s="1"/>
  <c r="J14" i="44"/>
  <c r="E9" i="72"/>
  <c r="E13" i="71"/>
  <c r="G15" i="36"/>
  <c r="F15" i="37"/>
  <c r="G15" i="37" s="1"/>
  <c r="E16" i="82"/>
  <c r="E19" i="82" s="1"/>
  <c r="G16" i="81"/>
  <c r="E30" i="54"/>
  <c r="G30" i="54" s="1"/>
  <c r="G29" i="54"/>
  <c r="F25" i="80"/>
  <c r="G25" i="79"/>
  <c r="F28" i="79"/>
  <c r="G28" i="79" s="1"/>
  <c r="J25" i="34"/>
  <c r="H25" i="35"/>
  <c r="I25" i="46"/>
  <c r="J25" i="46" s="1"/>
  <c r="I5" i="56"/>
  <c r="H5" i="45"/>
  <c r="J5" i="44"/>
  <c r="F13" i="34"/>
  <c r="G13" i="34" s="1"/>
  <c r="G8" i="34"/>
  <c r="F8" i="35"/>
  <c r="F30" i="77"/>
  <c r="G30" i="77" s="1"/>
  <c r="G29" i="77"/>
  <c r="F10" i="35"/>
  <c r="G10" i="34"/>
  <c r="F18" i="72"/>
  <c r="G18" i="71"/>
  <c r="F7" i="46"/>
  <c r="F4" i="47"/>
  <c r="G4" i="46"/>
  <c r="E10" i="57"/>
  <c r="G10" i="56"/>
  <c r="E13" i="56"/>
  <c r="G24" i="94"/>
  <c r="F24" i="95"/>
  <c r="G4" i="85"/>
  <c r="F10" i="107"/>
  <c r="G10" i="106"/>
  <c r="F4" i="34"/>
  <c r="F7" i="33"/>
  <c r="F29" i="33" s="1"/>
  <c r="F30" i="33" s="1"/>
  <c r="G4" i="33"/>
  <c r="H23" i="37"/>
  <c r="I23" i="48"/>
  <c r="J23" i="36"/>
  <c r="I15" i="57"/>
  <c r="H15" i="46"/>
  <c r="J15" i="45"/>
  <c r="E11" i="84"/>
  <c r="E5" i="85"/>
  <c r="G7" i="45"/>
  <c r="E25" i="57"/>
  <c r="G25" i="56"/>
  <c r="E28" i="56"/>
  <c r="G28" i="56" s="1"/>
  <c r="F6" i="95"/>
  <c r="G6" i="94"/>
  <c r="F7" i="94"/>
  <c r="G20" i="69"/>
  <c r="E28" i="69"/>
  <c r="E20" i="70"/>
  <c r="I10" i="51"/>
  <c r="I13" i="51" s="1"/>
  <c r="H10" i="40"/>
  <c r="J10" i="39"/>
  <c r="H13" i="39"/>
  <c r="J13" i="39" s="1"/>
  <c r="J19" i="32"/>
  <c r="H29" i="32"/>
  <c r="G7" i="33"/>
  <c r="E29" i="33"/>
  <c r="I4" i="53"/>
  <c r="H4" i="42"/>
  <c r="J4" i="41"/>
  <c r="E30" i="42"/>
  <c r="G30" i="42" s="1"/>
  <c r="G29" i="42"/>
  <c r="G9" i="33"/>
  <c r="F9" i="34"/>
  <c r="G7" i="69"/>
  <c r="I14" i="58"/>
  <c r="H14" i="47"/>
  <c r="G7" i="93"/>
  <c r="E27" i="46"/>
  <c r="J24" i="43"/>
  <c r="I24" i="55"/>
  <c r="H24" i="44"/>
  <c r="G24" i="71"/>
  <c r="E24" i="72"/>
  <c r="F24" i="107"/>
  <c r="E6" i="35"/>
  <c r="G6" i="34"/>
  <c r="E7" i="34"/>
  <c r="I18" i="44"/>
  <c r="J18" i="44" s="1"/>
  <c r="H18" i="33"/>
  <c r="J18" i="32"/>
  <c r="E4" i="71"/>
  <c r="E7" i="70"/>
  <c r="G28" i="103"/>
  <c r="G19" i="57"/>
  <c r="G22" i="47"/>
  <c r="E22" i="48"/>
  <c r="E30" i="79"/>
  <c r="G23" i="81"/>
  <c r="E23" i="82"/>
  <c r="E28" i="81"/>
  <c r="G7" i="32"/>
  <c r="E8" i="82"/>
  <c r="E13" i="81"/>
  <c r="G8" i="81"/>
  <c r="E18" i="48"/>
  <c r="G18" i="47"/>
  <c r="E19" i="47"/>
  <c r="F8" i="107"/>
  <c r="G8" i="106"/>
  <c r="F9" i="58"/>
  <c r="G9" i="57"/>
  <c r="F13" i="57"/>
  <c r="F29" i="57" s="1"/>
  <c r="F30" i="57" s="1"/>
  <c r="G20" i="104"/>
  <c r="E28" i="104"/>
  <c r="E20" i="105"/>
  <c r="F27" i="45"/>
  <c r="F28" i="44"/>
  <c r="F29" i="44" s="1"/>
  <c r="F30" i="44" s="1"/>
  <c r="F27" i="84"/>
  <c r="G27" i="83"/>
  <c r="E30" i="102"/>
  <c r="G30" i="102" s="1"/>
  <c r="G29" i="102"/>
  <c r="F22" i="59"/>
  <c r="F28" i="58"/>
  <c r="G22" i="58"/>
  <c r="J5" i="32"/>
  <c r="H5" i="33"/>
  <c r="I5" i="44"/>
  <c r="G13" i="80"/>
  <c r="E29" i="80"/>
  <c r="E17" i="84"/>
  <c r="G17" i="83"/>
  <c r="F23" i="70"/>
  <c r="G23" i="69"/>
  <c r="F28" i="69"/>
  <c r="G23" i="107"/>
  <c r="E23" i="108"/>
  <c r="F5" i="104"/>
  <c r="G5" i="103"/>
  <c r="F7" i="103"/>
  <c r="F29" i="103" s="1"/>
  <c r="F30" i="103" s="1"/>
  <c r="F24" i="82"/>
  <c r="G24" i="81"/>
  <c r="E14" i="59"/>
  <c r="G14" i="58"/>
  <c r="E19" i="58"/>
  <c r="G19" i="58" s="1"/>
  <c r="E16" i="37"/>
  <c r="E19" i="36"/>
  <c r="G19" i="36" s="1"/>
  <c r="G16" i="36"/>
  <c r="F29" i="78"/>
  <c r="H25" i="59" l="1"/>
  <c r="J25" i="58"/>
  <c r="I25" i="70"/>
  <c r="E8" i="59"/>
  <c r="G8" i="58"/>
  <c r="I26" i="69"/>
  <c r="H26" i="58"/>
  <c r="J26" i="57"/>
  <c r="G24" i="58"/>
  <c r="E24" i="59"/>
  <c r="H8" i="60"/>
  <c r="J8" i="59"/>
  <c r="I8" i="71"/>
  <c r="F19" i="69"/>
  <c r="G19" i="69" s="1"/>
  <c r="F14" i="70"/>
  <c r="H18" i="58"/>
  <c r="J18" i="57"/>
  <c r="I18" i="69"/>
  <c r="E27" i="61"/>
  <c r="G27" i="61" s="1"/>
  <c r="G27" i="60"/>
  <c r="E20" i="60"/>
  <c r="G20" i="59"/>
  <c r="G25" i="71"/>
  <c r="F25" i="72"/>
  <c r="E4" i="60"/>
  <c r="G4" i="59"/>
  <c r="E7" i="59"/>
  <c r="G7" i="59" s="1"/>
  <c r="G26" i="71"/>
  <c r="F26" i="72"/>
  <c r="F4" i="71"/>
  <c r="F7" i="70"/>
  <c r="F6" i="73"/>
  <c r="G6" i="73" s="1"/>
  <c r="G6" i="72"/>
  <c r="I9" i="74"/>
  <c r="H9" i="63"/>
  <c r="J9" i="62"/>
  <c r="H20" i="64"/>
  <c r="I20" i="75"/>
  <c r="J20" i="63"/>
  <c r="G28" i="69"/>
  <c r="E27" i="71"/>
  <c r="G27" i="70"/>
  <c r="F21" i="83"/>
  <c r="G21" i="82"/>
  <c r="F6" i="82"/>
  <c r="G6" i="81"/>
  <c r="F7" i="81"/>
  <c r="G7" i="81" s="1"/>
  <c r="F11" i="82"/>
  <c r="G11" i="81"/>
  <c r="G15" i="71"/>
  <c r="E15" i="72"/>
  <c r="F29" i="79"/>
  <c r="F30" i="79" s="1"/>
  <c r="G13" i="91"/>
  <c r="F29" i="91"/>
  <c r="F10" i="93"/>
  <c r="G10" i="92"/>
  <c r="F13" i="92"/>
  <c r="F30" i="90"/>
  <c r="G30" i="90" s="1"/>
  <c r="G29" i="90"/>
  <c r="F12" i="94"/>
  <c r="G12" i="93"/>
  <c r="F25" i="94"/>
  <c r="G25" i="93"/>
  <c r="F28" i="93"/>
  <c r="G28" i="93" s="1"/>
  <c r="F8" i="94"/>
  <c r="G8" i="93"/>
  <c r="E9" i="84"/>
  <c r="G9" i="83"/>
  <c r="E20" i="85"/>
  <c r="G20" i="85" s="1"/>
  <c r="G20" i="84"/>
  <c r="G22" i="84"/>
  <c r="E22" i="85"/>
  <c r="G22" i="85" s="1"/>
  <c r="F11" i="96"/>
  <c r="G11" i="95"/>
  <c r="E18" i="84"/>
  <c r="G18" i="83"/>
  <c r="F5" i="96"/>
  <c r="G5" i="95"/>
  <c r="F27" i="97"/>
  <c r="G27" i="97" s="1"/>
  <c r="G27" i="96"/>
  <c r="F11" i="106"/>
  <c r="G11" i="105"/>
  <c r="F13" i="105"/>
  <c r="E18" i="95"/>
  <c r="G18" i="94"/>
  <c r="E19" i="94"/>
  <c r="G19" i="93"/>
  <c r="E29" i="94"/>
  <c r="E30" i="94" s="1"/>
  <c r="E7" i="95"/>
  <c r="G4" i="95"/>
  <c r="E4" i="96"/>
  <c r="F22" i="106"/>
  <c r="G22" i="105"/>
  <c r="E25" i="107"/>
  <c r="G25" i="106"/>
  <c r="E12" i="107"/>
  <c r="G12" i="106"/>
  <c r="F20" i="121"/>
  <c r="F28" i="120"/>
  <c r="F29" i="120" s="1"/>
  <c r="F30" i="120" s="1"/>
  <c r="G20" i="120"/>
  <c r="G18" i="133"/>
  <c r="F19" i="133"/>
  <c r="G19" i="133" s="1"/>
  <c r="G26" i="118"/>
  <c r="E26" i="119"/>
  <c r="E27" i="119"/>
  <c r="G27" i="118"/>
  <c r="G7" i="117"/>
  <c r="E29" i="117"/>
  <c r="E4" i="119"/>
  <c r="G4" i="118"/>
  <c r="E7" i="118"/>
  <c r="E22" i="119"/>
  <c r="G22" i="118"/>
  <c r="E17" i="119"/>
  <c r="G17" i="118"/>
  <c r="G23" i="118"/>
  <c r="E23" i="119"/>
  <c r="G5" i="118"/>
  <c r="E5" i="119"/>
  <c r="E21" i="119"/>
  <c r="G21" i="118"/>
  <c r="E28" i="118"/>
  <c r="G28" i="118" s="1"/>
  <c r="E25" i="119"/>
  <c r="G25" i="118"/>
  <c r="G29" i="116"/>
  <c r="E30" i="116"/>
  <c r="G30" i="116" s="1"/>
  <c r="E19" i="118"/>
  <c r="G19" i="118" s="1"/>
  <c r="G28" i="132"/>
  <c r="F29" i="132"/>
  <c r="F30" i="132" s="1"/>
  <c r="G30" i="132" s="1"/>
  <c r="G15" i="119"/>
  <c r="E15" i="120"/>
  <c r="E19" i="119"/>
  <c r="G19" i="119" s="1"/>
  <c r="G22" i="133"/>
  <c r="F28" i="133"/>
  <c r="E16" i="120"/>
  <c r="G16" i="119"/>
  <c r="G13" i="121"/>
  <c r="G13" i="145"/>
  <c r="F29" i="145"/>
  <c r="F30" i="145" s="1"/>
  <c r="G11" i="146"/>
  <c r="F13" i="146"/>
  <c r="E30" i="145"/>
  <c r="G30" i="145" s="1"/>
  <c r="G29" i="145"/>
  <c r="G19" i="146"/>
  <c r="E29" i="146"/>
  <c r="G24" i="33"/>
  <c r="F24" i="34"/>
  <c r="E15" i="84"/>
  <c r="F5" i="84"/>
  <c r="G5" i="83"/>
  <c r="F27" i="73"/>
  <c r="F15" i="60"/>
  <c r="G15" i="59"/>
  <c r="E29" i="44"/>
  <c r="G13" i="44"/>
  <c r="I9" i="46"/>
  <c r="J9" i="46" s="1"/>
  <c r="J9" i="34"/>
  <c r="H9" i="35"/>
  <c r="G5" i="61"/>
  <c r="G9" i="45"/>
  <c r="E9" i="46"/>
  <c r="E13" i="45"/>
  <c r="F15" i="108"/>
  <c r="F19" i="107"/>
  <c r="G15" i="107"/>
  <c r="H11" i="46"/>
  <c r="J11" i="45"/>
  <c r="I11" i="57"/>
  <c r="E6" i="85"/>
  <c r="F8" i="108"/>
  <c r="G8" i="107"/>
  <c r="G29" i="55"/>
  <c r="E30" i="55"/>
  <c r="G30" i="55" s="1"/>
  <c r="G7" i="103"/>
  <c r="F6" i="108"/>
  <c r="G6" i="107"/>
  <c r="F15" i="82"/>
  <c r="F19" i="81"/>
  <c r="G19" i="81" s="1"/>
  <c r="G15" i="81"/>
  <c r="F10" i="83"/>
  <c r="G10" i="82"/>
  <c r="E25" i="83"/>
  <c r="J22" i="33"/>
  <c r="H22" i="34"/>
  <c r="I22" i="45"/>
  <c r="G29" i="43"/>
  <c r="E30" i="43"/>
  <c r="G30" i="43" s="1"/>
  <c r="G4" i="71"/>
  <c r="E4" i="72"/>
  <c r="E7" i="71"/>
  <c r="J18" i="33"/>
  <c r="H18" i="34"/>
  <c r="I18" i="45"/>
  <c r="J18" i="45" s="1"/>
  <c r="I14" i="59"/>
  <c r="H14" i="48"/>
  <c r="E14" i="84"/>
  <c r="G14" i="83"/>
  <c r="E25" i="47"/>
  <c r="G25" i="46"/>
  <c r="H12" i="57"/>
  <c r="I12" i="68"/>
  <c r="J12" i="56"/>
  <c r="G18" i="72"/>
  <c r="F18" i="73"/>
  <c r="G18" i="73" s="1"/>
  <c r="G29" i="103"/>
  <c r="E30" i="103"/>
  <c r="G30" i="103" s="1"/>
  <c r="H6" i="36"/>
  <c r="I6" i="47"/>
  <c r="J6" i="35"/>
  <c r="E14" i="71"/>
  <c r="E19" i="70"/>
  <c r="G14" i="70"/>
  <c r="F26" i="106"/>
  <c r="G26" i="105"/>
  <c r="F28" i="105"/>
  <c r="F10" i="36"/>
  <c r="G10" i="35"/>
  <c r="F22" i="60"/>
  <c r="G22" i="59"/>
  <c r="F28" i="59"/>
  <c r="F24" i="83"/>
  <c r="G24" i="82"/>
  <c r="J23" i="37"/>
  <c r="I23" i="49"/>
  <c r="E9" i="73"/>
  <c r="E13" i="72"/>
  <c r="E29" i="104"/>
  <c r="G7" i="104"/>
  <c r="I23" i="57"/>
  <c r="J23" i="45"/>
  <c r="H23" i="46"/>
  <c r="E27" i="47"/>
  <c r="G27" i="46"/>
  <c r="G7" i="70"/>
  <c r="G20" i="70"/>
  <c r="E28" i="70"/>
  <c r="E20" i="71"/>
  <c r="G7" i="34"/>
  <c r="E29" i="34"/>
  <c r="E10" i="58"/>
  <c r="G10" i="57"/>
  <c r="E13" i="57"/>
  <c r="F8" i="61"/>
  <c r="J27" i="41"/>
  <c r="I27" i="53"/>
  <c r="I28" i="53" s="1"/>
  <c r="H27" i="42"/>
  <c r="H28" i="41"/>
  <c r="J28" i="41" s="1"/>
  <c r="H21" i="47"/>
  <c r="I21" i="58"/>
  <c r="J21" i="46"/>
  <c r="E26" i="60"/>
  <c r="G26" i="59"/>
  <c r="F18" i="108"/>
  <c r="G18" i="107"/>
  <c r="F13" i="35"/>
  <c r="G13" i="35" s="1"/>
  <c r="F8" i="36"/>
  <c r="G8" i="35"/>
  <c r="F5" i="105"/>
  <c r="G5" i="104"/>
  <c r="F7" i="104"/>
  <c r="F29" i="104" s="1"/>
  <c r="F30" i="104" s="1"/>
  <c r="G9" i="34"/>
  <c r="F9" i="35"/>
  <c r="G22" i="97"/>
  <c r="E28" i="97"/>
  <c r="E4" i="106"/>
  <c r="G4" i="105"/>
  <c r="E7" i="105"/>
  <c r="F22" i="35"/>
  <c r="G22" i="34"/>
  <c r="H17" i="47"/>
  <c r="I17" i="58"/>
  <c r="J17" i="46"/>
  <c r="I15" i="58"/>
  <c r="H15" i="47"/>
  <c r="J15" i="46"/>
  <c r="F6" i="96"/>
  <c r="G6" i="95"/>
  <c r="F7" i="95"/>
  <c r="F7" i="34"/>
  <c r="F4" i="35"/>
  <c r="G4" i="34"/>
  <c r="H25" i="36"/>
  <c r="I25" i="47"/>
  <c r="J25" i="47" s="1"/>
  <c r="J25" i="35"/>
  <c r="H16" i="36"/>
  <c r="J16" i="35"/>
  <c r="I16" i="47"/>
  <c r="H10" i="41"/>
  <c r="J10" i="40"/>
  <c r="H13" i="40"/>
  <c r="J13" i="40" s="1"/>
  <c r="I10" i="52"/>
  <c r="I13" i="52" s="1"/>
  <c r="H5" i="46"/>
  <c r="I5" i="57"/>
  <c r="F27" i="46"/>
  <c r="F28" i="45"/>
  <c r="F29" i="45" s="1"/>
  <c r="F30" i="45" s="1"/>
  <c r="E24" i="73"/>
  <c r="G24" i="73" s="1"/>
  <c r="G24" i="72"/>
  <c r="I19" i="45"/>
  <c r="I29" i="45" s="1"/>
  <c r="I30" i="45" s="1"/>
  <c r="J14" i="45"/>
  <c r="G9" i="105"/>
  <c r="E9" i="106"/>
  <c r="E13" i="105"/>
  <c r="G13" i="105" s="1"/>
  <c r="F21" i="73"/>
  <c r="G21" i="72"/>
  <c r="I11" i="46"/>
  <c r="J11" i="34"/>
  <c r="H11" i="35"/>
  <c r="E19" i="48"/>
  <c r="E18" i="49"/>
  <c r="G18" i="48"/>
  <c r="F9" i="71"/>
  <c r="G9" i="70"/>
  <c r="F5" i="36"/>
  <c r="G5" i="35"/>
  <c r="F29" i="67"/>
  <c r="G13" i="67"/>
  <c r="G14" i="59"/>
  <c r="E14" i="60"/>
  <c r="E19" i="59"/>
  <c r="G13" i="81"/>
  <c r="E29" i="81"/>
  <c r="E6" i="36"/>
  <c r="G6" i="35"/>
  <c r="E7" i="35"/>
  <c r="E17" i="85"/>
  <c r="G17" i="85" s="1"/>
  <c r="G17" i="84"/>
  <c r="H14" i="35"/>
  <c r="J14" i="34"/>
  <c r="I14" i="46"/>
  <c r="H19" i="34"/>
  <c r="E30" i="68"/>
  <c r="G28" i="44"/>
  <c r="F16" i="59"/>
  <c r="G16" i="58"/>
  <c r="G9" i="58"/>
  <c r="F9" i="59"/>
  <c r="F13" i="58"/>
  <c r="F29" i="58" s="1"/>
  <c r="F30" i="58" s="1"/>
  <c r="H30" i="32"/>
  <c r="J30" i="32" s="1"/>
  <c r="J29" i="32"/>
  <c r="F24" i="96"/>
  <c r="G24" i="95"/>
  <c r="G23" i="108"/>
  <c r="E23" i="109"/>
  <c r="G23" i="109" s="1"/>
  <c r="G7" i="94"/>
  <c r="F23" i="71"/>
  <c r="G23" i="70"/>
  <c r="F28" i="70"/>
  <c r="J24" i="44"/>
  <c r="I24" i="56"/>
  <c r="H24" i="45"/>
  <c r="F25" i="81"/>
  <c r="F28" i="80"/>
  <c r="G28" i="80" s="1"/>
  <c r="G25" i="80"/>
  <c r="J19" i="33"/>
  <c r="H29" i="33"/>
  <c r="E20" i="46"/>
  <c r="G20" i="45"/>
  <c r="E28" i="45"/>
  <c r="G28" i="45" s="1"/>
  <c r="F15" i="95"/>
  <c r="F19" i="95" s="1"/>
  <c r="G15" i="94"/>
  <c r="F10" i="69"/>
  <c r="G10" i="68"/>
  <c r="F13" i="68"/>
  <c r="G13" i="56"/>
  <c r="E29" i="56"/>
  <c r="E29" i="69"/>
  <c r="E13" i="82"/>
  <c r="G8" i="82"/>
  <c r="E8" i="83"/>
  <c r="F24" i="108"/>
  <c r="E23" i="83"/>
  <c r="G23" i="82"/>
  <c r="E28" i="82"/>
  <c r="E28" i="105"/>
  <c r="G20" i="105"/>
  <c r="E20" i="106"/>
  <c r="G28" i="104"/>
  <c r="G30" i="79"/>
  <c r="F30" i="78"/>
  <c r="G30" i="78" s="1"/>
  <c r="G29" i="78"/>
  <c r="E30" i="80"/>
  <c r="G29" i="79"/>
  <c r="E25" i="58"/>
  <c r="G25" i="57"/>
  <c r="E28" i="57"/>
  <c r="G28" i="57" s="1"/>
  <c r="F4" i="48"/>
  <c r="G4" i="47"/>
  <c r="F7" i="47"/>
  <c r="E22" i="49"/>
  <c r="G22" i="49" s="1"/>
  <c r="G22" i="48"/>
  <c r="J4" i="42"/>
  <c r="H4" i="43"/>
  <c r="I4" i="54"/>
  <c r="G7" i="46"/>
  <c r="G17" i="105"/>
  <c r="E17" i="106"/>
  <c r="E19" i="105"/>
  <c r="G19" i="105" s="1"/>
  <c r="F30" i="66"/>
  <c r="G30" i="66" s="1"/>
  <c r="G29" i="66"/>
  <c r="F27" i="85"/>
  <c r="G27" i="85" s="1"/>
  <c r="G27" i="84"/>
  <c r="F10" i="108"/>
  <c r="G10" i="107"/>
  <c r="G15" i="46"/>
  <c r="F15" i="47"/>
  <c r="F19" i="46"/>
  <c r="G19" i="46" s="1"/>
  <c r="F28" i="34"/>
  <c r="G28" i="34" s="1"/>
  <c r="G20" i="34"/>
  <c r="F20" i="35"/>
  <c r="G8" i="73"/>
  <c r="I22" i="57"/>
  <c r="J22" i="45"/>
  <c r="H22" i="46"/>
  <c r="F19" i="94"/>
  <c r="G19" i="94" s="1"/>
  <c r="E16" i="83"/>
  <c r="G16" i="82"/>
  <c r="E11" i="85"/>
  <c r="H16" i="38"/>
  <c r="E19" i="37"/>
  <c r="G19" i="37" s="1"/>
  <c r="G16" i="37"/>
  <c r="I5" i="45"/>
  <c r="J5" i="45" s="1"/>
  <c r="H5" i="34"/>
  <c r="J5" i="33"/>
  <c r="G27" i="45"/>
  <c r="G29" i="33"/>
  <c r="E30" i="33"/>
  <c r="G30" i="33" s="1"/>
  <c r="F16" i="48"/>
  <c r="G16" i="47"/>
  <c r="F14" i="96"/>
  <c r="G14" i="95"/>
  <c r="G24" i="105"/>
  <c r="E24" i="106"/>
  <c r="E7" i="84"/>
  <c r="H18" i="59" l="1"/>
  <c r="I18" i="70"/>
  <c r="J18" i="58"/>
  <c r="F19" i="70"/>
  <c r="F14" i="71"/>
  <c r="G14" i="71" s="1"/>
  <c r="H8" i="61"/>
  <c r="I8" i="72"/>
  <c r="J8" i="60"/>
  <c r="E24" i="60"/>
  <c r="G24" i="59"/>
  <c r="H26" i="59"/>
  <c r="I26" i="70"/>
  <c r="J26" i="58"/>
  <c r="G19" i="70"/>
  <c r="E8" i="60"/>
  <c r="G8" i="59"/>
  <c r="J25" i="59"/>
  <c r="H25" i="60"/>
  <c r="I25" i="71"/>
  <c r="G4" i="60"/>
  <c r="E4" i="61"/>
  <c r="E7" i="60"/>
  <c r="G7" i="60" s="1"/>
  <c r="F25" i="73"/>
  <c r="G25" i="73" s="1"/>
  <c r="G25" i="72"/>
  <c r="G20" i="60"/>
  <c r="E20" i="61"/>
  <c r="G20" i="61" s="1"/>
  <c r="F7" i="71"/>
  <c r="G7" i="71" s="1"/>
  <c r="F4" i="72"/>
  <c r="G4" i="72" s="1"/>
  <c r="G26" i="72"/>
  <c r="F26" i="73"/>
  <c r="G26" i="73" s="1"/>
  <c r="H9" i="64"/>
  <c r="J9" i="63"/>
  <c r="I9" i="75"/>
  <c r="I20" i="76"/>
  <c r="J20" i="64"/>
  <c r="H20" i="65"/>
  <c r="E15" i="73"/>
  <c r="G15" i="73" s="1"/>
  <c r="G15" i="72"/>
  <c r="F11" i="83"/>
  <c r="G11" i="82"/>
  <c r="F6" i="83"/>
  <c r="G6" i="82"/>
  <c r="F7" i="82"/>
  <c r="G7" i="82" s="1"/>
  <c r="F13" i="82"/>
  <c r="G13" i="82" s="1"/>
  <c r="F21" i="84"/>
  <c r="G21" i="83"/>
  <c r="E27" i="72"/>
  <c r="G27" i="71"/>
  <c r="F29" i="80"/>
  <c r="F30" i="80" s="1"/>
  <c r="G30" i="80" s="1"/>
  <c r="G9" i="84"/>
  <c r="E9" i="85"/>
  <c r="G9" i="85" s="1"/>
  <c r="F8" i="95"/>
  <c r="G8" i="94"/>
  <c r="F25" i="95"/>
  <c r="G25" i="94"/>
  <c r="F28" i="94"/>
  <c r="G28" i="94" s="1"/>
  <c r="F12" i="95"/>
  <c r="G12" i="94"/>
  <c r="F13" i="94"/>
  <c r="G13" i="94" s="1"/>
  <c r="G13" i="92"/>
  <c r="F29" i="92"/>
  <c r="F10" i="94"/>
  <c r="G10" i="93"/>
  <c r="F13" i="93"/>
  <c r="F30" i="91"/>
  <c r="G30" i="91" s="1"/>
  <c r="G29" i="91"/>
  <c r="G18" i="84"/>
  <c r="E18" i="85"/>
  <c r="G18" i="85" s="1"/>
  <c r="F11" i="97"/>
  <c r="G11" i="97" s="1"/>
  <c r="G11" i="96"/>
  <c r="F5" i="97"/>
  <c r="G5" i="97" s="1"/>
  <c r="G5" i="96"/>
  <c r="E7" i="85"/>
  <c r="F22" i="107"/>
  <c r="G22" i="106"/>
  <c r="G4" i="96"/>
  <c r="E4" i="97"/>
  <c r="E7" i="96"/>
  <c r="E18" i="96"/>
  <c r="G18" i="95"/>
  <c r="E19" i="95"/>
  <c r="E29" i="95" s="1"/>
  <c r="E30" i="95" s="1"/>
  <c r="G28" i="105"/>
  <c r="F11" i="107"/>
  <c r="G11" i="106"/>
  <c r="F13" i="106"/>
  <c r="E12" i="108"/>
  <c r="G12" i="107"/>
  <c r="E25" i="108"/>
  <c r="G25" i="107"/>
  <c r="F28" i="121"/>
  <c r="F29" i="121" s="1"/>
  <c r="F30" i="121" s="1"/>
  <c r="G20" i="121"/>
  <c r="G27" i="119"/>
  <c r="E27" i="120"/>
  <c r="E26" i="120"/>
  <c r="G26" i="119"/>
  <c r="G15" i="120"/>
  <c r="E15" i="121"/>
  <c r="E5" i="120"/>
  <c r="G5" i="119"/>
  <c r="E25" i="120"/>
  <c r="G25" i="119"/>
  <c r="G7" i="118"/>
  <c r="E29" i="118"/>
  <c r="G4" i="119"/>
  <c r="E4" i="120"/>
  <c r="E7" i="119"/>
  <c r="E23" i="120"/>
  <c r="G23" i="119"/>
  <c r="E16" i="121"/>
  <c r="G16" i="121" s="1"/>
  <c r="G16" i="120"/>
  <c r="G28" i="133"/>
  <c r="F29" i="133"/>
  <c r="E21" i="120"/>
  <c r="G21" i="119"/>
  <c r="E28" i="119"/>
  <c r="G28" i="119" s="1"/>
  <c r="G29" i="132"/>
  <c r="G17" i="119"/>
  <c r="E17" i="120"/>
  <c r="E19" i="120" s="1"/>
  <c r="G19" i="120" s="1"/>
  <c r="E22" i="120"/>
  <c r="G22" i="119"/>
  <c r="E30" i="117"/>
  <c r="G30" i="117" s="1"/>
  <c r="G29" i="117"/>
  <c r="G13" i="146"/>
  <c r="F29" i="146"/>
  <c r="F30" i="146" s="1"/>
  <c r="G29" i="146"/>
  <c r="E30" i="146"/>
  <c r="G30" i="146" s="1"/>
  <c r="E7" i="72"/>
  <c r="E4" i="73"/>
  <c r="F15" i="109"/>
  <c r="F19" i="108"/>
  <c r="G15" i="108"/>
  <c r="E16" i="84"/>
  <c r="G16" i="83"/>
  <c r="G28" i="70"/>
  <c r="F24" i="84"/>
  <c r="G24" i="83"/>
  <c r="G13" i="45"/>
  <c r="E29" i="45"/>
  <c r="H17" i="48"/>
  <c r="I17" i="59"/>
  <c r="J17" i="47"/>
  <c r="E9" i="47"/>
  <c r="G9" i="46"/>
  <c r="E13" i="46"/>
  <c r="E29" i="70"/>
  <c r="F5" i="85"/>
  <c r="G5" i="84"/>
  <c r="G22" i="35"/>
  <c r="F22" i="36"/>
  <c r="J12" i="57"/>
  <c r="I12" i="69"/>
  <c r="H12" i="58"/>
  <c r="E25" i="59"/>
  <c r="G25" i="58"/>
  <c r="E28" i="58"/>
  <c r="G28" i="58" s="1"/>
  <c r="E26" i="61"/>
  <c r="G26" i="61" s="1"/>
  <c r="G26" i="60"/>
  <c r="H16" i="37"/>
  <c r="J16" i="36"/>
  <c r="I16" i="48"/>
  <c r="E29" i="105"/>
  <c r="F8" i="109"/>
  <c r="G8" i="108"/>
  <c r="E27" i="48"/>
  <c r="F22" i="61"/>
  <c r="F28" i="60"/>
  <c r="G22" i="60"/>
  <c r="E25" i="48"/>
  <c r="G25" i="47"/>
  <c r="H22" i="35"/>
  <c r="I22" i="46"/>
  <c r="J22" i="34"/>
  <c r="E24" i="107"/>
  <c r="G24" i="106"/>
  <c r="G16" i="59"/>
  <c r="F16" i="60"/>
  <c r="F5" i="37"/>
  <c r="G5" i="37" s="1"/>
  <c r="G5" i="36"/>
  <c r="E4" i="107"/>
  <c r="G4" i="106"/>
  <c r="E7" i="106"/>
  <c r="H21" i="48"/>
  <c r="I21" i="59"/>
  <c r="J21" i="47"/>
  <c r="H23" i="47"/>
  <c r="J23" i="46"/>
  <c r="I23" i="58"/>
  <c r="E19" i="83"/>
  <c r="F10" i="70"/>
  <c r="G10" i="69"/>
  <c r="F13" i="69"/>
  <c r="G16" i="48"/>
  <c r="F16" i="49"/>
  <c r="G16" i="49" s="1"/>
  <c r="F10" i="37"/>
  <c r="G10" i="37" s="1"/>
  <c r="G10" i="36"/>
  <c r="E25" i="84"/>
  <c r="F23" i="72"/>
  <c r="G23" i="71"/>
  <c r="F28" i="71"/>
  <c r="F29" i="94"/>
  <c r="E17" i="107"/>
  <c r="G17" i="106"/>
  <c r="E19" i="106"/>
  <c r="G19" i="106" s="1"/>
  <c r="F9" i="72"/>
  <c r="G9" i="71"/>
  <c r="H27" i="43"/>
  <c r="I27" i="54"/>
  <c r="I28" i="54" s="1"/>
  <c r="J27" i="42"/>
  <c r="H28" i="42"/>
  <c r="J28" i="42" s="1"/>
  <c r="E14" i="85"/>
  <c r="G14" i="84"/>
  <c r="G29" i="56"/>
  <c r="E30" i="56"/>
  <c r="G30" i="56" s="1"/>
  <c r="I10" i="53"/>
  <c r="I13" i="53" s="1"/>
  <c r="J10" i="41"/>
  <c r="H13" i="41"/>
  <c r="J13" i="41" s="1"/>
  <c r="H10" i="42"/>
  <c r="G20" i="35"/>
  <c r="F28" i="35"/>
  <c r="G28" i="35" s="1"/>
  <c r="F20" i="36"/>
  <c r="I14" i="47"/>
  <c r="H14" i="36"/>
  <c r="J14" i="35"/>
  <c r="H19" i="35"/>
  <c r="F4" i="36"/>
  <c r="F7" i="35"/>
  <c r="G4" i="35"/>
  <c r="F30" i="67"/>
  <c r="G30" i="67" s="1"/>
  <c r="G29" i="67"/>
  <c r="E28" i="106"/>
  <c r="G20" i="106"/>
  <c r="E20" i="107"/>
  <c r="F24" i="97"/>
  <c r="G24" i="96"/>
  <c r="J29" i="33"/>
  <c r="H30" i="33"/>
  <c r="J30" i="33" s="1"/>
  <c r="F29" i="34"/>
  <c r="F30" i="34" s="1"/>
  <c r="G9" i="35"/>
  <c r="F9" i="36"/>
  <c r="F26" i="107"/>
  <c r="G26" i="106"/>
  <c r="F28" i="106"/>
  <c r="J9" i="35"/>
  <c r="I9" i="47"/>
  <c r="J9" i="47" s="1"/>
  <c r="H9" i="36"/>
  <c r="E15" i="85"/>
  <c r="J19" i="34"/>
  <c r="H29" i="34"/>
  <c r="G23" i="83"/>
  <c r="E23" i="84"/>
  <c r="E28" i="83"/>
  <c r="G7" i="95"/>
  <c r="G29" i="104"/>
  <c r="E30" i="104"/>
  <c r="G30" i="104" s="1"/>
  <c r="F10" i="84"/>
  <c r="G10" i="83"/>
  <c r="F13" i="83"/>
  <c r="F24" i="35"/>
  <c r="G24" i="34"/>
  <c r="F18" i="109"/>
  <c r="G18" i="109" s="1"/>
  <c r="G18" i="108"/>
  <c r="F14" i="97"/>
  <c r="G14" i="96"/>
  <c r="F15" i="96"/>
  <c r="G15" i="95"/>
  <c r="I19" i="46"/>
  <c r="I29" i="46" s="1"/>
  <c r="I30" i="46" s="1"/>
  <c r="J14" i="46"/>
  <c r="E20" i="47"/>
  <c r="G20" i="46"/>
  <c r="E28" i="46"/>
  <c r="F9" i="60"/>
  <c r="G9" i="59"/>
  <c r="F13" i="59"/>
  <c r="F29" i="59" s="1"/>
  <c r="F30" i="59" s="1"/>
  <c r="G7" i="35"/>
  <c r="E29" i="35"/>
  <c r="E19" i="49"/>
  <c r="G18" i="49"/>
  <c r="G14" i="60"/>
  <c r="E14" i="61"/>
  <c r="E19" i="60"/>
  <c r="I22" i="58"/>
  <c r="J22" i="46"/>
  <c r="H22" i="47"/>
  <c r="G9" i="106"/>
  <c r="E9" i="107"/>
  <c r="E13" i="106"/>
  <c r="F24" i="109"/>
  <c r="F27" i="47"/>
  <c r="G27" i="47" s="1"/>
  <c r="F28" i="46"/>
  <c r="F29" i="46" s="1"/>
  <c r="F30" i="46" s="1"/>
  <c r="G6" i="96"/>
  <c r="F6" i="97"/>
  <c r="F7" i="96"/>
  <c r="E14" i="72"/>
  <c r="E19" i="71"/>
  <c r="H14" i="49"/>
  <c r="I14" i="60"/>
  <c r="F29" i="68"/>
  <c r="G13" i="68"/>
  <c r="H25" i="37"/>
  <c r="I25" i="48"/>
  <c r="J25" i="48" s="1"/>
  <c r="J25" i="36"/>
  <c r="G8" i="83"/>
  <c r="E8" i="84"/>
  <c r="E13" i="83"/>
  <c r="E6" i="37"/>
  <c r="G6" i="36"/>
  <c r="E7" i="36"/>
  <c r="F5" i="106"/>
  <c r="G5" i="105"/>
  <c r="F7" i="105"/>
  <c r="F29" i="105" s="1"/>
  <c r="F30" i="105" s="1"/>
  <c r="G13" i="57"/>
  <c r="E29" i="57"/>
  <c r="F15" i="83"/>
  <c r="F19" i="82"/>
  <c r="G15" i="82"/>
  <c r="G29" i="44"/>
  <c r="E30" i="44"/>
  <c r="G30" i="44" s="1"/>
  <c r="G21" i="73"/>
  <c r="H4" i="44"/>
  <c r="I4" i="55"/>
  <c r="J4" i="43"/>
  <c r="G15" i="47"/>
  <c r="F15" i="48"/>
  <c r="F19" i="47"/>
  <c r="G19" i="47" s="1"/>
  <c r="G7" i="47"/>
  <c r="I16" i="50"/>
  <c r="I19" i="50" s="1"/>
  <c r="H16" i="39"/>
  <c r="H19" i="38"/>
  <c r="J19" i="38" s="1"/>
  <c r="J16" i="38"/>
  <c r="F10" i="109"/>
  <c r="G10" i="109" s="1"/>
  <c r="G10" i="108"/>
  <c r="F25" i="82"/>
  <c r="F28" i="81"/>
  <c r="G28" i="81" s="1"/>
  <c r="G25" i="81"/>
  <c r="G4" i="48"/>
  <c r="F4" i="49"/>
  <c r="F7" i="48"/>
  <c r="J24" i="45"/>
  <c r="H24" i="46"/>
  <c r="I24" i="57"/>
  <c r="E30" i="81"/>
  <c r="J11" i="35"/>
  <c r="I11" i="47"/>
  <c r="H11" i="36"/>
  <c r="I15" i="59"/>
  <c r="H15" i="48"/>
  <c r="J15" i="47"/>
  <c r="E13" i="73"/>
  <c r="I5" i="46"/>
  <c r="J5" i="46" s="1"/>
  <c r="J5" i="34"/>
  <c r="H5" i="35"/>
  <c r="E29" i="82"/>
  <c r="I5" i="58"/>
  <c r="H5" i="47"/>
  <c r="G8" i="36"/>
  <c r="F8" i="37"/>
  <c r="F13" i="36"/>
  <c r="G13" i="36" s="1"/>
  <c r="E10" i="59"/>
  <c r="E13" i="58"/>
  <c r="G10" i="58"/>
  <c r="H6" i="37"/>
  <c r="I6" i="48"/>
  <c r="J6" i="36"/>
  <c r="H18" i="35"/>
  <c r="I18" i="46"/>
  <c r="J18" i="46" s="1"/>
  <c r="J18" i="34"/>
  <c r="F6" i="109"/>
  <c r="G6" i="109" s="1"/>
  <c r="G6" i="108"/>
  <c r="H11" i="47"/>
  <c r="I11" i="58"/>
  <c r="J11" i="46"/>
  <c r="F19" i="59"/>
  <c r="E20" i="72"/>
  <c r="G20" i="71"/>
  <c r="E28" i="71"/>
  <c r="E30" i="69"/>
  <c r="G19" i="59"/>
  <c r="E30" i="34"/>
  <c r="F15" i="61"/>
  <c r="F19" i="60"/>
  <c r="G15" i="60"/>
  <c r="I25" i="72" l="1"/>
  <c r="J25" i="60"/>
  <c r="H25" i="61"/>
  <c r="E8" i="61"/>
  <c r="G8" i="61" s="1"/>
  <c r="G8" i="60"/>
  <c r="I26" i="71"/>
  <c r="H26" i="60"/>
  <c r="J26" i="59"/>
  <c r="E24" i="61"/>
  <c r="G24" i="61" s="1"/>
  <c r="G24" i="60"/>
  <c r="J8" i="61"/>
  <c r="I8" i="73"/>
  <c r="H8" i="62"/>
  <c r="F14" i="72"/>
  <c r="F19" i="71"/>
  <c r="G19" i="71" s="1"/>
  <c r="J18" i="59"/>
  <c r="I18" i="71"/>
  <c r="H18" i="60"/>
  <c r="G4" i="61"/>
  <c r="E7" i="61"/>
  <c r="G7" i="61" s="1"/>
  <c r="F7" i="72"/>
  <c r="F4" i="73"/>
  <c r="F7" i="73" s="1"/>
  <c r="H9" i="65"/>
  <c r="J9" i="64"/>
  <c r="I9" i="76"/>
  <c r="H20" i="66"/>
  <c r="I20" i="77"/>
  <c r="J20" i="65"/>
  <c r="G28" i="71"/>
  <c r="E27" i="73"/>
  <c r="G27" i="73" s="1"/>
  <c r="G27" i="72"/>
  <c r="F21" i="85"/>
  <c r="G21" i="85" s="1"/>
  <c r="G21" i="84"/>
  <c r="F6" i="84"/>
  <c r="G6" i="83"/>
  <c r="F7" i="83"/>
  <c r="G7" i="83" s="1"/>
  <c r="G29" i="80"/>
  <c r="F11" i="84"/>
  <c r="G11" i="83"/>
  <c r="G13" i="93"/>
  <c r="F29" i="93"/>
  <c r="F10" i="95"/>
  <c r="G10" i="94"/>
  <c r="G29" i="92"/>
  <c r="F30" i="92"/>
  <c r="G30" i="92" s="1"/>
  <c r="F12" i="96"/>
  <c r="G12" i="95"/>
  <c r="F25" i="96"/>
  <c r="G25" i="95"/>
  <c r="F28" i="95"/>
  <c r="G28" i="95" s="1"/>
  <c r="F8" i="96"/>
  <c r="G8" i="95"/>
  <c r="F13" i="95"/>
  <c r="F11" i="108"/>
  <c r="G11" i="107"/>
  <c r="F13" i="107"/>
  <c r="G18" i="96"/>
  <c r="E18" i="97"/>
  <c r="E19" i="96"/>
  <c r="E29" i="96" s="1"/>
  <c r="E30" i="96" s="1"/>
  <c r="G19" i="95"/>
  <c r="E7" i="97"/>
  <c r="G4" i="97"/>
  <c r="G28" i="106"/>
  <c r="G13" i="106"/>
  <c r="F22" i="108"/>
  <c r="G22" i="107"/>
  <c r="G7" i="105"/>
  <c r="G25" i="108"/>
  <c r="E25" i="109"/>
  <c r="G25" i="109" s="1"/>
  <c r="E12" i="109"/>
  <c r="G12" i="109" s="1"/>
  <c r="G12" i="108"/>
  <c r="G27" i="120"/>
  <c r="E27" i="121"/>
  <c r="G27" i="121" s="1"/>
  <c r="G29" i="118"/>
  <c r="E30" i="118"/>
  <c r="G30" i="118" s="1"/>
  <c r="G15" i="121"/>
  <c r="E26" i="121"/>
  <c r="G26" i="121" s="1"/>
  <c r="G26" i="120"/>
  <c r="G17" i="120"/>
  <c r="E17" i="121"/>
  <c r="G17" i="121" s="1"/>
  <c r="E25" i="121"/>
  <c r="G25" i="121" s="1"/>
  <c r="G25" i="120"/>
  <c r="G23" i="120"/>
  <c r="E23" i="121"/>
  <c r="G23" i="121" s="1"/>
  <c r="E28" i="120"/>
  <c r="G28" i="120" s="1"/>
  <c r="E21" i="121"/>
  <c r="G21" i="120"/>
  <c r="G7" i="119"/>
  <c r="E29" i="119"/>
  <c r="E4" i="121"/>
  <c r="G4" i="120"/>
  <c r="E7" i="120"/>
  <c r="G5" i="120"/>
  <c r="E5" i="121"/>
  <c r="G5" i="121" s="1"/>
  <c r="F30" i="133"/>
  <c r="G30" i="133" s="1"/>
  <c r="G29" i="133"/>
  <c r="E22" i="121"/>
  <c r="G22" i="121" s="1"/>
  <c r="G22" i="120"/>
  <c r="E25" i="60"/>
  <c r="G25" i="59"/>
  <c r="E28" i="59"/>
  <c r="G28" i="59" s="1"/>
  <c r="H23" i="48"/>
  <c r="I23" i="59"/>
  <c r="J23" i="47"/>
  <c r="F26" i="108"/>
  <c r="G26" i="107"/>
  <c r="F28" i="107"/>
  <c r="G15" i="48"/>
  <c r="F15" i="49"/>
  <c r="F19" i="48"/>
  <c r="G19" i="48" s="1"/>
  <c r="F10" i="85"/>
  <c r="G10" i="84"/>
  <c r="F28" i="61"/>
  <c r="G22" i="61"/>
  <c r="I12" i="70"/>
  <c r="H12" i="59"/>
  <c r="J12" i="58"/>
  <c r="H17" i="49"/>
  <c r="I17" i="60"/>
  <c r="J17" i="48"/>
  <c r="J5" i="35"/>
  <c r="I5" i="47"/>
  <c r="J5" i="47" s="1"/>
  <c r="H5" i="36"/>
  <c r="E30" i="45"/>
  <c r="G30" i="45" s="1"/>
  <c r="G29" i="45"/>
  <c r="G25" i="48"/>
  <c r="E25" i="49"/>
  <c r="G25" i="49" s="1"/>
  <c r="E27" i="49"/>
  <c r="F27" i="48"/>
  <c r="F28" i="47"/>
  <c r="I21" i="60"/>
  <c r="H21" i="49"/>
  <c r="J21" i="48"/>
  <c r="G22" i="36"/>
  <c r="F22" i="37"/>
  <c r="G22" i="37" s="1"/>
  <c r="F29" i="69"/>
  <c r="G13" i="69"/>
  <c r="E29" i="106"/>
  <c r="G7" i="106"/>
  <c r="G14" i="85"/>
  <c r="G28" i="46"/>
  <c r="I25" i="49"/>
  <c r="J25" i="49" s="1"/>
  <c r="J25" i="37"/>
  <c r="G24" i="97"/>
  <c r="F9" i="73"/>
  <c r="G9" i="72"/>
  <c r="G8" i="109"/>
  <c r="F24" i="85"/>
  <c r="G24" i="84"/>
  <c r="J19" i="35"/>
  <c r="H29" i="35"/>
  <c r="E8" i="85"/>
  <c r="G8" i="84"/>
  <c r="E13" i="84"/>
  <c r="I18" i="47"/>
  <c r="J18" i="47" s="1"/>
  <c r="J18" i="35"/>
  <c r="H18" i="36"/>
  <c r="E28" i="107"/>
  <c r="G20" i="107"/>
  <c r="E20" i="108"/>
  <c r="F10" i="71"/>
  <c r="G10" i="70"/>
  <c r="F13" i="70"/>
  <c r="E4" i="108"/>
  <c r="G4" i="107"/>
  <c r="E7" i="107"/>
  <c r="G7" i="96"/>
  <c r="I19" i="47"/>
  <c r="I29" i="47" s="1"/>
  <c r="I30" i="47" s="1"/>
  <c r="J14" i="47"/>
  <c r="F28" i="36"/>
  <c r="G28" i="36" s="1"/>
  <c r="F20" i="37"/>
  <c r="G20" i="36"/>
  <c r="I10" i="54"/>
  <c r="I13" i="54" s="1"/>
  <c r="J10" i="42"/>
  <c r="H10" i="43"/>
  <c r="H13" i="42"/>
  <c r="J13" i="42" s="1"/>
  <c r="G5" i="85"/>
  <c r="F9" i="61"/>
  <c r="G9" i="60"/>
  <c r="F13" i="60"/>
  <c r="F29" i="60" s="1"/>
  <c r="F30" i="60" s="1"/>
  <c r="I4" i="56"/>
  <c r="J4" i="44"/>
  <c r="H4" i="45"/>
  <c r="F25" i="83"/>
  <c r="F28" i="82"/>
  <c r="G28" i="82" s="1"/>
  <c r="G25" i="82"/>
  <c r="J29" i="34"/>
  <c r="H30" i="34"/>
  <c r="J30" i="34" s="1"/>
  <c r="E17" i="108"/>
  <c r="G17" i="107"/>
  <c r="E19" i="107"/>
  <c r="G19" i="107" s="1"/>
  <c r="E30" i="105"/>
  <c r="G30" i="105" s="1"/>
  <c r="G29" i="105"/>
  <c r="E30" i="70"/>
  <c r="E16" i="85"/>
  <c r="G16" i="85" s="1"/>
  <c r="G16" i="84"/>
  <c r="F4" i="37"/>
  <c r="F7" i="36"/>
  <c r="G4" i="36"/>
  <c r="F19" i="61"/>
  <c r="G15" i="61"/>
  <c r="G7" i="48"/>
  <c r="F7" i="49"/>
  <c r="G4" i="49"/>
  <c r="E10" i="60"/>
  <c r="G10" i="59"/>
  <c r="E13" i="59"/>
  <c r="G19" i="82"/>
  <c r="F15" i="97"/>
  <c r="G15" i="97" s="1"/>
  <c r="G15" i="96"/>
  <c r="F30" i="94"/>
  <c r="G30" i="94" s="1"/>
  <c r="G29" i="94"/>
  <c r="F16" i="61"/>
  <c r="G16" i="61" s="1"/>
  <c r="G16" i="60"/>
  <c r="E29" i="71"/>
  <c r="E30" i="82"/>
  <c r="G29" i="35"/>
  <c r="E30" i="35"/>
  <c r="G30" i="35" s="1"/>
  <c r="G6" i="97"/>
  <c r="F7" i="97"/>
  <c r="I11" i="48"/>
  <c r="J11" i="36"/>
  <c r="H11" i="37"/>
  <c r="F15" i="84"/>
  <c r="F19" i="83"/>
  <c r="G19" i="83" s="1"/>
  <c r="G15" i="83"/>
  <c r="H22" i="48"/>
  <c r="I22" i="59"/>
  <c r="H19" i="36"/>
  <c r="H14" i="37"/>
  <c r="I14" i="48"/>
  <c r="J14" i="36"/>
  <c r="I27" i="55"/>
  <c r="I28" i="55" s="1"/>
  <c r="H27" i="44"/>
  <c r="J27" i="43"/>
  <c r="H28" i="43"/>
  <c r="J28" i="43" s="1"/>
  <c r="F29" i="81"/>
  <c r="F19" i="96"/>
  <c r="I16" i="49"/>
  <c r="J16" i="37"/>
  <c r="F19" i="109"/>
  <c r="G15" i="109"/>
  <c r="G7" i="36"/>
  <c r="E29" i="36"/>
  <c r="H11" i="48"/>
  <c r="J11" i="47"/>
  <c r="I11" i="59"/>
  <c r="G13" i="83"/>
  <c r="E29" i="83"/>
  <c r="H24" i="47"/>
  <c r="J24" i="46"/>
  <c r="I24" i="58"/>
  <c r="G29" i="34"/>
  <c r="G23" i="84"/>
  <c r="E23" i="85"/>
  <c r="E28" i="84"/>
  <c r="G9" i="107"/>
  <c r="E9" i="108"/>
  <c r="E13" i="107"/>
  <c r="G13" i="107" s="1"/>
  <c r="F13" i="37"/>
  <c r="G13" i="37" s="1"/>
  <c r="G8" i="37"/>
  <c r="G29" i="57"/>
  <c r="E30" i="57"/>
  <c r="G30" i="57" s="1"/>
  <c r="H14" i="50"/>
  <c r="I14" i="61"/>
  <c r="G14" i="97"/>
  <c r="I9" i="48"/>
  <c r="J9" i="48" s="1"/>
  <c r="J9" i="36"/>
  <c r="H9" i="37"/>
  <c r="G24" i="107"/>
  <c r="E24" i="108"/>
  <c r="G13" i="46"/>
  <c r="E29" i="46"/>
  <c r="E7" i="73"/>
  <c r="G4" i="73"/>
  <c r="J6" i="37"/>
  <c r="I6" i="49"/>
  <c r="G13" i="58"/>
  <c r="E29" i="58"/>
  <c r="I16" i="51"/>
  <c r="I19" i="51" s="1"/>
  <c r="J16" i="39"/>
  <c r="H16" i="40"/>
  <c r="H19" i="39"/>
  <c r="J19" i="39" s="1"/>
  <c r="G19" i="60"/>
  <c r="F23" i="73"/>
  <c r="G23" i="72"/>
  <c r="F28" i="72"/>
  <c r="G7" i="72"/>
  <c r="H6" i="38"/>
  <c r="G6" i="37"/>
  <c r="E7" i="37"/>
  <c r="F30" i="68"/>
  <c r="G30" i="68" s="1"/>
  <c r="G29" i="68"/>
  <c r="G20" i="72"/>
  <c r="E20" i="73"/>
  <c r="E28" i="72"/>
  <c r="I5" i="59"/>
  <c r="H5" i="48"/>
  <c r="E19" i="72"/>
  <c r="G14" i="72"/>
  <c r="E14" i="73"/>
  <c r="G14" i="61"/>
  <c r="E19" i="61"/>
  <c r="G19" i="61" s="1"/>
  <c r="E9" i="48"/>
  <c r="G9" i="47"/>
  <c r="E13" i="47"/>
  <c r="E20" i="48"/>
  <c r="G20" i="47"/>
  <c r="E28" i="47"/>
  <c r="G28" i="47" s="1"/>
  <c r="H15" i="49"/>
  <c r="I15" i="60"/>
  <c r="J15" i="48"/>
  <c r="E25" i="85"/>
  <c r="I22" i="47"/>
  <c r="J22" i="47" s="1"/>
  <c r="J22" i="35"/>
  <c r="H22" i="36"/>
  <c r="F9" i="37"/>
  <c r="G9" i="37" s="1"/>
  <c r="G9" i="36"/>
  <c r="G30" i="34"/>
  <c r="F29" i="47"/>
  <c r="F30" i="47" s="1"/>
  <c r="F5" i="107"/>
  <c r="G5" i="106"/>
  <c r="F7" i="106"/>
  <c r="F29" i="106" s="1"/>
  <c r="F30" i="106" s="1"/>
  <c r="G24" i="35"/>
  <c r="F24" i="36"/>
  <c r="F29" i="35"/>
  <c r="F30" i="35" s="1"/>
  <c r="E19" i="84"/>
  <c r="J18" i="60" l="1"/>
  <c r="H18" i="61"/>
  <c r="I18" i="72"/>
  <c r="F14" i="73"/>
  <c r="F19" i="73" s="1"/>
  <c r="F19" i="72"/>
  <c r="H8" i="63"/>
  <c r="I8" i="74"/>
  <c r="J8" i="62"/>
  <c r="H26" i="61"/>
  <c r="J26" i="60"/>
  <c r="I26" i="72"/>
  <c r="I25" i="73"/>
  <c r="J25" i="61"/>
  <c r="H25" i="62"/>
  <c r="G19" i="72"/>
  <c r="H9" i="66"/>
  <c r="J9" i="65"/>
  <c r="I9" i="77"/>
  <c r="I20" i="78"/>
  <c r="J20" i="66"/>
  <c r="H20" i="67"/>
  <c r="F11" i="85"/>
  <c r="G11" i="85" s="1"/>
  <c r="G11" i="84"/>
  <c r="F13" i="84"/>
  <c r="F6" i="85"/>
  <c r="G6" i="84"/>
  <c r="F7" i="84"/>
  <c r="G7" i="84" s="1"/>
  <c r="G13" i="95"/>
  <c r="F29" i="95"/>
  <c r="F8" i="97"/>
  <c r="G8" i="97" s="1"/>
  <c r="G8" i="96"/>
  <c r="G25" i="96"/>
  <c r="F25" i="97"/>
  <c r="F28" i="96"/>
  <c r="G28" i="96" s="1"/>
  <c r="F12" i="97"/>
  <c r="G12" i="97" s="1"/>
  <c r="G12" i="96"/>
  <c r="G10" i="95"/>
  <c r="F10" i="96"/>
  <c r="F30" i="93"/>
  <c r="G30" i="93" s="1"/>
  <c r="G29" i="93"/>
  <c r="E19" i="85"/>
  <c r="F19" i="97"/>
  <c r="F22" i="109"/>
  <c r="G22" i="109" s="1"/>
  <c r="G22" i="108"/>
  <c r="G18" i="97"/>
  <c r="E19" i="97"/>
  <c r="G19" i="96"/>
  <c r="F11" i="109"/>
  <c r="G11" i="108"/>
  <c r="F13" i="108"/>
  <c r="E19" i="121"/>
  <c r="G19" i="121" s="1"/>
  <c r="G7" i="120"/>
  <c r="E29" i="120"/>
  <c r="G4" i="121"/>
  <c r="E7" i="121"/>
  <c r="E30" i="119"/>
  <c r="G30" i="119" s="1"/>
  <c r="G29" i="119"/>
  <c r="G21" i="121"/>
  <c r="E28" i="121"/>
  <c r="G28" i="121" s="1"/>
  <c r="H5" i="37"/>
  <c r="I5" i="48"/>
  <c r="J5" i="36"/>
  <c r="G13" i="84"/>
  <c r="E29" i="84"/>
  <c r="G10" i="85"/>
  <c r="F13" i="85"/>
  <c r="I9" i="49"/>
  <c r="J9" i="49" s="1"/>
  <c r="J9" i="37"/>
  <c r="G20" i="37"/>
  <c r="F28" i="37"/>
  <c r="G28" i="37" s="1"/>
  <c r="E30" i="106"/>
  <c r="G30" i="106" s="1"/>
  <c r="G29" i="106"/>
  <c r="G8" i="85"/>
  <c r="E13" i="85"/>
  <c r="G15" i="49"/>
  <c r="F19" i="49"/>
  <c r="G19" i="49" s="1"/>
  <c r="H30" i="35"/>
  <c r="J30" i="35" s="1"/>
  <c r="J29" i="35"/>
  <c r="F30" i="69"/>
  <c r="G30" i="69" s="1"/>
  <c r="G29" i="69"/>
  <c r="F26" i="109"/>
  <c r="G26" i="108"/>
  <c r="F28" i="108"/>
  <c r="H27" i="45"/>
  <c r="J27" i="44"/>
  <c r="I27" i="56"/>
  <c r="I28" i="56" s="1"/>
  <c r="H28" i="44"/>
  <c r="J28" i="44" s="1"/>
  <c r="G24" i="85"/>
  <c r="H16" i="41"/>
  <c r="I16" i="52"/>
  <c r="I19" i="52" s="1"/>
  <c r="J16" i="40"/>
  <c r="H19" i="40"/>
  <c r="J19" i="40" s="1"/>
  <c r="J11" i="48"/>
  <c r="I11" i="60"/>
  <c r="H11" i="49"/>
  <c r="F29" i="36"/>
  <c r="F30" i="36" s="1"/>
  <c r="E29" i="107"/>
  <c r="H21" i="50"/>
  <c r="I21" i="61"/>
  <c r="J21" i="49"/>
  <c r="H17" i="50"/>
  <c r="I17" i="61"/>
  <c r="J17" i="49"/>
  <c r="E17" i="109"/>
  <c r="G17" i="108"/>
  <c r="E19" i="108"/>
  <c r="G19" i="108" s="1"/>
  <c r="F7" i="37"/>
  <c r="G4" i="37"/>
  <c r="J23" i="48"/>
  <c r="I23" i="60"/>
  <c r="H23" i="49"/>
  <c r="I24" i="59"/>
  <c r="J24" i="47"/>
  <c r="H24" i="48"/>
  <c r="E30" i="71"/>
  <c r="F24" i="37"/>
  <c r="G24" i="37" s="1"/>
  <c r="G24" i="36"/>
  <c r="G9" i="61"/>
  <c r="F13" i="61"/>
  <c r="F29" i="61" s="1"/>
  <c r="F30" i="61" s="1"/>
  <c r="E4" i="109"/>
  <c r="G4" i="108"/>
  <c r="E7" i="108"/>
  <c r="I12" i="71"/>
  <c r="J12" i="59"/>
  <c r="H12" i="60"/>
  <c r="F29" i="49"/>
  <c r="F30" i="49" s="1"/>
  <c r="G7" i="49"/>
  <c r="F25" i="84"/>
  <c r="G25" i="83"/>
  <c r="F28" i="83"/>
  <c r="G28" i="83" s="1"/>
  <c r="G28" i="72"/>
  <c r="G13" i="47"/>
  <c r="E29" i="47"/>
  <c r="I22" i="60"/>
  <c r="H22" i="49"/>
  <c r="F29" i="70"/>
  <c r="G13" i="70"/>
  <c r="F27" i="49"/>
  <c r="F28" i="49" s="1"/>
  <c r="F28" i="48"/>
  <c r="F29" i="48" s="1"/>
  <c r="F30" i="48" s="1"/>
  <c r="H5" i="49"/>
  <c r="I5" i="60"/>
  <c r="J5" i="48"/>
  <c r="H14" i="51"/>
  <c r="J14" i="50"/>
  <c r="I14" i="62"/>
  <c r="G9" i="73"/>
  <c r="G27" i="48"/>
  <c r="E25" i="61"/>
  <c r="G25" i="60"/>
  <c r="E28" i="60"/>
  <c r="G28" i="60" s="1"/>
  <c r="G7" i="97"/>
  <c r="G14" i="73"/>
  <c r="E19" i="73"/>
  <c r="G19" i="73" s="1"/>
  <c r="I19" i="48"/>
  <c r="I29" i="48" s="1"/>
  <c r="I30" i="48" s="1"/>
  <c r="J14" i="48"/>
  <c r="H15" i="50"/>
  <c r="I15" i="61"/>
  <c r="J15" i="49"/>
  <c r="G7" i="37"/>
  <c r="E29" i="37"/>
  <c r="G9" i="48"/>
  <c r="E9" i="49"/>
  <c r="E13" i="48"/>
  <c r="G9" i="108"/>
  <c r="E9" i="109"/>
  <c r="E13" i="108"/>
  <c r="F10" i="72"/>
  <c r="G10" i="71"/>
  <c r="F13" i="71"/>
  <c r="G27" i="49"/>
  <c r="E10" i="61"/>
  <c r="G10" i="60"/>
  <c r="E13" i="60"/>
  <c r="G23" i="73"/>
  <c r="F28" i="73"/>
  <c r="I14" i="49"/>
  <c r="H19" i="37"/>
  <c r="J14" i="37"/>
  <c r="G20" i="73"/>
  <c r="E28" i="73"/>
  <c r="F5" i="108"/>
  <c r="G5" i="107"/>
  <c r="F7" i="107"/>
  <c r="F29" i="107" s="1"/>
  <c r="F30" i="107" s="1"/>
  <c r="I6" i="50"/>
  <c r="I7" i="50" s="1"/>
  <c r="I29" i="50" s="1"/>
  <c r="I30" i="50" s="1"/>
  <c r="H6" i="39"/>
  <c r="J6" i="38"/>
  <c r="H7" i="38"/>
  <c r="G7" i="73"/>
  <c r="E28" i="108"/>
  <c r="G20" i="108"/>
  <c r="E20" i="109"/>
  <c r="E30" i="46"/>
  <c r="G30" i="46" s="1"/>
  <c r="G29" i="46"/>
  <c r="F15" i="85"/>
  <c r="F19" i="84"/>
  <c r="G15" i="84"/>
  <c r="F29" i="82"/>
  <c r="J4" i="45"/>
  <c r="H4" i="46"/>
  <c r="I4" i="57"/>
  <c r="E30" i="36"/>
  <c r="G29" i="36"/>
  <c r="G29" i="58"/>
  <c r="E30" i="58"/>
  <c r="G30" i="58" s="1"/>
  <c r="E20" i="49"/>
  <c r="G20" i="48"/>
  <c r="E28" i="48"/>
  <c r="G28" i="48" s="1"/>
  <c r="I22" i="48"/>
  <c r="J22" i="48" s="1"/>
  <c r="J22" i="36"/>
  <c r="H22" i="37"/>
  <c r="G23" i="85"/>
  <c r="E28" i="85"/>
  <c r="I11" i="49"/>
  <c r="J11" i="37"/>
  <c r="I10" i="55"/>
  <c r="I13" i="55" s="1"/>
  <c r="H13" i="43"/>
  <c r="J13" i="43" s="1"/>
  <c r="H10" i="44"/>
  <c r="J10" i="43"/>
  <c r="G28" i="107"/>
  <c r="E30" i="83"/>
  <c r="J19" i="36"/>
  <c r="H29" i="36"/>
  <c r="E29" i="72"/>
  <c r="G24" i="108"/>
  <c r="E24" i="109"/>
  <c r="G24" i="109" s="1"/>
  <c r="F30" i="81"/>
  <c r="G30" i="81" s="1"/>
  <c r="G29" i="81"/>
  <c r="G13" i="59"/>
  <c r="E29" i="59"/>
  <c r="I18" i="48"/>
  <c r="J18" i="48" s="1"/>
  <c r="J18" i="36"/>
  <c r="H18" i="37"/>
  <c r="J25" i="62" l="1"/>
  <c r="H25" i="63"/>
  <c r="I25" i="74"/>
  <c r="H26" i="62"/>
  <c r="I26" i="73"/>
  <c r="J26" i="61"/>
  <c r="I8" i="75"/>
  <c r="H8" i="64"/>
  <c r="J8" i="63"/>
  <c r="I18" i="73"/>
  <c r="J18" i="61"/>
  <c r="H18" i="62"/>
  <c r="H9" i="67"/>
  <c r="J9" i="66"/>
  <c r="I9" i="78"/>
  <c r="I20" i="79"/>
  <c r="H20" i="68"/>
  <c r="J20" i="67"/>
  <c r="G28" i="73"/>
  <c r="G6" i="85"/>
  <c r="F7" i="85"/>
  <c r="G7" i="85" s="1"/>
  <c r="G25" i="97"/>
  <c r="F28" i="97"/>
  <c r="G28" i="97" s="1"/>
  <c r="G19" i="97"/>
  <c r="F30" i="95"/>
  <c r="G30" i="95" s="1"/>
  <c r="G29" i="95"/>
  <c r="F10" i="97"/>
  <c r="G10" i="96"/>
  <c r="F13" i="96"/>
  <c r="G11" i="109"/>
  <c r="F13" i="109"/>
  <c r="E29" i="97"/>
  <c r="E30" i="97" s="1"/>
  <c r="G13" i="108"/>
  <c r="G7" i="107"/>
  <c r="G7" i="121"/>
  <c r="E29" i="121"/>
  <c r="E30" i="120"/>
  <c r="G30" i="120" s="1"/>
  <c r="G29" i="120"/>
  <c r="E30" i="47"/>
  <c r="G30" i="47" s="1"/>
  <c r="G29" i="47"/>
  <c r="G13" i="48"/>
  <c r="E29" i="48"/>
  <c r="H17" i="51"/>
  <c r="J17" i="50"/>
  <c r="I17" i="62"/>
  <c r="J19" i="37"/>
  <c r="H29" i="37"/>
  <c r="I21" i="62"/>
  <c r="H21" i="51"/>
  <c r="J21" i="50"/>
  <c r="H27" i="46"/>
  <c r="J27" i="45"/>
  <c r="I27" i="57"/>
  <c r="I28" i="57" s="1"/>
  <c r="H28" i="45"/>
  <c r="J28" i="45" s="1"/>
  <c r="G9" i="49"/>
  <c r="E13" i="49"/>
  <c r="I22" i="49"/>
  <c r="J22" i="49" s="1"/>
  <c r="J22" i="37"/>
  <c r="I19" i="49"/>
  <c r="I29" i="49" s="1"/>
  <c r="I30" i="49" s="1"/>
  <c r="J14" i="49"/>
  <c r="G20" i="49"/>
  <c r="E28" i="49"/>
  <c r="G28" i="49" s="1"/>
  <c r="I23" i="61"/>
  <c r="H23" i="50"/>
  <c r="J23" i="49"/>
  <c r="I11" i="61"/>
  <c r="H11" i="50"/>
  <c r="J11" i="49"/>
  <c r="E30" i="84"/>
  <c r="H24" i="49"/>
  <c r="I24" i="60"/>
  <c r="J24" i="48"/>
  <c r="I12" i="72"/>
  <c r="J12" i="60"/>
  <c r="H12" i="61"/>
  <c r="G28" i="108"/>
  <c r="I5" i="61"/>
  <c r="H5" i="50"/>
  <c r="J5" i="49"/>
  <c r="E29" i="108"/>
  <c r="F29" i="71"/>
  <c r="G13" i="71"/>
  <c r="G13" i="85"/>
  <c r="E29" i="85"/>
  <c r="G4" i="109"/>
  <c r="E7" i="109"/>
  <c r="G30" i="36"/>
  <c r="I18" i="49"/>
  <c r="J18" i="49" s="1"/>
  <c r="J18" i="37"/>
  <c r="J7" i="38"/>
  <c r="H29" i="38"/>
  <c r="F10" i="73"/>
  <c r="G10" i="72"/>
  <c r="F13" i="72"/>
  <c r="I5" i="49"/>
  <c r="J5" i="37"/>
  <c r="E30" i="37"/>
  <c r="G30" i="37" s="1"/>
  <c r="G29" i="37"/>
  <c r="I15" i="62"/>
  <c r="J15" i="50"/>
  <c r="H15" i="51"/>
  <c r="G13" i="60"/>
  <c r="E29" i="60"/>
  <c r="E28" i="109"/>
  <c r="G20" i="109"/>
  <c r="G10" i="61"/>
  <c r="E13" i="61"/>
  <c r="H13" i="44"/>
  <c r="J13" i="44" s="1"/>
  <c r="I10" i="56"/>
  <c r="I13" i="56" s="1"/>
  <c r="J10" i="44"/>
  <c r="H10" i="45"/>
  <c r="F29" i="37"/>
  <c r="F30" i="37" s="1"/>
  <c r="F29" i="83"/>
  <c r="J29" i="36"/>
  <c r="H30" i="36"/>
  <c r="J30" i="36" s="1"/>
  <c r="H6" i="40"/>
  <c r="I6" i="51"/>
  <c r="I7" i="51" s="1"/>
  <c r="I29" i="51" s="1"/>
  <c r="I30" i="51" s="1"/>
  <c r="J6" i="39"/>
  <c r="H7" i="39"/>
  <c r="F30" i="70"/>
  <c r="G30" i="70" s="1"/>
  <c r="G29" i="70"/>
  <c r="G19" i="84"/>
  <c r="I16" i="53"/>
  <c r="I19" i="53" s="1"/>
  <c r="H16" i="42"/>
  <c r="J16" i="41"/>
  <c r="H19" i="41"/>
  <c r="J19" i="41" s="1"/>
  <c r="F5" i="109"/>
  <c r="G5" i="108"/>
  <c r="F7" i="108"/>
  <c r="F29" i="108" s="1"/>
  <c r="F30" i="108" s="1"/>
  <c r="F25" i="85"/>
  <c r="G25" i="84"/>
  <c r="F28" i="84"/>
  <c r="G28" i="84" s="1"/>
  <c r="E30" i="107"/>
  <c r="G30" i="107" s="1"/>
  <c r="G29" i="107"/>
  <c r="E30" i="59"/>
  <c r="G30" i="59" s="1"/>
  <c r="G29" i="59"/>
  <c r="F30" i="82"/>
  <c r="G30" i="82" s="1"/>
  <c r="G29" i="82"/>
  <c r="H22" i="50"/>
  <c r="I22" i="61"/>
  <c r="F19" i="85"/>
  <c r="G19" i="85" s="1"/>
  <c r="G15" i="85"/>
  <c r="E30" i="72"/>
  <c r="G26" i="109"/>
  <c r="F28" i="109"/>
  <c r="I14" i="63"/>
  <c r="J14" i="51"/>
  <c r="H14" i="52"/>
  <c r="G9" i="109"/>
  <c r="E13" i="109"/>
  <c r="G13" i="109" s="1"/>
  <c r="E29" i="73"/>
  <c r="J4" i="46"/>
  <c r="H4" i="47"/>
  <c r="I4" i="58"/>
  <c r="G25" i="61"/>
  <c r="E28" i="61"/>
  <c r="G28" i="61" s="1"/>
  <c r="G17" i="109"/>
  <c r="E19" i="109"/>
  <c r="G19" i="109" s="1"/>
  <c r="I18" i="74" l="1"/>
  <c r="H18" i="63"/>
  <c r="J18" i="62"/>
  <c r="I8" i="76"/>
  <c r="J8" i="64"/>
  <c r="H8" i="65"/>
  <c r="J26" i="62"/>
  <c r="I26" i="74"/>
  <c r="H26" i="63"/>
  <c r="H25" i="64"/>
  <c r="J25" i="63"/>
  <c r="I25" i="75"/>
  <c r="H9" i="68"/>
  <c r="J9" i="67"/>
  <c r="I9" i="79"/>
  <c r="H20" i="69"/>
  <c r="I20" i="80"/>
  <c r="J20" i="68"/>
  <c r="G13" i="96"/>
  <c r="F29" i="96"/>
  <c r="G10" i="97"/>
  <c r="F13" i="97"/>
  <c r="G7" i="108"/>
  <c r="E30" i="121"/>
  <c r="G30" i="121" s="1"/>
  <c r="G29" i="121"/>
  <c r="H27" i="47"/>
  <c r="J27" i="46"/>
  <c r="I27" i="58"/>
  <c r="I28" i="58" s="1"/>
  <c r="H28" i="46"/>
  <c r="J28" i="46" s="1"/>
  <c r="E30" i="108"/>
  <c r="G30" i="108" s="1"/>
  <c r="G29" i="108"/>
  <c r="H21" i="52"/>
  <c r="J21" i="51"/>
  <c r="I21" i="63"/>
  <c r="J23" i="50"/>
  <c r="I23" i="62"/>
  <c r="H23" i="51"/>
  <c r="F30" i="83"/>
  <c r="G30" i="83" s="1"/>
  <c r="G29" i="83"/>
  <c r="F29" i="72"/>
  <c r="G13" i="72"/>
  <c r="E30" i="73"/>
  <c r="J17" i="51"/>
  <c r="H17" i="52"/>
  <c r="I17" i="63"/>
  <c r="I14" i="64"/>
  <c r="H14" i="53"/>
  <c r="J14" i="52"/>
  <c r="H12" i="62"/>
  <c r="J12" i="61"/>
  <c r="I12" i="73"/>
  <c r="G13" i="49"/>
  <c r="E29" i="49"/>
  <c r="E30" i="48"/>
  <c r="G30" i="48" s="1"/>
  <c r="G29" i="48"/>
  <c r="F28" i="85"/>
  <c r="G28" i="85" s="1"/>
  <c r="G25" i="85"/>
  <c r="G10" i="73"/>
  <c r="F13" i="73"/>
  <c r="G5" i="109"/>
  <c r="F7" i="109"/>
  <c r="F29" i="109" s="1"/>
  <c r="F30" i="109" s="1"/>
  <c r="E29" i="109"/>
  <c r="I24" i="61"/>
  <c r="H24" i="50"/>
  <c r="J24" i="49"/>
  <c r="J5" i="50"/>
  <c r="H5" i="51"/>
  <c r="I5" i="62"/>
  <c r="J29" i="37"/>
  <c r="H30" i="37"/>
  <c r="J30" i="37" s="1"/>
  <c r="G13" i="61"/>
  <c r="E29" i="61"/>
  <c r="G28" i="109"/>
  <c r="G29" i="60"/>
  <c r="E30" i="60"/>
  <c r="G30" i="60" s="1"/>
  <c r="E30" i="85"/>
  <c r="H16" i="43"/>
  <c r="I16" i="54"/>
  <c r="I19" i="54" s="1"/>
  <c r="J16" i="42"/>
  <c r="H19" i="42"/>
  <c r="J19" i="42" s="1"/>
  <c r="I22" i="62"/>
  <c r="H22" i="51"/>
  <c r="J22" i="50"/>
  <c r="F29" i="84"/>
  <c r="H4" i="48"/>
  <c r="J4" i="47"/>
  <c r="I4" i="59"/>
  <c r="J29" i="38"/>
  <c r="H30" i="38"/>
  <c r="J30" i="38" s="1"/>
  <c r="I15" i="63"/>
  <c r="J15" i="51"/>
  <c r="H15" i="52"/>
  <c r="H11" i="51"/>
  <c r="J11" i="50"/>
  <c r="I11" i="62"/>
  <c r="J7" i="39"/>
  <c r="H29" i="39"/>
  <c r="F30" i="71"/>
  <c r="G30" i="71" s="1"/>
  <c r="G29" i="71"/>
  <c r="H6" i="41"/>
  <c r="I6" i="52"/>
  <c r="I7" i="52" s="1"/>
  <c r="I29" i="52" s="1"/>
  <c r="I30" i="52" s="1"/>
  <c r="J6" i="40"/>
  <c r="H7" i="40"/>
  <c r="H10" i="46"/>
  <c r="J10" i="45"/>
  <c r="I10" i="57"/>
  <c r="I13" i="57" s="1"/>
  <c r="H13" i="45"/>
  <c r="J13" i="45" s="1"/>
  <c r="H25" i="65" l="1"/>
  <c r="J25" i="64"/>
  <c r="I25" i="76"/>
  <c r="H26" i="64"/>
  <c r="I26" i="75"/>
  <c r="J26" i="63"/>
  <c r="H8" i="66"/>
  <c r="I8" i="77"/>
  <c r="J8" i="65"/>
  <c r="H18" i="64"/>
  <c r="J18" i="63"/>
  <c r="I18" i="75"/>
  <c r="I9" i="80"/>
  <c r="J9" i="68"/>
  <c r="H9" i="69"/>
  <c r="J20" i="69"/>
  <c r="I20" i="81"/>
  <c r="H20" i="70"/>
  <c r="G13" i="97"/>
  <c r="F29" i="97"/>
  <c r="F30" i="96"/>
  <c r="G30" i="96" s="1"/>
  <c r="G29" i="96"/>
  <c r="G7" i="109"/>
  <c r="F30" i="72"/>
  <c r="G30" i="72" s="1"/>
  <c r="G29" i="72"/>
  <c r="H16" i="44"/>
  <c r="J16" i="43"/>
  <c r="I16" i="55"/>
  <c r="I19" i="55" s="1"/>
  <c r="H19" i="43"/>
  <c r="J19" i="43" s="1"/>
  <c r="J7" i="40"/>
  <c r="H29" i="40"/>
  <c r="I4" i="60"/>
  <c r="J4" i="48"/>
  <c r="H4" i="49"/>
  <c r="H14" i="54"/>
  <c r="I14" i="65"/>
  <c r="J14" i="53"/>
  <c r="F29" i="85"/>
  <c r="H6" i="42"/>
  <c r="I6" i="53"/>
  <c r="I7" i="53" s="1"/>
  <c r="I29" i="53" s="1"/>
  <c r="I30" i="53" s="1"/>
  <c r="J6" i="41"/>
  <c r="H7" i="41"/>
  <c r="J12" i="62"/>
  <c r="H12" i="63"/>
  <c r="I12" i="74"/>
  <c r="I23" i="63"/>
  <c r="J23" i="51"/>
  <c r="H23" i="52"/>
  <c r="H21" i="53"/>
  <c r="I21" i="64"/>
  <c r="J21" i="52"/>
  <c r="J17" i="52"/>
  <c r="H17" i="53"/>
  <c r="I17" i="64"/>
  <c r="H30" i="39"/>
  <c r="J30" i="39" s="1"/>
  <c r="J29" i="39"/>
  <c r="H22" i="52"/>
  <c r="I22" i="63"/>
  <c r="J22" i="51"/>
  <c r="H27" i="48"/>
  <c r="J27" i="47"/>
  <c r="I27" i="59"/>
  <c r="I28" i="59" s="1"/>
  <c r="H28" i="47"/>
  <c r="J28" i="47" s="1"/>
  <c r="I5" i="63"/>
  <c r="H5" i="52"/>
  <c r="J5" i="51"/>
  <c r="E30" i="49"/>
  <c r="G30" i="49" s="1"/>
  <c r="G29" i="49"/>
  <c r="E30" i="109"/>
  <c r="G30" i="109" s="1"/>
  <c r="G29" i="109"/>
  <c r="H11" i="52"/>
  <c r="I11" i="63"/>
  <c r="J11" i="51"/>
  <c r="E30" i="61"/>
  <c r="G30" i="61" s="1"/>
  <c r="G29" i="61"/>
  <c r="I10" i="58"/>
  <c r="I13" i="58" s="1"/>
  <c r="J10" i="46"/>
  <c r="H10" i="47"/>
  <c r="H13" i="46"/>
  <c r="J13" i="46" s="1"/>
  <c r="I24" i="62"/>
  <c r="J24" i="50"/>
  <c r="H24" i="51"/>
  <c r="F30" i="84"/>
  <c r="G30" i="84" s="1"/>
  <c r="G29" i="84"/>
  <c r="H15" i="53"/>
  <c r="J15" i="52"/>
  <c r="I15" i="64"/>
  <c r="F29" i="73"/>
  <c r="G13" i="73"/>
  <c r="H18" i="65" l="1"/>
  <c r="J18" i="64"/>
  <c r="I18" i="76"/>
  <c r="H8" i="67"/>
  <c r="J8" i="66"/>
  <c r="I8" i="78"/>
  <c r="I26" i="76"/>
  <c r="H26" i="65"/>
  <c r="J26" i="64"/>
  <c r="J25" i="65"/>
  <c r="H25" i="66"/>
  <c r="I25" i="77"/>
  <c r="I9" i="81"/>
  <c r="J9" i="69"/>
  <c r="H9" i="70"/>
  <c r="J20" i="70"/>
  <c r="I20" i="82"/>
  <c r="H20" i="71"/>
  <c r="F30" i="97"/>
  <c r="G30" i="97" s="1"/>
  <c r="G29" i="97"/>
  <c r="H12" i="64"/>
  <c r="I12" i="75"/>
  <c r="J12" i="63"/>
  <c r="H11" i="53"/>
  <c r="I11" i="64"/>
  <c r="J11" i="52"/>
  <c r="F30" i="73"/>
  <c r="G30" i="73" s="1"/>
  <c r="G29" i="73"/>
  <c r="H15" i="54"/>
  <c r="J15" i="53"/>
  <c r="I15" i="65"/>
  <c r="I24" i="63"/>
  <c r="H24" i="52"/>
  <c r="J24" i="51"/>
  <c r="H6" i="43"/>
  <c r="I6" i="54"/>
  <c r="I7" i="54" s="1"/>
  <c r="I29" i="54" s="1"/>
  <c r="I30" i="54" s="1"/>
  <c r="J6" i="42"/>
  <c r="H7" i="42"/>
  <c r="I16" i="56"/>
  <c r="I19" i="56" s="1"/>
  <c r="J16" i="44"/>
  <c r="H16" i="45"/>
  <c r="H19" i="44"/>
  <c r="J19" i="44" s="1"/>
  <c r="F30" i="85"/>
  <c r="G30" i="85" s="1"/>
  <c r="G29" i="85"/>
  <c r="I10" i="59"/>
  <c r="I13" i="59" s="1"/>
  <c r="J10" i="47"/>
  <c r="H10" i="48"/>
  <c r="H13" i="47"/>
  <c r="J13" i="47" s="1"/>
  <c r="J21" i="53"/>
  <c r="H21" i="54"/>
  <c r="I21" i="65"/>
  <c r="J14" i="54"/>
  <c r="I14" i="66"/>
  <c r="H14" i="55"/>
  <c r="J27" i="48"/>
  <c r="H27" i="49"/>
  <c r="I27" i="60"/>
  <c r="I28" i="60" s="1"/>
  <c r="H28" i="48"/>
  <c r="J28" i="48" s="1"/>
  <c r="J7" i="41"/>
  <c r="H29" i="41"/>
  <c r="H17" i="54"/>
  <c r="I17" i="65"/>
  <c r="J17" i="53"/>
  <c r="J23" i="52"/>
  <c r="I23" i="64"/>
  <c r="H23" i="53"/>
  <c r="J4" i="49"/>
  <c r="I4" i="61"/>
  <c r="H4" i="50"/>
  <c r="J29" i="40"/>
  <c r="H30" i="40"/>
  <c r="J30" i="40" s="1"/>
  <c r="I5" i="64"/>
  <c r="H5" i="53"/>
  <c r="J5" i="52"/>
  <c r="H22" i="53"/>
  <c r="I22" i="64"/>
  <c r="J22" i="52"/>
  <c r="J25" i="66" l="1"/>
  <c r="H25" i="67"/>
  <c r="I25" i="78"/>
  <c r="H26" i="66"/>
  <c r="J26" i="65"/>
  <c r="I26" i="77"/>
  <c r="H8" i="68"/>
  <c r="J8" i="67"/>
  <c r="I8" i="79"/>
  <c r="I18" i="77"/>
  <c r="J18" i="65"/>
  <c r="H18" i="66"/>
  <c r="I9" i="82"/>
  <c r="H9" i="71"/>
  <c r="J9" i="70"/>
  <c r="I20" i="83"/>
  <c r="H20" i="72"/>
  <c r="J20" i="71"/>
  <c r="H23" i="54"/>
  <c r="I23" i="65"/>
  <c r="J23" i="53"/>
  <c r="H11" i="54"/>
  <c r="I11" i="65"/>
  <c r="J11" i="53"/>
  <c r="J7" i="42"/>
  <c r="H29" i="42"/>
  <c r="I16" i="57"/>
  <c r="I19" i="57" s="1"/>
  <c r="H16" i="46"/>
  <c r="J16" i="45"/>
  <c r="H19" i="45"/>
  <c r="J19" i="45" s="1"/>
  <c r="H12" i="65"/>
  <c r="J12" i="64"/>
  <c r="I12" i="76"/>
  <c r="J4" i="50"/>
  <c r="H4" i="51"/>
  <c r="I4" i="62"/>
  <c r="I10" i="60"/>
  <c r="I13" i="60" s="1"/>
  <c r="J10" i="48"/>
  <c r="H10" i="49"/>
  <c r="H13" i="48"/>
  <c r="J13" i="48" s="1"/>
  <c r="H27" i="50"/>
  <c r="J27" i="49"/>
  <c r="I27" i="61"/>
  <c r="I28" i="61" s="1"/>
  <c r="H28" i="49"/>
  <c r="J28" i="49" s="1"/>
  <c r="J29" i="41"/>
  <c r="H30" i="41"/>
  <c r="J30" i="41" s="1"/>
  <c r="I22" i="65"/>
  <c r="J22" i="53"/>
  <c r="H22" i="54"/>
  <c r="J6" i="43"/>
  <c r="H6" i="44"/>
  <c r="I6" i="55"/>
  <c r="I7" i="55" s="1"/>
  <c r="I29" i="55" s="1"/>
  <c r="I30" i="55" s="1"/>
  <c r="H7" i="43"/>
  <c r="J17" i="54"/>
  <c r="I17" i="66"/>
  <c r="H17" i="55"/>
  <c r="J24" i="52"/>
  <c r="H24" i="53"/>
  <c r="I24" i="64"/>
  <c r="I21" i="66"/>
  <c r="J21" i="54"/>
  <c r="H21" i="55"/>
  <c r="I5" i="65"/>
  <c r="J5" i="53"/>
  <c r="H5" i="54"/>
  <c r="J14" i="55"/>
  <c r="H14" i="56"/>
  <c r="I14" i="67"/>
  <c r="I15" i="66"/>
  <c r="H15" i="55"/>
  <c r="J15" i="54"/>
  <c r="I18" i="78" l="1"/>
  <c r="H18" i="67"/>
  <c r="J18" i="66"/>
  <c r="J8" i="68"/>
  <c r="H8" i="69"/>
  <c r="I8" i="80"/>
  <c r="H26" i="67"/>
  <c r="J26" i="66"/>
  <c r="I26" i="78"/>
  <c r="J25" i="67"/>
  <c r="H25" i="68"/>
  <c r="I25" i="79"/>
  <c r="H9" i="72"/>
  <c r="I9" i="83"/>
  <c r="J9" i="71"/>
  <c r="H20" i="73"/>
  <c r="I20" i="84"/>
  <c r="J20" i="72"/>
  <c r="J5" i="54"/>
  <c r="H5" i="55"/>
  <c r="I5" i="66"/>
  <c r="J7" i="43"/>
  <c r="H29" i="43"/>
  <c r="I12" i="77"/>
  <c r="H12" i="66"/>
  <c r="J12" i="65"/>
  <c r="J16" i="46"/>
  <c r="H16" i="47"/>
  <c r="I16" i="58"/>
  <c r="I19" i="58" s="1"/>
  <c r="H19" i="46"/>
  <c r="J19" i="46" s="1"/>
  <c r="I11" i="66"/>
  <c r="H11" i="55"/>
  <c r="J11" i="54"/>
  <c r="H23" i="55"/>
  <c r="J23" i="54"/>
  <c r="I23" i="66"/>
  <c r="J21" i="55"/>
  <c r="H21" i="56"/>
  <c r="I21" i="67"/>
  <c r="I17" i="67"/>
  <c r="H17" i="56"/>
  <c r="J17" i="55"/>
  <c r="J4" i="51"/>
  <c r="H4" i="52"/>
  <c r="I4" i="63"/>
  <c r="J14" i="56"/>
  <c r="I14" i="68"/>
  <c r="H14" i="57"/>
  <c r="H27" i="51"/>
  <c r="I27" i="62"/>
  <c r="I28" i="62" s="1"/>
  <c r="J27" i="50"/>
  <c r="H28" i="50"/>
  <c r="J28" i="50" s="1"/>
  <c r="I22" i="66"/>
  <c r="H22" i="55"/>
  <c r="J22" i="54"/>
  <c r="J24" i="53"/>
  <c r="H24" i="54"/>
  <c r="I24" i="65"/>
  <c r="H15" i="56"/>
  <c r="J15" i="55"/>
  <c r="I15" i="67"/>
  <c r="I6" i="56"/>
  <c r="I7" i="56" s="1"/>
  <c r="I29" i="56" s="1"/>
  <c r="I30" i="56" s="1"/>
  <c r="J6" i="44"/>
  <c r="H6" i="45"/>
  <c r="H7" i="44"/>
  <c r="J29" i="42"/>
  <c r="H30" i="42"/>
  <c r="J30" i="42" s="1"/>
  <c r="H10" i="50"/>
  <c r="J10" i="49"/>
  <c r="I10" i="61"/>
  <c r="I13" i="61" s="1"/>
  <c r="H13" i="49"/>
  <c r="J13" i="49" s="1"/>
  <c r="J25" i="68" l="1"/>
  <c r="H25" i="69"/>
  <c r="I25" i="80"/>
  <c r="H26" i="68"/>
  <c r="J26" i="67"/>
  <c r="I26" i="79"/>
  <c r="I8" i="81"/>
  <c r="J8" i="69"/>
  <c r="H8" i="70"/>
  <c r="H18" i="68"/>
  <c r="J18" i="67"/>
  <c r="I18" i="79"/>
  <c r="I9" i="84"/>
  <c r="J9" i="72"/>
  <c r="H9" i="73"/>
  <c r="H20" i="74"/>
  <c r="I20" i="85"/>
  <c r="J20" i="73"/>
  <c r="H30" i="43"/>
  <c r="J30" i="43" s="1"/>
  <c r="J29" i="43"/>
  <c r="J21" i="56"/>
  <c r="H21" i="57"/>
  <c r="I21" i="68"/>
  <c r="J11" i="55"/>
  <c r="H11" i="56"/>
  <c r="I11" i="67"/>
  <c r="H14" i="58"/>
  <c r="J14" i="57"/>
  <c r="I14" i="69"/>
  <c r="J7" i="44"/>
  <c r="H29" i="44"/>
  <c r="I27" i="63"/>
  <c r="I28" i="63" s="1"/>
  <c r="J27" i="51"/>
  <c r="H27" i="52"/>
  <c r="H28" i="51"/>
  <c r="J28" i="51" s="1"/>
  <c r="H23" i="56"/>
  <c r="I23" i="67"/>
  <c r="J23" i="55"/>
  <c r="H10" i="51"/>
  <c r="J10" i="50"/>
  <c r="I10" i="62"/>
  <c r="I13" i="62" s="1"/>
  <c r="H13" i="50"/>
  <c r="J13" i="50" s="1"/>
  <c r="J15" i="56"/>
  <c r="H15" i="57"/>
  <c r="I15" i="68"/>
  <c r="H5" i="56"/>
  <c r="I5" i="67"/>
  <c r="J5" i="55"/>
  <c r="H22" i="56"/>
  <c r="J22" i="55"/>
  <c r="I22" i="67"/>
  <c r="J17" i="56"/>
  <c r="I17" i="68"/>
  <c r="H17" i="57"/>
  <c r="J16" i="47"/>
  <c r="I16" i="59"/>
  <c r="I19" i="59" s="1"/>
  <c r="H16" i="48"/>
  <c r="H19" i="47"/>
  <c r="J19" i="47" s="1"/>
  <c r="I12" i="78"/>
  <c r="J12" i="66"/>
  <c r="H12" i="67"/>
  <c r="H6" i="46"/>
  <c r="J6" i="45"/>
  <c r="I6" i="57"/>
  <c r="I7" i="57" s="1"/>
  <c r="I29" i="57" s="1"/>
  <c r="I30" i="57" s="1"/>
  <c r="H7" i="45"/>
  <c r="J4" i="52"/>
  <c r="H4" i="53"/>
  <c r="I4" i="64"/>
  <c r="I24" i="66"/>
  <c r="H24" i="55"/>
  <c r="J24" i="54"/>
  <c r="H8" i="71" l="1"/>
  <c r="J8" i="70"/>
  <c r="I8" i="82"/>
  <c r="J18" i="68"/>
  <c r="H18" i="69"/>
  <c r="I18" i="80"/>
  <c r="I26" i="80"/>
  <c r="H26" i="69"/>
  <c r="J26" i="68"/>
  <c r="I25" i="81"/>
  <c r="H25" i="70"/>
  <c r="J25" i="69"/>
  <c r="J9" i="73"/>
  <c r="I9" i="85"/>
  <c r="H9" i="74"/>
  <c r="J20" i="74"/>
  <c r="H20" i="75"/>
  <c r="I20" i="86"/>
  <c r="I22" i="68"/>
  <c r="H22" i="57"/>
  <c r="J22" i="56"/>
  <c r="I4" i="65"/>
  <c r="J4" i="53"/>
  <c r="H4" i="54"/>
  <c r="H29" i="45"/>
  <c r="J7" i="45"/>
  <c r="J15" i="57"/>
  <c r="I15" i="69"/>
  <c r="H15" i="58"/>
  <c r="H11" i="57"/>
  <c r="I11" i="68"/>
  <c r="J11" i="56"/>
  <c r="J21" i="57"/>
  <c r="I21" i="69"/>
  <c r="H21" i="58"/>
  <c r="I12" i="79"/>
  <c r="J12" i="67"/>
  <c r="H12" i="68"/>
  <c r="H23" i="57"/>
  <c r="I23" i="68"/>
  <c r="J23" i="56"/>
  <c r="I16" i="60"/>
  <c r="I19" i="60" s="1"/>
  <c r="H16" i="49"/>
  <c r="J16" i="48"/>
  <c r="H19" i="48"/>
  <c r="J19" i="48" s="1"/>
  <c r="H14" i="59"/>
  <c r="I14" i="70"/>
  <c r="J14" i="58"/>
  <c r="J10" i="51"/>
  <c r="H13" i="51"/>
  <c r="J13" i="51" s="1"/>
  <c r="I10" i="63"/>
  <c r="I13" i="63" s="1"/>
  <c r="H10" i="52"/>
  <c r="J27" i="52"/>
  <c r="H27" i="53"/>
  <c r="I27" i="64"/>
  <c r="I28" i="64" s="1"/>
  <c r="H28" i="52"/>
  <c r="J28" i="52" s="1"/>
  <c r="H24" i="56"/>
  <c r="J24" i="55"/>
  <c r="I24" i="67"/>
  <c r="J17" i="57"/>
  <c r="H17" i="58"/>
  <c r="I17" i="69"/>
  <c r="J29" i="44"/>
  <c r="H30" i="44"/>
  <c r="J30" i="44" s="1"/>
  <c r="H6" i="47"/>
  <c r="I6" i="58"/>
  <c r="I7" i="58" s="1"/>
  <c r="I29" i="58" s="1"/>
  <c r="I30" i="58" s="1"/>
  <c r="J6" i="46"/>
  <c r="H7" i="46"/>
  <c r="J5" i="56"/>
  <c r="H5" i="57"/>
  <c r="I5" i="68"/>
  <c r="H25" i="71" l="1"/>
  <c r="J25" i="70"/>
  <c r="I25" i="82"/>
  <c r="J26" i="69"/>
  <c r="H26" i="70"/>
  <c r="I26" i="81"/>
  <c r="I18" i="81"/>
  <c r="H18" i="70"/>
  <c r="J18" i="69"/>
  <c r="H8" i="72"/>
  <c r="J8" i="71"/>
  <c r="I8" i="83"/>
  <c r="J9" i="74"/>
  <c r="H9" i="75"/>
  <c r="I9" i="86"/>
  <c r="H20" i="76"/>
  <c r="I20" i="87"/>
  <c r="J20" i="75"/>
  <c r="I12" i="80"/>
  <c r="J12" i="68"/>
  <c r="H12" i="69"/>
  <c r="J6" i="47"/>
  <c r="H6" i="48"/>
  <c r="I6" i="59"/>
  <c r="I7" i="59" s="1"/>
  <c r="I29" i="59" s="1"/>
  <c r="I30" i="59" s="1"/>
  <c r="H7" i="47"/>
  <c r="I27" i="65"/>
  <c r="I28" i="65" s="1"/>
  <c r="H27" i="54"/>
  <c r="J27" i="53"/>
  <c r="H28" i="53"/>
  <c r="J28" i="53" s="1"/>
  <c r="J21" i="58"/>
  <c r="H21" i="59"/>
  <c r="I21" i="70"/>
  <c r="H4" i="55"/>
  <c r="J4" i="54"/>
  <c r="I4" i="66"/>
  <c r="I11" i="69"/>
  <c r="H11" i="58"/>
  <c r="J11" i="57"/>
  <c r="I16" i="61"/>
  <c r="I19" i="61" s="1"/>
  <c r="J16" i="49"/>
  <c r="H16" i="50"/>
  <c r="H19" i="49"/>
  <c r="J19" i="49" s="1"/>
  <c r="J22" i="57"/>
  <c r="I22" i="69"/>
  <c r="H22" i="58"/>
  <c r="H15" i="59"/>
  <c r="J15" i="58"/>
  <c r="I15" i="70"/>
  <c r="J14" i="59"/>
  <c r="H14" i="60"/>
  <c r="I14" i="71"/>
  <c r="J5" i="57"/>
  <c r="H5" i="58"/>
  <c r="I5" i="69"/>
  <c r="J10" i="52"/>
  <c r="I10" i="64"/>
  <c r="I13" i="64" s="1"/>
  <c r="H10" i="53"/>
  <c r="H13" i="52"/>
  <c r="J13" i="52" s="1"/>
  <c r="J24" i="56"/>
  <c r="H24" i="57"/>
  <c r="I24" i="68"/>
  <c r="I17" i="70"/>
  <c r="J17" i="58"/>
  <c r="H17" i="59"/>
  <c r="J7" i="46"/>
  <c r="H29" i="46"/>
  <c r="J29" i="45"/>
  <c r="H30" i="45"/>
  <c r="J30" i="45" s="1"/>
  <c r="I23" i="69"/>
  <c r="J23" i="57"/>
  <c r="H23" i="58"/>
  <c r="I8" i="84" l="1"/>
  <c r="H8" i="73"/>
  <c r="J8" i="72"/>
  <c r="H18" i="71"/>
  <c r="I18" i="82"/>
  <c r="J18" i="70"/>
  <c r="H26" i="71"/>
  <c r="I26" i="82"/>
  <c r="J26" i="70"/>
  <c r="H25" i="72"/>
  <c r="J25" i="71"/>
  <c r="I25" i="83"/>
  <c r="J9" i="75"/>
  <c r="H9" i="76"/>
  <c r="I9" i="87"/>
  <c r="J20" i="76"/>
  <c r="H20" i="77"/>
  <c r="I20" i="88"/>
  <c r="H15" i="60"/>
  <c r="J15" i="59"/>
  <c r="I15" i="71"/>
  <c r="I21" i="71"/>
  <c r="H21" i="60"/>
  <c r="J21" i="59"/>
  <c r="I16" i="62"/>
  <c r="I19" i="62" s="1"/>
  <c r="H16" i="51"/>
  <c r="J16" i="50"/>
  <c r="H19" i="50"/>
  <c r="J19" i="50" s="1"/>
  <c r="I12" i="81"/>
  <c r="H12" i="70"/>
  <c r="J12" i="69"/>
  <c r="I4" i="67"/>
  <c r="J4" i="55"/>
  <c r="H4" i="56"/>
  <c r="J29" i="46"/>
  <c r="H30" i="46"/>
  <c r="J30" i="46" s="1"/>
  <c r="H22" i="59"/>
  <c r="J22" i="58"/>
  <c r="I22" i="70"/>
  <c r="H17" i="60"/>
  <c r="I17" i="71"/>
  <c r="J17" i="59"/>
  <c r="H11" i="59"/>
  <c r="J11" i="58"/>
  <c r="I11" i="70"/>
  <c r="H10" i="54"/>
  <c r="I10" i="65"/>
  <c r="I13" i="65" s="1"/>
  <c r="J10" i="53"/>
  <c r="H13" i="53"/>
  <c r="J13" i="53" s="1"/>
  <c r="J27" i="54"/>
  <c r="H27" i="55"/>
  <c r="I27" i="66"/>
  <c r="I28" i="66" s="1"/>
  <c r="H28" i="54"/>
  <c r="J28" i="54" s="1"/>
  <c r="H29" i="47"/>
  <c r="J7" i="47"/>
  <c r="H6" i="49"/>
  <c r="I6" i="60"/>
  <c r="I7" i="60" s="1"/>
  <c r="I29" i="60" s="1"/>
  <c r="I30" i="60" s="1"/>
  <c r="J6" i="48"/>
  <c r="H7" i="48"/>
  <c r="H24" i="58"/>
  <c r="J24" i="57"/>
  <c r="I24" i="69"/>
  <c r="H14" i="61"/>
  <c r="J14" i="60"/>
  <c r="I14" i="72"/>
  <c r="H5" i="59"/>
  <c r="I5" i="70"/>
  <c r="J5" i="58"/>
  <c r="I23" i="70"/>
  <c r="H23" i="59"/>
  <c r="J23" i="58"/>
  <c r="J25" i="72" l="1"/>
  <c r="H25" i="73"/>
  <c r="I25" i="84"/>
  <c r="I26" i="83"/>
  <c r="H26" i="72"/>
  <c r="J26" i="71"/>
  <c r="J18" i="71"/>
  <c r="I18" i="83"/>
  <c r="H18" i="72"/>
  <c r="H8" i="74"/>
  <c r="I8" i="85"/>
  <c r="J8" i="73"/>
  <c r="I9" i="88"/>
  <c r="J9" i="76"/>
  <c r="H9" i="77"/>
  <c r="I20" i="89"/>
  <c r="J20" i="77"/>
  <c r="H20" i="78"/>
  <c r="H27" i="56"/>
  <c r="I27" i="67"/>
  <c r="I28" i="67" s="1"/>
  <c r="J27" i="55"/>
  <c r="H28" i="55"/>
  <c r="J28" i="55" s="1"/>
  <c r="I16" i="63"/>
  <c r="I19" i="63" s="1"/>
  <c r="J16" i="51"/>
  <c r="H16" i="52"/>
  <c r="H19" i="51"/>
  <c r="J19" i="51" s="1"/>
  <c r="I14" i="73"/>
  <c r="H14" i="62"/>
  <c r="J14" i="61"/>
  <c r="I5" i="71"/>
  <c r="H5" i="60"/>
  <c r="J5" i="59"/>
  <c r="H6" i="50"/>
  <c r="I6" i="61"/>
  <c r="I7" i="61" s="1"/>
  <c r="I29" i="61" s="1"/>
  <c r="I30" i="61" s="1"/>
  <c r="J6" i="49"/>
  <c r="H7" i="49"/>
  <c r="J12" i="70"/>
  <c r="H12" i="71"/>
  <c r="I12" i="82"/>
  <c r="J15" i="60"/>
  <c r="H15" i="61"/>
  <c r="I15" i="72"/>
  <c r="J21" i="60"/>
  <c r="H21" i="61"/>
  <c r="I21" i="72"/>
  <c r="J7" i="48"/>
  <c r="H29" i="48"/>
  <c r="I10" i="66"/>
  <c r="I13" i="66" s="1"/>
  <c r="J10" i="54"/>
  <c r="H10" i="55"/>
  <c r="H13" i="54"/>
  <c r="J13" i="54" s="1"/>
  <c r="I24" i="70"/>
  <c r="J24" i="58"/>
  <c r="H24" i="59"/>
  <c r="J11" i="59"/>
  <c r="H11" i="60"/>
  <c r="I11" i="71"/>
  <c r="H30" i="47"/>
  <c r="J30" i="47" s="1"/>
  <c r="J29" i="47"/>
  <c r="J22" i="59"/>
  <c r="H22" i="60"/>
  <c r="I22" i="71"/>
  <c r="I4" i="68"/>
  <c r="H4" i="57"/>
  <c r="J4" i="56"/>
  <c r="H17" i="61"/>
  <c r="I17" i="72"/>
  <c r="J17" i="60"/>
  <c r="J23" i="59"/>
  <c r="I23" i="71"/>
  <c r="H23" i="60"/>
  <c r="I8" i="86" l="1"/>
  <c r="H8" i="75"/>
  <c r="J8" i="74"/>
  <c r="J18" i="72"/>
  <c r="I18" i="84"/>
  <c r="H18" i="73"/>
  <c r="I26" i="84"/>
  <c r="H26" i="73"/>
  <c r="J26" i="72"/>
  <c r="I25" i="85"/>
  <c r="H25" i="74"/>
  <c r="J25" i="73"/>
  <c r="I9" i="89"/>
  <c r="H9" i="78"/>
  <c r="J9" i="77"/>
  <c r="H20" i="79"/>
  <c r="I20" i="90"/>
  <c r="J20" i="78"/>
  <c r="I24" i="71"/>
  <c r="J24" i="59"/>
  <c r="H24" i="60"/>
  <c r="J10" i="55"/>
  <c r="H10" i="56"/>
  <c r="I10" i="67"/>
  <c r="I13" i="67" s="1"/>
  <c r="H13" i="55"/>
  <c r="J13" i="55" s="1"/>
  <c r="H30" i="48"/>
  <c r="J30" i="48" s="1"/>
  <c r="J29" i="48"/>
  <c r="J22" i="60"/>
  <c r="I22" i="72"/>
  <c r="H22" i="61"/>
  <c r="J4" i="57"/>
  <c r="I4" i="69"/>
  <c r="H4" i="58"/>
  <c r="I14" i="74"/>
  <c r="J14" i="62"/>
  <c r="H14" i="63"/>
  <c r="I17" i="73"/>
  <c r="J17" i="61"/>
  <c r="H17" i="62"/>
  <c r="H6" i="51"/>
  <c r="J6" i="50"/>
  <c r="I6" i="62"/>
  <c r="I7" i="62" s="1"/>
  <c r="I29" i="62" s="1"/>
  <c r="I30" i="62" s="1"/>
  <c r="H7" i="50"/>
  <c r="J16" i="52"/>
  <c r="H16" i="53"/>
  <c r="I16" i="64"/>
  <c r="I19" i="64" s="1"/>
  <c r="H19" i="52"/>
  <c r="J19" i="52" s="1"/>
  <c r="I11" i="72"/>
  <c r="H11" i="61"/>
  <c r="J11" i="60"/>
  <c r="J12" i="71"/>
  <c r="I12" i="83"/>
  <c r="H12" i="72"/>
  <c r="I23" i="72"/>
  <c r="J23" i="60"/>
  <c r="H23" i="61"/>
  <c r="J5" i="60"/>
  <c r="I5" i="72"/>
  <c r="H5" i="61"/>
  <c r="J27" i="56"/>
  <c r="H27" i="57"/>
  <c r="I27" i="68"/>
  <c r="I28" i="68" s="1"/>
  <c r="H28" i="56"/>
  <c r="J28" i="56" s="1"/>
  <c r="J7" i="49"/>
  <c r="H29" i="49"/>
  <c r="I21" i="73"/>
  <c r="H21" i="62"/>
  <c r="J21" i="61"/>
  <c r="I15" i="73"/>
  <c r="J15" i="61"/>
  <c r="H15" i="62"/>
  <c r="I25" i="86" l="1"/>
  <c r="J25" i="74"/>
  <c r="H25" i="75"/>
  <c r="H26" i="74"/>
  <c r="J26" i="73"/>
  <c r="I26" i="85"/>
  <c r="I18" i="85"/>
  <c r="J18" i="73"/>
  <c r="H18" i="74"/>
  <c r="I8" i="87"/>
  <c r="J8" i="75"/>
  <c r="H8" i="76"/>
  <c r="J9" i="78"/>
  <c r="I9" i="90"/>
  <c r="H9" i="79"/>
  <c r="J20" i="79"/>
  <c r="H20" i="80"/>
  <c r="I20" i="91"/>
  <c r="I12" i="84"/>
  <c r="H12" i="73"/>
  <c r="J12" i="72"/>
  <c r="I6" i="63"/>
  <c r="I7" i="63" s="1"/>
  <c r="I29" i="63" s="1"/>
  <c r="I30" i="63" s="1"/>
  <c r="J6" i="51"/>
  <c r="H6" i="52"/>
  <c r="H7" i="51"/>
  <c r="J29" i="49"/>
  <c r="H30" i="49"/>
  <c r="J30" i="49" s="1"/>
  <c r="J11" i="61"/>
  <c r="I11" i="73"/>
  <c r="H11" i="62"/>
  <c r="J4" i="58"/>
  <c r="H4" i="59"/>
  <c r="I4" i="70"/>
  <c r="I24" i="72"/>
  <c r="J24" i="60"/>
  <c r="H24" i="61"/>
  <c r="J10" i="56"/>
  <c r="H10" i="57"/>
  <c r="I10" i="68"/>
  <c r="I13" i="68" s="1"/>
  <c r="H13" i="56"/>
  <c r="J13" i="56" s="1"/>
  <c r="H5" i="62"/>
  <c r="I5" i="73"/>
  <c r="J5" i="61"/>
  <c r="I15" i="74"/>
  <c r="J15" i="62"/>
  <c r="H15" i="63"/>
  <c r="I22" i="73"/>
  <c r="H22" i="62"/>
  <c r="J22" i="61"/>
  <c r="I21" i="74"/>
  <c r="H21" i="63"/>
  <c r="J21" i="62"/>
  <c r="J7" i="50"/>
  <c r="H29" i="50"/>
  <c r="J14" i="63"/>
  <c r="H14" i="64"/>
  <c r="I14" i="75"/>
  <c r="I16" i="65"/>
  <c r="I19" i="65" s="1"/>
  <c r="J16" i="53"/>
  <c r="H16" i="54"/>
  <c r="H19" i="53"/>
  <c r="J19" i="53" s="1"/>
  <c r="I17" i="74"/>
  <c r="H17" i="63"/>
  <c r="J17" i="62"/>
  <c r="H27" i="58"/>
  <c r="J27" i="57"/>
  <c r="I27" i="69"/>
  <c r="I28" i="69" s="1"/>
  <c r="H28" i="57"/>
  <c r="J28" i="57" s="1"/>
  <c r="J23" i="61"/>
  <c r="H23" i="62"/>
  <c r="I23" i="73"/>
  <c r="I8" i="88" l="1"/>
  <c r="H8" i="77"/>
  <c r="J8" i="76"/>
  <c r="I18" i="86"/>
  <c r="H18" i="75"/>
  <c r="J18" i="74"/>
  <c r="I26" i="86"/>
  <c r="H26" i="75"/>
  <c r="J26" i="74"/>
  <c r="I25" i="87"/>
  <c r="J25" i="75"/>
  <c r="H25" i="76"/>
  <c r="J9" i="79"/>
  <c r="H9" i="80"/>
  <c r="I9" i="91"/>
  <c r="I20" i="92"/>
  <c r="H20" i="81"/>
  <c r="J20" i="80"/>
  <c r="H5" i="63"/>
  <c r="I5" i="74"/>
  <c r="J5" i="62"/>
  <c r="J14" i="64"/>
  <c r="H14" i="65"/>
  <c r="I14" i="76"/>
  <c r="H12" i="74"/>
  <c r="J12" i="73"/>
  <c r="I12" i="85"/>
  <c r="J7" i="51"/>
  <c r="H29" i="51"/>
  <c r="H17" i="64"/>
  <c r="I17" i="75"/>
  <c r="J17" i="63"/>
  <c r="I21" i="75"/>
  <c r="H21" i="64"/>
  <c r="J21" i="63"/>
  <c r="H16" i="55"/>
  <c r="I16" i="66"/>
  <c r="I19" i="66" s="1"/>
  <c r="J16" i="54"/>
  <c r="H19" i="54"/>
  <c r="J19" i="54" s="1"/>
  <c r="I27" i="70"/>
  <c r="I28" i="70" s="1"/>
  <c r="J27" i="58"/>
  <c r="H27" i="59"/>
  <c r="H28" i="58"/>
  <c r="J28" i="58" s="1"/>
  <c r="I15" i="75"/>
  <c r="H15" i="64"/>
  <c r="J15" i="63"/>
  <c r="J4" i="59"/>
  <c r="I4" i="71"/>
  <c r="H4" i="60"/>
  <c r="H11" i="63"/>
  <c r="I11" i="74"/>
  <c r="J11" i="62"/>
  <c r="J23" i="62"/>
  <c r="I23" i="74"/>
  <c r="H23" i="63"/>
  <c r="I10" i="69"/>
  <c r="I13" i="69" s="1"/>
  <c r="H10" i="58"/>
  <c r="J10" i="57"/>
  <c r="H13" i="57"/>
  <c r="J13" i="57" s="1"/>
  <c r="I22" i="74"/>
  <c r="J22" i="62"/>
  <c r="H22" i="63"/>
  <c r="I6" i="64"/>
  <c r="I7" i="64" s="1"/>
  <c r="I29" i="64" s="1"/>
  <c r="I30" i="64" s="1"/>
  <c r="J6" i="52"/>
  <c r="H6" i="53"/>
  <c r="H7" i="52"/>
  <c r="J29" i="50"/>
  <c r="H30" i="50"/>
  <c r="J30" i="50" s="1"/>
  <c r="H24" i="62"/>
  <c r="J24" i="61"/>
  <c r="I24" i="73"/>
  <c r="H25" i="77" l="1"/>
  <c r="J25" i="76"/>
  <c r="I25" i="88"/>
  <c r="I26" i="87"/>
  <c r="J26" i="75"/>
  <c r="H26" i="76"/>
  <c r="H18" i="76"/>
  <c r="J18" i="75"/>
  <c r="I18" i="87"/>
  <c r="I8" i="89"/>
  <c r="H8" i="78"/>
  <c r="J8" i="77"/>
  <c r="J9" i="80"/>
  <c r="H9" i="81"/>
  <c r="I9" i="92"/>
  <c r="I20" i="93"/>
  <c r="J20" i="81"/>
  <c r="H20" i="82"/>
  <c r="J24" i="62"/>
  <c r="H24" i="63"/>
  <c r="I24" i="74"/>
  <c r="H23" i="64"/>
  <c r="I23" i="75"/>
  <c r="J23" i="63"/>
  <c r="J14" i="65"/>
  <c r="H14" i="66"/>
  <c r="I14" i="77"/>
  <c r="J12" i="74"/>
  <c r="H12" i="75"/>
  <c r="I12" i="86"/>
  <c r="H11" i="64"/>
  <c r="I11" i="75"/>
  <c r="J11" i="63"/>
  <c r="I16" i="67"/>
  <c r="I19" i="67" s="1"/>
  <c r="H16" i="56"/>
  <c r="J16" i="55"/>
  <c r="H19" i="55"/>
  <c r="J19" i="55" s="1"/>
  <c r="H15" i="65"/>
  <c r="I15" i="76"/>
  <c r="J15" i="64"/>
  <c r="H5" i="64"/>
  <c r="I5" i="75"/>
  <c r="J5" i="63"/>
  <c r="J29" i="51"/>
  <c r="H30" i="51"/>
  <c r="J30" i="51" s="1"/>
  <c r="J27" i="59"/>
  <c r="H27" i="60"/>
  <c r="I27" i="71"/>
  <c r="I28" i="71" s="1"/>
  <c r="H28" i="59"/>
  <c r="J28" i="59" s="1"/>
  <c r="H29" i="52"/>
  <c r="J7" i="52"/>
  <c r="J6" i="53"/>
  <c r="H6" i="54"/>
  <c r="I6" i="65"/>
  <c r="I7" i="65" s="1"/>
  <c r="I29" i="65" s="1"/>
  <c r="I30" i="65" s="1"/>
  <c r="H7" i="53"/>
  <c r="J22" i="63"/>
  <c r="H22" i="64"/>
  <c r="I22" i="75"/>
  <c r="H21" i="65"/>
  <c r="J21" i="64"/>
  <c r="I21" i="76"/>
  <c r="J10" i="58"/>
  <c r="H10" i="59"/>
  <c r="I10" i="70"/>
  <c r="I13" i="70" s="1"/>
  <c r="H13" i="58"/>
  <c r="J13" i="58" s="1"/>
  <c r="H4" i="61"/>
  <c r="I4" i="72"/>
  <c r="J4" i="60"/>
  <c r="I17" i="76"/>
  <c r="H17" i="65"/>
  <c r="J17" i="64"/>
  <c r="J8" i="78" l="1"/>
  <c r="I8" i="90"/>
  <c r="H8" i="79"/>
  <c r="H18" i="77"/>
  <c r="I18" i="88"/>
  <c r="J18" i="76"/>
  <c r="I26" i="88"/>
  <c r="H26" i="77"/>
  <c r="J26" i="76"/>
  <c r="J25" i="77"/>
  <c r="H25" i="78"/>
  <c r="I25" i="89"/>
  <c r="J9" i="81"/>
  <c r="H9" i="82"/>
  <c r="I9" i="93"/>
  <c r="I20" i="94"/>
  <c r="J20" i="82"/>
  <c r="H20" i="83"/>
  <c r="H11" i="65"/>
  <c r="J11" i="64"/>
  <c r="I11" i="76"/>
  <c r="J29" i="52"/>
  <c r="H30" i="52"/>
  <c r="J30" i="52" s="1"/>
  <c r="I15" i="77"/>
  <c r="H15" i="66"/>
  <c r="J15" i="65"/>
  <c r="H29" i="53"/>
  <c r="J7" i="53"/>
  <c r="J6" i="54"/>
  <c r="H6" i="55"/>
  <c r="I6" i="66"/>
  <c r="I7" i="66" s="1"/>
  <c r="I29" i="66" s="1"/>
  <c r="I30" i="66" s="1"/>
  <c r="H7" i="54"/>
  <c r="H24" i="64"/>
  <c r="I24" i="75"/>
  <c r="J24" i="63"/>
  <c r="J4" i="61"/>
  <c r="H4" i="62"/>
  <c r="I4" i="73"/>
  <c r="I23" i="76"/>
  <c r="J23" i="64"/>
  <c r="H23" i="65"/>
  <c r="I27" i="72"/>
  <c r="I28" i="72" s="1"/>
  <c r="H27" i="61"/>
  <c r="J27" i="60"/>
  <c r="H28" i="60"/>
  <c r="J28" i="60" s="1"/>
  <c r="H22" i="65"/>
  <c r="I22" i="76"/>
  <c r="J22" i="64"/>
  <c r="I10" i="71"/>
  <c r="I13" i="71" s="1"/>
  <c r="H13" i="59"/>
  <c r="J13" i="59" s="1"/>
  <c r="H10" i="60"/>
  <c r="J10" i="59"/>
  <c r="I5" i="76"/>
  <c r="J5" i="64"/>
  <c r="H5" i="65"/>
  <c r="H14" i="67"/>
  <c r="I14" i="78"/>
  <c r="J14" i="66"/>
  <c r="J16" i="56"/>
  <c r="H16" i="57"/>
  <c r="I16" i="68"/>
  <c r="I19" i="68" s="1"/>
  <c r="H19" i="56"/>
  <c r="J19" i="56" s="1"/>
  <c r="I12" i="87"/>
  <c r="J12" i="75"/>
  <c r="H12" i="76"/>
  <c r="H17" i="66"/>
  <c r="I17" i="77"/>
  <c r="J17" i="65"/>
  <c r="H21" i="66"/>
  <c r="I21" i="77"/>
  <c r="J21" i="65"/>
  <c r="I25" i="90" l="1"/>
  <c r="H25" i="79"/>
  <c r="J25" i="78"/>
  <c r="H26" i="78"/>
  <c r="I26" i="89"/>
  <c r="J26" i="77"/>
  <c r="J18" i="77"/>
  <c r="I18" i="89"/>
  <c r="H18" i="78"/>
  <c r="I8" i="91"/>
  <c r="H8" i="80"/>
  <c r="J8" i="79"/>
  <c r="I9" i="94"/>
  <c r="H9" i="83"/>
  <c r="J9" i="82"/>
  <c r="J20" i="83"/>
  <c r="H20" i="84"/>
  <c r="I20" i="95"/>
  <c r="I5" i="77"/>
  <c r="J5" i="65"/>
  <c r="H5" i="66"/>
  <c r="I12" i="88"/>
  <c r="J12" i="76"/>
  <c r="H12" i="77"/>
  <c r="J22" i="65"/>
  <c r="I22" i="77"/>
  <c r="H22" i="66"/>
  <c r="I10" i="72"/>
  <c r="I13" i="72" s="1"/>
  <c r="J10" i="60"/>
  <c r="H10" i="61"/>
  <c r="H13" i="60"/>
  <c r="J13" i="60" s="1"/>
  <c r="I4" i="74"/>
  <c r="J4" i="62"/>
  <c r="H4" i="63"/>
  <c r="I15" i="78"/>
  <c r="H15" i="67"/>
  <c r="J15" i="66"/>
  <c r="J21" i="66"/>
  <c r="H21" i="67"/>
  <c r="I21" i="78"/>
  <c r="I17" i="78"/>
  <c r="H17" i="67"/>
  <c r="J17" i="66"/>
  <c r="J16" i="57"/>
  <c r="I16" i="69"/>
  <c r="I19" i="69" s="1"/>
  <c r="H16" i="58"/>
  <c r="H19" i="57"/>
  <c r="J19" i="57" s="1"/>
  <c r="J6" i="55"/>
  <c r="H6" i="56"/>
  <c r="I6" i="67"/>
  <c r="I7" i="67" s="1"/>
  <c r="I29" i="67" s="1"/>
  <c r="I30" i="67" s="1"/>
  <c r="H7" i="55"/>
  <c r="J27" i="61"/>
  <c r="I27" i="73"/>
  <c r="I28" i="73" s="1"/>
  <c r="H27" i="62"/>
  <c r="H28" i="61"/>
  <c r="J28" i="61" s="1"/>
  <c r="I23" i="77"/>
  <c r="J23" i="65"/>
  <c r="H23" i="66"/>
  <c r="H24" i="65"/>
  <c r="I24" i="76"/>
  <c r="J24" i="64"/>
  <c r="I11" i="77"/>
  <c r="J11" i="65"/>
  <c r="H11" i="66"/>
  <c r="J29" i="53"/>
  <c r="H30" i="53"/>
  <c r="J30" i="53" s="1"/>
  <c r="J7" i="54"/>
  <c r="H29" i="54"/>
  <c r="H14" i="68"/>
  <c r="I14" i="79"/>
  <c r="J14" i="67"/>
  <c r="H8" i="81" l="1"/>
  <c r="I8" i="92"/>
  <c r="J8" i="80"/>
  <c r="H18" i="79"/>
  <c r="J18" i="78"/>
  <c r="I18" i="90"/>
  <c r="H26" i="79"/>
  <c r="I26" i="90"/>
  <c r="J26" i="78"/>
  <c r="H25" i="80"/>
  <c r="I25" i="91"/>
  <c r="J25" i="79"/>
  <c r="H9" i="84"/>
  <c r="J9" i="83"/>
  <c r="I9" i="95"/>
  <c r="J20" i="84"/>
  <c r="H20" i="85"/>
  <c r="I20" i="96"/>
  <c r="J4" i="63"/>
  <c r="H4" i="64"/>
  <c r="I4" i="75"/>
  <c r="H22" i="67"/>
  <c r="J22" i="66"/>
  <c r="I22" i="78"/>
  <c r="I11" i="78"/>
  <c r="H11" i="67"/>
  <c r="J11" i="66"/>
  <c r="J21" i="67"/>
  <c r="H21" i="68"/>
  <c r="I21" i="79"/>
  <c r="J29" i="54"/>
  <c r="H30" i="54"/>
  <c r="J30" i="54" s="1"/>
  <c r="H10" i="62"/>
  <c r="J10" i="61"/>
  <c r="I10" i="73"/>
  <c r="I13" i="73" s="1"/>
  <c r="H13" i="61"/>
  <c r="J13" i="61" s="1"/>
  <c r="I12" i="89"/>
  <c r="H12" i="78"/>
  <c r="J12" i="77"/>
  <c r="H15" i="68"/>
  <c r="J15" i="67"/>
  <c r="I15" i="79"/>
  <c r="H5" i="67"/>
  <c r="J5" i="66"/>
  <c r="I5" i="78"/>
  <c r="H29" i="55"/>
  <c r="J7" i="55"/>
  <c r="I6" i="68"/>
  <c r="I7" i="68" s="1"/>
  <c r="I29" i="68" s="1"/>
  <c r="I30" i="68" s="1"/>
  <c r="H6" i="57"/>
  <c r="J6" i="56"/>
  <c r="H7" i="56"/>
  <c r="I27" i="74"/>
  <c r="I28" i="74" s="1"/>
  <c r="H27" i="63"/>
  <c r="J27" i="62"/>
  <c r="H28" i="62"/>
  <c r="J28" i="62" s="1"/>
  <c r="H16" i="59"/>
  <c r="I16" i="70"/>
  <c r="I19" i="70" s="1"/>
  <c r="J16" i="58"/>
  <c r="H19" i="58"/>
  <c r="J19" i="58" s="1"/>
  <c r="H24" i="66"/>
  <c r="I24" i="77"/>
  <c r="J24" i="65"/>
  <c r="I23" i="78"/>
  <c r="J23" i="66"/>
  <c r="H23" i="67"/>
  <c r="J14" i="68"/>
  <c r="H14" i="69"/>
  <c r="I14" i="80"/>
  <c r="I17" i="79"/>
  <c r="J17" i="67"/>
  <c r="H17" i="68"/>
  <c r="H25" i="81" l="1"/>
  <c r="J25" i="80"/>
  <c r="I25" i="92"/>
  <c r="I26" i="91"/>
  <c r="J26" i="79"/>
  <c r="H26" i="80"/>
  <c r="J18" i="79"/>
  <c r="I18" i="91"/>
  <c r="H18" i="80"/>
  <c r="I8" i="93"/>
  <c r="H8" i="82"/>
  <c r="J8" i="81"/>
  <c r="J9" i="84"/>
  <c r="H9" i="85"/>
  <c r="I9" i="96"/>
  <c r="H20" i="86"/>
  <c r="I20" i="97"/>
  <c r="J20" i="85"/>
  <c r="H14" i="70"/>
  <c r="I14" i="81"/>
  <c r="J14" i="69"/>
  <c r="H5" i="68"/>
  <c r="I5" i="79"/>
  <c r="J5" i="67"/>
  <c r="J22" i="67"/>
  <c r="I22" i="79"/>
  <c r="H22" i="68"/>
  <c r="H23" i="68"/>
  <c r="I23" i="79"/>
  <c r="J23" i="67"/>
  <c r="H15" i="69"/>
  <c r="I15" i="80"/>
  <c r="J15" i="68"/>
  <c r="J24" i="66"/>
  <c r="I24" i="78"/>
  <c r="H24" i="67"/>
  <c r="I10" i="74"/>
  <c r="I13" i="74" s="1"/>
  <c r="J10" i="62"/>
  <c r="H10" i="63"/>
  <c r="H13" i="62"/>
  <c r="J13" i="62" s="1"/>
  <c r="J21" i="68"/>
  <c r="I21" i="80"/>
  <c r="H21" i="69"/>
  <c r="I16" i="71"/>
  <c r="I19" i="71" s="1"/>
  <c r="H16" i="60"/>
  <c r="J16" i="59"/>
  <c r="H19" i="59"/>
  <c r="J19" i="59" s="1"/>
  <c r="I12" i="90"/>
  <c r="H12" i="79"/>
  <c r="J12" i="78"/>
  <c r="H30" i="55"/>
  <c r="J30" i="55" s="1"/>
  <c r="J29" i="55"/>
  <c r="H27" i="64"/>
  <c r="I27" i="75"/>
  <c r="I28" i="75" s="1"/>
  <c r="J27" i="63"/>
  <c r="H28" i="63"/>
  <c r="J28" i="63" s="1"/>
  <c r="H17" i="69"/>
  <c r="J17" i="68"/>
  <c r="I17" i="80"/>
  <c r="J6" i="57"/>
  <c r="H6" i="58"/>
  <c r="I6" i="69"/>
  <c r="I7" i="69" s="1"/>
  <c r="I29" i="69" s="1"/>
  <c r="I30" i="69" s="1"/>
  <c r="H7" i="57"/>
  <c r="I4" i="76"/>
  <c r="H4" i="65"/>
  <c r="J4" i="64"/>
  <c r="J7" i="56"/>
  <c r="H29" i="56"/>
  <c r="I11" i="79"/>
  <c r="H11" i="68"/>
  <c r="J11" i="67"/>
  <c r="H8" i="83" l="1"/>
  <c r="I8" i="94"/>
  <c r="J8" i="82"/>
  <c r="H18" i="81"/>
  <c r="I18" i="92"/>
  <c r="J18" i="80"/>
  <c r="H26" i="81"/>
  <c r="J26" i="80"/>
  <c r="I26" i="92"/>
  <c r="I25" i="93"/>
  <c r="H25" i="82"/>
  <c r="J25" i="81"/>
  <c r="H9" i="86"/>
  <c r="I9" i="97"/>
  <c r="J9" i="85"/>
  <c r="I20" i="98"/>
  <c r="H20" i="87"/>
  <c r="J20" i="86"/>
  <c r="J17" i="69"/>
  <c r="H17" i="70"/>
  <c r="I17" i="81"/>
  <c r="J21" i="69"/>
  <c r="I21" i="81"/>
  <c r="H21" i="70"/>
  <c r="J16" i="60"/>
  <c r="H16" i="61"/>
  <c r="I16" i="72"/>
  <c r="I19" i="72" s="1"/>
  <c r="H19" i="60"/>
  <c r="J19" i="60" s="1"/>
  <c r="I27" i="76"/>
  <c r="I28" i="76" s="1"/>
  <c r="J27" i="64"/>
  <c r="H27" i="65"/>
  <c r="H28" i="64"/>
  <c r="J28" i="64" s="1"/>
  <c r="H22" i="69"/>
  <c r="I22" i="80"/>
  <c r="J22" i="68"/>
  <c r="J11" i="68"/>
  <c r="H11" i="69"/>
  <c r="I11" i="80"/>
  <c r="I15" i="81"/>
  <c r="J15" i="69"/>
  <c r="H15" i="70"/>
  <c r="J29" i="56"/>
  <c r="H30" i="56"/>
  <c r="J30" i="56" s="1"/>
  <c r="I12" i="91"/>
  <c r="J12" i="79"/>
  <c r="H12" i="80"/>
  <c r="I14" i="82"/>
  <c r="H14" i="71"/>
  <c r="J14" i="70"/>
  <c r="J23" i="68"/>
  <c r="H23" i="69"/>
  <c r="I23" i="80"/>
  <c r="J4" i="65"/>
  <c r="I4" i="77"/>
  <c r="H4" i="66"/>
  <c r="I5" i="80"/>
  <c r="J5" i="68"/>
  <c r="H5" i="69"/>
  <c r="I6" i="70"/>
  <c r="I7" i="70" s="1"/>
  <c r="I29" i="70" s="1"/>
  <c r="I30" i="70" s="1"/>
  <c r="H6" i="59"/>
  <c r="J6" i="58"/>
  <c r="H7" i="58"/>
  <c r="H10" i="64"/>
  <c r="J10" i="63"/>
  <c r="I10" i="75"/>
  <c r="I13" i="75" s="1"/>
  <c r="H13" i="63"/>
  <c r="J13" i="63" s="1"/>
  <c r="J7" i="57"/>
  <c r="H29" i="57"/>
  <c r="I24" i="79"/>
  <c r="J24" i="67"/>
  <c r="H24" i="68"/>
  <c r="J25" i="82" l="1"/>
  <c r="H25" i="83"/>
  <c r="I25" i="94"/>
  <c r="J26" i="81"/>
  <c r="H26" i="82"/>
  <c r="I26" i="93"/>
  <c r="I18" i="93"/>
  <c r="H18" i="82"/>
  <c r="J18" i="81"/>
  <c r="J8" i="83"/>
  <c r="I8" i="95"/>
  <c r="H8" i="84"/>
  <c r="H9" i="87"/>
  <c r="J9" i="86"/>
  <c r="I9" i="98"/>
  <c r="H20" i="88"/>
  <c r="J20" i="87"/>
  <c r="I20" i="99"/>
  <c r="I10" i="76"/>
  <c r="I13" i="76" s="1"/>
  <c r="H10" i="65"/>
  <c r="J10" i="64"/>
  <c r="H13" i="64"/>
  <c r="J13" i="64" s="1"/>
  <c r="I12" i="92"/>
  <c r="J12" i="80"/>
  <c r="H12" i="81"/>
  <c r="J15" i="70"/>
  <c r="I15" i="82"/>
  <c r="H15" i="71"/>
  <c r="I17" i="82"/>
  <c r="H17" i="71"/>
  <c r="J17" i="70"/>
  <c r="J29" i="57"/>
  <c r="H30" i="57"/>
  <c r="J30" i="57" s="1"/>
  <c r="H4" i="67"/>
  <c r="I4" i="78"/>
  <c r="J4" i="66"/>
  <c r="J21" i="70"/>
  <c r="I21" i="82"/>
  <c r="H21" i="71"/>
  <c r="J6" i="59"/>
  <c r="I6" i="71"/>
  <c r="I7" i="71" s="1"/>
  <c r="I29" i="71" s="1"/>
  <c r="I30" i="71" s="1"/>
  <c r="H6" i="60"/>
  <c r="H7" i="59"/>
  <c r="J27" i="65"/>
  <c r="I27" i="77"/>
  <c r="I28" i="77" s="1"/>
  <c r="H27" i="66"/>
  <c r="H28" i="65"/>
  <c r="J28" i="65" s="1"/>
  <c r="H11" i="70"/>
  <c r="I11" i="81"/>
  <c r="J11" i="69"/>
  <c r="H22" i="70"/>
  <c r="J22" i="69"/>
  <c r="I22" i="81"/>
  <c r="H23" i="70"/>
  <c r="J23" i="69"/>
  <c r="I23" i="81"/>
  <c r="J7" i="58"/>
  <c r="H29" i="58"/>
  <c r="J24" i="68"/>
  <c r="I24" i="80"/>
  <c r="H24" i="69"/>
  <c r="H5" i="70"/>
  <c r="I5" i="81"/>
  <c r="J5" i="69"/>
  <c r="I16" i="73"/>
  <c r="I19" i="73" s="1"/>
  <c r="H16" i="62"/>
  <c r="J16" i="61"/>
  <c r="H19" i="61"/>
  <c r="J19" i="61" s="1"/>
  <c r="I14" i="83"/>
  <c r="J14" i="71"/>
  <c r="H14" i="72"/>
  <c r="I8" i="96" l="1"/>
  <c r="J8" i="84"/>
  <c r="H8" i="85"/>
  <c r="J18" i="82"/>
  <c r="I18" i="94"/>
  <c r="H18" i="83"/>
  <c r="I26" i="94"/>
  <c r="H26" i="83"/>
  <c r="J26" i="82"/>
  <c r="H25" i="84"/>
  <c r="I25" i="95"/>
  <c r="J25" i="83"/>
  <c r="H9" i="88"/>
  <c r="I9" i="99"/>
  <c r="J9" i="87"/>
  <c r="J20" i="88"/>
  <c r="H20" i="89"/>
  <c r="I20" i="100"/>
  <c r="H29" i="59"/>
  <c r="J7" i="59"/>
  <c r="H15" i="72"/>
  <c r="I15" i="83"/>
  <c r="J15" i="71"/>
  <c r="J6" i="60"/>
  <c r="I6" i="72"/>
  <c r="I7" i="72" s="1"/>
  <c r="I29" i="72" s="1"/>
  <c r="I30" i="72" s="1"/>
  <c r="H6" i="61"/>
  <c r="H7" i="60"/>
  <c r="H23" i="71"/>
  <c r="I23" i="82"/>
  <c r="J23" i="70"/>
  <c r="J16" i="62"/>
  <c r="I16" i="74"/>
  <c r="I19" i="74" s="1"/>
  <c r="H16" i="63"/>
  <c r="H19" i="62"/>
  <c r="J19" i="62" s="1"/>
  <c r="H21" i="72"/>
  <c r="I21" i="83"/>
  <c r="J21" i="71"/>
  <c r="H4" i="68"/>
  <c r="J4" i="67"/>
  <c r="I4" i="79"/>
  <c r="J22" i="70"/>
  <c r="H22" i="71"/>
  <c r="I22" i="82"/>
  <c r="I14" i="84"/>
  <c r="J14" i="72"/>
  <c r="H14" i="73"/>
  <c r="H17" i="72"/>
  <c r="J17" i="71"/>
  <c r="I17" i="83"/>
  <c r="J10" i="65"/>
  <c r="H10" i="66"/>
  <c r="I10" i="77"/>
  <c r="I13" i="77" s="1"/>
  <c r="H13" i="65"/>
  <c r="J13" i="65" s="1"/>
  <c r="J11" i="70"/>
  <c r="I11" i="82"/>
  <c r="H11" i="71"/>
  <c r="J5" i="70"/>
  <c r="I5" i="82"/>
  <c r="H5" i="71"/>
  <c r="J24" i="69"/>
  <c r="H24" i="70"/>
  <c r="I24" i="81"/>
  <c r="J27" i="66"/>
  <c r="H27" i="67"/>
  <c r="I27" i="78"/>
  <c r="I28" i="78" s="1"/>
  <c r="H28" i="66"/>
  <c r="J28" i="66" s="1"/>
  <c r="I12" i="93"/>
  <c r="H12" i="82"/>
  <c r="J12" i="81"/>
  <c r="J29" i="58"/>
  <c r="H30" i="58"/>
  <c r="J30" i="58" s="1"/>
  <c r="J25" i="84" l="1"/>
  <c r="I25" i="96"/>
  <c r="H25" i="85"/>
  <c r="J26" i="83"/>
  <c r="I26" i="95"/>
  <c r="H26" i="84"/>
  <c r="I18" i="95"/>
  <c r="H18" i="84"/>
  <c r="J18" i="83"/>
  <c r="I8" i="97"/>
  <c r="H8" i="86"/>
  <c r="J8" i="85"/>
  <c r="J9" i="88"/>
  <c r="I9" i="100"/>
  <c r="H9" i="89"/>
  <c r="I20" i="101"/>
  <c r="H20" i="90"/>
  <c r="J20" i="89"/>
  <c r="H10" i="67"/>
  <c r="I10" i="78"/>
  <c r="I13" i="78" s="1"/>
  <c r="J10" i="66"/>
  <c r="H13" i="66"/>
  <c r="J13" i="66" s="1"/>
  <c r="I12" i="94"/>
  <c r="H12" i="83"/>
  <c r="J12" i="82"/>
  <c r="J7" i="60"/>
  <c r="H29" i="60"/>
  <c r="I15" i="84"/>
  <c r="H15" i="73"/>
  <c r="J15" i="72"/>
  <c r="H4" i="69"/>
  <c r="I4" i="80"/>
  <c r="J4" i="68"/>
  <c r="I17" i="84"/>
  <c r="H17" i="73"/>
  <c r="J17" i="72"/>
  <c r="I16" i="75"/>
  <c r="I19" i="75" s="1"/>
  <c r="H16" i="64"/>
  <c r="J16" i="63"/>
  <c r="H19" i="63"/>
  <c r="J19" i="63" s="1"/>
  <c r="H24" i="71"/>
  <c r="I24" i="82"/>
  <c r="J24" i="70"/>
  <c r="J6" i="61"/>
  <c r="I6" i="73"/>
  <c r="I7" i="73" s="1"/>
  <c r="I29" i="73" s="1"/>
  <c r="I30" i="73" s="1"/>
  <c r="H6" i="62"/>
  <c r="H7" i="61"/>
  <c r="J22" i="71"/>
  <c r="H22" i="72"/>
  <c r="I22" i="83"/>
  <c r="H11" i="72"/>
  <c r="J11" i="71"/>
  <c r="I11" i="83"/>
  <c r="J29" i="59"/>
  <c r="H30" i="59"/>
  <c r="J30" i="59" s="1"/>
  <c r="J21" i="72"/>
  <c r="I21" i="84"/>
  <c r="H21" i="73"/>
  <c r="I23" i="83"/>
  <c r="H23" i="72"/>
  <c r="J23" i="71"/>
  <c r="J14" i="73"/>
  <c r="H14" i="74"/>
  <c r="I14" i="85"/>
  <c r="H27" i="68"/>
  <c r="J27" i="67"/>
  <c r="I27" i="79"/>
  <c r="I28" i="79" s="1"/>
  <c r="H28" i="67"/>
  <c r="J28" i="67" s="1"/>
  <c r="H5" i="72"/>
  <c r="I5" i="83"/>
  <c r="J5" i="71"/>
  <c r="I8" i="98" l="1"/>
  <c r="H8" i="87"/>
  <c r="J8" i="86"/>
  <c r="J18" i="84"/>
  <c r="I18" i="96"/>
  <c r="H18" i="85"/>
  <c r="J26" i="84"/>
  <c r="H26" i="85"/>
  <c r="I26" i="96"/>
  <c r="I25" i="97"/>
  <c r="H25" i="86"/>
  <c r="J25" i="85"/>
  <c r="H9" i="90"/>
  <c r="I9" i="101"/>
  <c r="J9" i="89"/>
  <c r="I20" i="102"/>
  <c r="J20" i="90"/>
  <c r="H20" i="91"/>
  <c r="J4" i="69"/>
  <c r="H4" i="70"/>
  <c r="I4" i="81"/>
  <c r="J5" i="72"/>
  <c r="I5" i="84"/>
  <c r="H5" i="73"/>
  <c r="I6" i="74"/>
  <c r="I7" i="74" s="1"/>
  <c r="I29" i="74" s="1"/>
  <c r="I30" i="74" s="1"/>
  <c r="J6" i="62"/>
  <c r="H6" i="63"/>
  <c r="H7" i="62"/>
  <c r="H16" i="65"/>
  <c r="I16" i="76"/>
  <c r="I19" i="76" s="1"/>
  <c r="J16" i="64"/>
  <c r="H19" i="64"/>
  <c r="J19" i="64" s="1"/>
  <c r="J24" i="71"/>
  <c r="I24" i="83"/>
  <c r="H24" i="72"/>
  <c r="I12" i="95"/>
  <c r="J12" i="83"/>
  <c r="H12" i="84"/>
  <c r="J7" i="61"/>
  <c r="H29" i="61"/>
  <c r="I21" i="85"/>
  <c r="J21" i="73"/>
  <c r="H21" i="74"/>
  <c r="J29" i="60"/>
  <c r="H30" i="60"/>
  <c r="J30" i="60" s="1"/>
  <c r="I17" i="85"/>
  <c r="J17" i="73"/>
  <c r="H17" i="74"/>
  <c r="J15" i="73"/>
  <c r="I15" i="85"/>
  <c r="H15" i="74"/>
  <c r="H27" i="69"/>
  <c r="J27" i="68"/>
  <c r="I27" i="80"/>
  <c r="I28" i="80" s="1"/>
  <c r="H28" i="68"/>
  <c r="J28" i="68" s="1"/>
  <c r="H23" i="73"/>
  <c r="I23" i="84"/>
  <c r="J23" i="72"/>
  <c r="J11" i="72"/>
  <c r="H11" i="73"/>
  <c r="I11" i="84"/>
  <c r="H22" i="73"/>
  <c r="J22" i="72"/>
  <c r="I22" i="84"/>
  <c r="I10" i="79"/>
  <c r="I13" i="79" s="1"/>
  <c r="H10" i="68"/>
  <c r="J10" i="67"/>
  <c r="H13" i="67"/>
  <c r="J13" i="67" s="1"/>
  <c r="I14" i="86"/>
  <c r="H14" i="75"/>
  <c r="J14" i="74"/>
  <c r="J25" i="86" l="1"/>
  <c r="H25" i="87"/>
  <c r="I25" i="98"/>
  <c r="I26" i="97"/>
  <c r="J26" i="85"/>
  <c r="H26" i="86"/>
  <c r="I18" i="97"/>
  <c r="H18" i="86"/>
  <c r="J18" i="85"/>
  <c r="I8" i="99"/>
  <c r="H8" i="88"/>
  <c r="J8" i="87"/>
  <c r="I9" i="102"/>
  <c r="H9" i="91"/>
  <c r="J9" i="90"/>
  <c r="J20" i="91"/>
  <c r="I20" i="103"/>
  <c r="H20" i="92"/>
  <c r="J29" i="61"/>
  <c r="H30" i="61"/>
  <c r="J30" i="61" s="1"/>
  <c r="J7" i="62"/>
  <c r="H29" i="62"/>
  <c r="J5" i="73"/>
  <c r="I5" i="85"/>
  <c r="H5" i="74"/>
  <c r="I4" i="82"/>
  <c r="J4" i="70"/>
  <c r="H4" i="71"/>
  <c r="H6" i="64"/>
  <c r="J6" i="63"/>
  <c r="I6" i="75"/>
  <c r="I7" i="75" s="1"/>
  <c r="I29" i="75" s="1"/>
  <c r="I30" i="75" s="1"/>
  <c r="H7" i="63"/>
  <c r="I23" i="85"/>
  <c r="J23" i="73"/>
  <c r="H23" i="74"/>
  <c r="I24" i="84"/>
  <c r="J24" i="72"/>
  <c r="H24" i="73"/>
  <c r="I16" i="77"/>
  <c r="I19" i="77" s="1"/>
  <c r="H16" i="66"/>
  <c r="J16" i="65"/>
  <c r="H19" i="65"/>
  <c r="J19" i="65" s="1"/>
  <c r="H27" i="70"/>
  <c r="I27" i="81"/>
  <c r="I28" i="81" s="1"/>
  <c r="J27" i="69"/>
  <c r="H28" i="69"/>
  <c r="J28" i="69" s="1"/>
  <c r="I17" i="86"/>
  <c r="J17" i="74"/>
  <c r="H17" i="75"/>
  <c r="H22" i="74"/>
  <c r="I22" i="85"/>
  <c r="J22" i="73"/>
  <c r="I12" i="96"/>
  <c r="H12" i="85"/>
  <c r="J12" i="84"/>
  <c r="I14" i="87"/>
  <c r="J14" i="75"/>
  <c r="H14" i="76"/>
  <c r="I15" i="86"/>
  <c r="J15" i="74"/>
  <c r="H15" i="75"/>
  <c r="I21" i="86"/>
  <c r="J21" i="74"/>
  <c r="H21" i="75"/>
  <c r="J10" i="68"/>
  <c r="H10" i="69"/>
  <c r="I10" i="80"/>
  <c r="I13" i="80" s="1"/>
  <c r="H13" i="68"/>
  <c r="J13" i="68" s="1"/>
  <c r="J11" i="73"/>
  <c r="H11" i="74"/>
  <c r="I11" i="85"/>
  <c r="I8" i="100" l="1"/>
  <c r="J8" i="88"/>
  <c r="H8" i="89"/>
  <c r="J18" i="86"/>
  <c r="H18" i="87"/>
  <c r="I18" i="98"/>
  <c r="I26" i="98"/>
  <c r="J26" i="86"/>
  <c r="H26" i="87"/>
  <c r="I25" i="99"/>
  <c r="H25" i="88"/>
  <c r="J25" i="87"/>
  <c r="I9" i="103"/>
  <c r="H9" i="92"/>
  <c r="J9" i="91"/>
  <c r="I20" i="104"/>
  <c r="H20" i="93"/>
  <c r="J20" i="92"/>
  <c r="J7" i="63"/>
  <c r="H29" i="63"/>
  <c r="I6" i="76"/>
  <c r="I7" i="76" s="1"/>
  <c r="I29" i="76" s="1"/>
  <c r="I30" i="76" s="1"/>
  <c r="J6" i="64"/>
  <c r="H6" i="65"/>
  <c r="H7" i="64"/>
  <c r="I17" i="87"/>
  <c r="J17" i="75"/>
  <c r="H17" i="76"/>
  <c r="I12" i="97"/>
  <c r="H12" i="86"/>
  <c r="J12" i="85"/>
  <c r="I15" i="87"/>
  <c r="J15" i="75"/>
  <c r="H15" i="76"/>
  <c r="J27" i="70"/>
  <c r="I27" i="82"/>
  <c r="I28" i="82" s="1"/>
  <c r="H27" i="71"/>
  <c r="H28" i="70"/>
  <c r="J28" i="70" s="1"/>
  <c r="H5" i="75"/>
  <c r="J5" i="74"/>
  <c r="I5" i="86"/>
  <c r="I4" i="83"/>
  <c r="J4" i="71"/>
  <c r="H4" i="72"/>
  <c r="H16" i="67"/>
  <c r="I16" i="78"/>
  <c r="I19" i="78" s="1"/>
  <c r="J16" i="66"/>
  <c r="H19" i="66"/>
  <c r="J19" i="66" s="1"/>
  <c r="J24" i="73"/>
  <c r="I24" i="85"/>
  <c r="H24" i="74"/>
  <c r="I11" i="86"/>
  <c r="J11" i="74"/>
  <c r="H11" i="75"/>
  <c r="J10" i="69"/>
  <c r="I10" i="81"/>
  <c r="I13" i="81" s="1"/>
  <c r="H10" i="70"/>
  <c r="H13" i="69"/>
  <c r="J13" i="69" s="1"/>
  <c r="H30" i="62"/>
  <c r="J30" i="62" s="1"/>
  <c r="J29" i="62"/>
  <c r="I21" i="87"/>
  <c r="J21" i="75"/>
  <c r="H21" i="76"/>
  <c r="I23" i="86"/>
  <c r="J23" i="74"/>
  <c r="H23" i="75"/>
  <c r="I22" i="86"/>
  <c r="H22" i="75"/>
  <c r="J22" i="74"/>
  <c r="I14" i="88"/>
  <c r="J14" i="76"/>
  <c r="H14" i="77"/>
  <c r="H25" i="89" l="1"/>
  <c r="J25" i="88"/>
  <c r="I25" i="100"/>
  <c r="J26" i="87"/>
  <c r="H26" i="88"/>
  <c r="I26" i="99"/>
  <c r="H18" i="88"/>
  <c r="I18" i="99"/>
  <c r="J18" i="87"/>
  <c r="H8" i="90"/>
  <c r="J8" i="89"/>
  <c r="I8" i="101"/>
  <c r="H9" i="93"/>
  <c r="I9" i="104"/>
  <c r="J9" i="92"/>
  <c r="J20" i="93"/>
  <c r="I20" i="105"/>
  <c r="H20" i="94"/>
  <c r="I4" i="84"/>
  <c r="J4" i="72"/>
  <c r="H4" i="73"/>
  <c r="I15" i="88"/>
  <c r="H15" i="77"/>
  <c r="J15" i="76"/>
  <c r="J12" i="86"/>
  <c r="I12" i="98"/>
  <c r="H12" i="87"/>
  <c r="I14" i="89"/>
  <c r="J14" i="77"/>
  <c r="H14" i="78"/>
  <c r="I11" i="87"/>
  <c r="H11" i="76"/>
  <c r="J11" i="75"/>
  <c r="I17" i="88"/>
  <c r="H17" i="77"/>
  <c r="J17" i="76"/>
  <c r="I21" i="88"/>
  <c r="J21" i="76"/>
  <c r="H21" i="77"/>
  <c r="I23" i="87"/>
  <c r="H23" i="76"/>
  <c r="J23" i="75"/>
  <c r="J29" i="63"/>
  <c r="H30" i="63"/>
  <c r="J30" i="63" s="1"/>
  <c r="J27" i="71"/>
  <c r="I27" i="83"/>
  <c r="I28" i="83" s="1"/>
  <c r="H27" i="72"/>
  <c r="H28" i="71"/>
  <c r="J28" i="71" s="1"/>
  <c r="I5" i="87"/>
  <c r="H5" i="76"/>
  <c r="J5" i="75"/>
  <c r="J7" i="64"/>
  <c r="H29" i="64"/>
  <c r="J10" i="70"/>
  <c r="H10" i="71"/>
  <c r="I10" i="82"/>
  <c r="I13" i="82" s="1"/>
  <c r="H13" i="70"/>
  <c r="J13" i="70" s="1"/>
  <c r="H22" i="76"/>
  <c r="J22" i="75"/>
  <c r="I22" i="87"/>
  <c r="H6" i="66"/>
  <c r="I6" i="77"/>
  <c r="I7" i="77" s="1"/>
  <c r="I29" i="77" s="1"/>
  <c r="I30" i="77" s="1"/>
  <c r="J6" i="65"/>
  <c r="H7" i="65"/>
  <c r="I24" i="86"/>
  <c r="J24" i="74"/>
  <c r="H24" i="75"/>
  <c r="I16" i="79"/>
  <c r="I19" i="79" s="1"/>
  <c r="J16" i="67"/>
  <c r="H16" i="68"/>
  <c r="H19" i="67"/>
  <c r="J19" i="67" s="1"/>
  <c r="H8" i="91" l="1"/>
  <c r="I8" i="102"/>
  <c r="J8" i="90"/>
  <c r="J18" i="88"/>
  <c r="I18" i="100"/>
  <c r="H18" i="89"/>
  <c r="I26" i="100"/>
  <c r="H26" i="89"/>
  <c r="J26" i="88"/>
  <c r="I25" i="101"/>
  <c r="H25" i="90"/>
  <c r="J25" i="89"/>
  <c r="I9" i="105"/>
  <c r="J9" i="93"/>
  <c r="H9" i="94"/>
  <c r="I20" i="106"/>
  <c r="H20" i="95"/>
  <c r="J20" i="94"/>
  <c r="I23" i="88"/>
  <c r="H23" i="77"/>
  <c r="J23" i="76"/>
  <c r="J7" i="65"/>
  <c r="H29" i="65"/>
  <c r="J16" i="68"/>
  <c r="H16" i="69"/>
  <c r="I16" i="80"/>
  <c r="I19" i="80" s="1"/>
  <c r="H19" i="68"/>
  <c r="J19" i="68" s="1"/>
  <c r="I14" i="90"/>
  <c r="J14" i="78"/>
  <c r="H14" i="79"/>
  <c r="J6" i="66"/>
  <c r="I6" i="78"/>
  <c r="I7" i="78" s="1"/>
  <c r="I29" i="78" s="1"/>
  <c r="I30" i="78" s="1"/>
  <c r="H6" i="67"/>
  <c r="H7" i="66"/>
  <c r="H4" i="74"/>
  <c r="I4" i="85"/>
  <c r="J4" i="73"/>
  <c r="J29" i="64"/>
  <c r="H30" i="64"/>
  <c r="J30" i="64" s="1"/>
  <c r="I24" i="87"/>
  <c r="H24" i="76"/>
  <c r="J24" i="75"/>
  <c r="I12" i="99"/>
  <c r="H12" i="88"/>
  <c r="J12" i="87"/>
  <c r="I21" i="89"/>
  <c r="J21" i="77"/>
  <c r="H21" i="78"/>
  <c r="I27" i="84"/>
  <c r="I28" i="84" s="1"/>
  <c r="H27" i="73"/>
  <c r="J27" i="72"/>
  <c r="H28" i="72"/>
  <c r="J28" i="72" s="1"/>
  <c r="I15" i="89"/>
  <c r="H15" i="78"/>
  <c r="J15" i="77"/>
  <c r="I22" i="88"/>
  <c r="H22" i="77"/>
  <c r="J22" i="76"/>
  <c r="I10" i="83"/>
  <c r="I13" i="83" s="1"/>
  <c r="J10" i="71"/>
  <c r="H10" i="72"/>
  <c r="H13" i="71"/>
  <c r="J13" i="71" s="1"/>
  <c r="J17" i="77"/>
  <c r="H17" i="78"/>
  <c r="I17" i="89"/>
  <c r="I11" i="88"/>
  <c r="H11" i="77"/>
  <c r="J11" i="76"/>
  <c r="J5" i="76"/>
  <c r="H5" i="77"/>
  <c r="I5" i="88"/>
  <c r="J25" i="90" l="1"/>
  <c r="H25" i="91"/>
  <c r="I25" i="102"/>
  <c r="H26" i="90"/>
  <c r="J26" i="89"/>
  <c r="I26" i="101"/>
  <c r="I18" i="101"/>
  <c r="H18" i="90"/>
  <c r="J18" i="89"/>
  <c r="I8" i="103"/>
  <c r="J8" i="91"/>
  <c r="H8" i="92"/>
  <c r="H9" i="95"/>
  <c r="J9" i="94"/>
  <c r="I9" i="106"/>
  <c r="I20" i="107"/>
  <c r="H20" i="96"/>
  <c r="J20" i="95"/>
  <c r="I12" i="100"/>
  <c r="H12" i="89"/>
  <c r="J12" i="88"/>
  <c r="H22" i="78"/>
  <c r="J22" i="77"/>
  <c r="I22" i="89"/>
  <c r="H15" i="79"/>
  <c r="I15" i="90"/>
  <c r="J15" i="78"/>
  <c r="I27" i="85"/>
  <c r="I28" i="85" s="1"/>
  <c r="J27" i="73"/>
  <c r="H27" i="74"/>
  <c r="H28" i="73"/>
  <c r="J28" i="73" s="1"/>
  <c r="J29" i="65"/>
  <c r="H30" i="65"/>
  <c r="J30" i="65" s="1"/>
  <c r="I23" i="89"/>
  <c r="J23" i="77"/>
  <c r="H23" i="78"/>
  <c r="I10" i="84"/>
  <c r="I13" i="84" s="1"/>
  <c r="J10" i="72"/>
  <c r="H10" i="73"/>
  <c r="H13" i="72"/>
  <c r="J13" i="72" s="1"/>
  <c r="I24" i="88"/>
  <c r="H24" i="77"/>
  <c r="J24" i="76"/>
  <c r="I11" i="89"/>
  <c r="H11" i="78"/>
  <c r="J11" i="77"/>
  <c r="J6" i="67"/>
  <c r="H6" i="68"/>
  <c r="I6" i="79"/>
  <c r="I7" i="79" s="1"/>
  <c r="I29" i="79" s="1"/>
  <c r="I30" i="79" s="1"/>
  <c r="H7" i="67"/>
  <c r="I17" i="90"/>
  <c r="H17" i="79"/>
  <c r="J17" i="78"/>
  <c r="I5" i="89"/>
  <c r="H5" i="78"/>
  <c r="J5" i="77"/>
  <c r="J16" i="69"/>
  <c r="H16" i="70"/>
  <c r="I16" i="81"/>
  <c r="I19" i="81" s="1"/>
  <c r="H19" i="69"/>
  <c r="J19" i="69" s="1"/>
  <c r="J21" i="78"/>
  <c r="I21" i="90"/>
  <c r="H21" i="79"/>
  <c r="I4" i="86"/>
  <c r="H4" i="75"/>
  <c r="J4" i="74"/>
  <c r="J7" i="66"/>
  <c r="H29" i="66"/>
  <c r="J14" i="79"/>
  <c r="I14" i="91"/>
  <c r="H14" i="80"/>
  <c r="J8" i="92" l="1"/>
  <c r="H8" i="93"/>
  <c r="I8" i="104"/>
  <c r="H18" i="91"/>
  <c r="I18" i="102"/>
  <c r="J18" i="90"/>
  <c r="I26" i="102"/>
  <c r="H26" i="91"/>
  <c r="J26" i="90"/>
  <c r="I25" i="103"/>
  <c r="J25" i="91"/>
  <c r="H25" i="92"/>
  <c r="I9" i="107"/>
  <c r="H9" i="96"/>
  <c r="J9" i="95"/>
  <c r="I20" i="108"/>
  <c r="J20" i="96"/>
  <c r="H20" i="97"/>
  <c r="I14" i="92"/>
  <c r="H14" i="81"/>
  <c r="J14" i="80"/>
  <c r="H10" i="74"/>
  <c r="I10" i="85"/>
  <c r="I13" i="85" s="1"/>
  <c r="J10" i="73"/>
  <c r="H13" i="73"/>
  <c r="J13" i="73" s="1"/>
  <c r="I5" i="90"/>
  <c r="H5" i="79"/>
  <c r="J5" i="78"/>
  <c r="H16" i="71"/>
  <c r="J16" i="70"/>
  <c r="I16" i="82"/>
  <c r="I19" i="82" s="1"/>
  <c r="H19" i="70"/>
  <c r="J19" i="70" s="1"/>
  <c r="I15" i="91"/>
  <c r="H15" i="80"/>
  <c r="J15" i="79"/>
  <c r="I12" i="101"/>
  <c r="H12" i="90"/>
  <c r="J12" i="89"/>
  <c r="J7" i="67"/>
  <c r="H29" i="67"/>
  <c r="I24" i="89"/>
  <c r="J24" i="77"/>
  <c r="H24" i="78"/>
  <c r="I4" i="87"/>
  <c r="J4" i="75"/>
  <c r="H4" i="76"/>
  <c r="I17" i="91"/>
  <c r="H17" i="80"/>
  <c r="J17" i="79"/>
  <c r="I11" i="90"/>
  <c r="J11" i="78"/>
  <c r="H11" i="79"/>
  <c r="J29" i="66"/>
  <c r="H30" i="66"/>
  <c r="J30" i="66" s="1"/>
  <c r="I22" i="90"/>
  <c r="J22" i="78"/>
  <c r="H22" i="79"/>
  <c r="I23" i="90"/>
  <c r="H23" i="79"/>
  <c r="J23" i="78"/>
  <c r="J6" i="68"/>
  <c r="I6" i="80"/>
  <c r="I7" i="80" s="1"/>
  <c r="I29" i="80" s="1"/>
  <c r="I30" i="80" s="1"/>
  <c r="H6" i="69"/>
  <c r="H7" i="68"/>
  <c r="J27" i="74"/>
  <c r="H27" i="75"/>
  <c r="I27" i="86"/>
  <c r="I28" i="86" s="1"/>
  <c r="H28" i="74"/>
  <c r="J28" i="74" s="1"/>
  <c r="I21" i="91"/>
  <c r="J21" i="79"/>
  <c r="H21" i="80"/>
  <c r="H25" i="93" l="1"/>
  <c r="J25" i="92"/>
  <c r="I25" i="104"/>
  <c r="I26" i="103"/>
  <c r="J26" i="91"/>
  <c r="H26" i="92"/>
  <c r="H18" i="92"/>
  <c r="J18" i="91"/>
  <c r="I18" i="103"/>
  <c r="J8" i="93"/>
  <c r="I8" i="105"/>
  <c r="H8" i="94"/>
  <c r="H9" i="97"/>
  <c r="I9" i="108"/>
  <c r="J9" i="96"/>
  <c r="I20" i="109"/>
  <c r="H20" i="98"/>
  <c r="J20" i="97"/>
  <c r="I24" i="90"/>
  <c r="H24" i="79"/>
  <c r="J24" i="78"/>
  <c r="I11" i="91"/>
  <c r="J11" i="79"/>
  <c r="H11" i="80"/>
  <c r="I22" i="91"/>
  <c r="H22" i="80"/>
  <c r="J22" i="79"/>
  <c r="I10" i="86"/>
  <c r="I13" i="86" s="1"/>
  <c r="H10" i="75"/>
  <c r="J10" i="74"/>
  <c r="H13" i="74"/>
  <c r="J13" i="74" s="1"/>
  <c r="I14" i="93"/>
  <c r="J14" i="81"/>
  <c r="H14" i="82"/>
  <c r="J16" i="71"/>
  <c r="I16" i="83"/>
  <c r="I19" i="83" s="1"/>
  <c r="H16" i="72"/>
  <c r="H19" i="71"/>
  <c r="J19" i="71" s="1"/>
  <c r="J7" i="68"/>
  <c r="H29" i="68"/>
  <c r="I6" i="81"/>
  <c r="I7" i="81" s="1"/>
  <c r="I29" i="81" s="1"/>
  <c r="I30" i="81" s="1"/>
  <c r="J6" i="69"/>
  <c r="H6" i="70"/>
  <c r="H7" i="69"/>
  <c r="I17" i="92"/>
  <c r="H17" i="81"/>
  <c r="J17" i="80"/>
  <c r="I5" i="91"/>
  <c r="H5" i="80"/>
  <c r="J5" i="79"/>
  <c r="I27" i="87"/>
  <c r="I28" i="87" s="1"/>
  <c r="J27" i="75"/>
  <c r="H27" i="76"/>
  <c r="H28" i="75"/>
  <c r="J28" i="75" s="1"/>
  <c r="I12" i="102"/>
  <c r="H12" i="91"/>
  <c r="J12" i="90"/>
  <c r="I23" i="91"/>
  <c r="H23" i="80"/>
  <c r="J23" i="79"/>
  <c r="H15" i="81"/>
  <c r="I15" i="92"/>
  <c r="J15" i="80"/>
  <c r="I21" i="92"/>
  <c r="J21" i="80"/>
  <c r="H21" i="81"/>
  <c r="H30" i="67"/>
  <c r="J30" i="67" s="1"/>
  <c r="J29" i="67"/>
  <c r="I4" i="88"/>
  <c r="J4" i="76"/>
  <c r="H4" i="77"/>
  <c r="I8" i="106" l="1"/>
  <c r="H8" i="95"/>
  <c r="J8" i="94"/>
  <c r="J18" i="92"/>
  <c r="H18" i="93"/>
  <c r="I18" i="104"/>
  <c r="I26" i="104"/>
  <c r="J26" i="92"/>
  <c r="H26" i="93"/>
  <c r="H25" i="94"/>
  <c r="J25" i="93"/>
  <c r="I25" i="105"/>
  <c r="J9" i="97"/>
  <c r="I9" i="109"/>
  <c r="H9" i="98"/>
  <c r="I20" i="110"/>
  <c r="J20" i="98"/>
  <c r="H20" i="99"/>
  <c r="I10" i="87"/>
  <c r="I13" i="87" s="1"/>
  <c r="J10" i="75"/>
  <c r="H10" i="76"/>
  <c r="H13" i="75"/>
  <c r="J13" i="75" s="1"/>
  <c r="H15" i="82"/>
  <c r="J15" i="81"/>
  <c r="I15" i="93"/>
  <c r="I23" i="92"/>
  <c r="H23" i="81"/>
  <c r="J23" i="80"/>
  <c r="J29" i="68"/>
  <c r="H30" i="68"/>
  <c r="J30" i="68" s="1"/>
  <c r="I22" i="92"/>
  <c r="H22" i="81"/>
  <c r="J22" i="80"/>
  <c r="I11" i="92"/>
  <c r="J11" i="80"/>
  <c r="H11" i="81"/>
  <c r="I17" i="93"/>
  <c r="H17" i="82"/>
  <c r="J17" i="81"/>
  <c r="H6" i="71"/>
  <c r="J6" i="70"/>
  <c r="I6" i="82"/>
  <c r="I7" i="82" s="1"/>
  <c r="I29" i="82" s="1"/>
  <c r="I30" i="82" s="1"/>
  <c r="H7" i="70"/>
  <c r="J16" i="72"/>
  <c r="H16" i="73"/>
  <c r="I16" i="84"/>
  <c r="I19" i="84" s="1"/>
  <c r="H19" i="72"/>
  <c r="J19" i="72" s="1"/>
  <c r="I12" i="103"/>
  <c r="H12" i="92"/>
  <c r="J12" i="91"/>
  <c r="I27" i="88"/>
  <c r="I28" i="88" s="1"/>
  <c r="H27" i="77"/>
  <c r="J27" i="76"/>
  <c r="H28" i="76"/>
  <c r="J28" i="76" s="1"/>
  <c r="I24" i="91"/>
  <c r="J24" i="79"/>
  <c r="H24" i="80"/>
  <c r="H14" i="83"/>
  <c r="I14" i="94"/>
  <c r="J14" i="82"/>
  <c r="J4" i="77"/>
  <c r="I4" i="89"/>
  <c r="H4" i="78"/>
  <c r="H29" i="69"/>
  <c r="J7" i="69"/>
  <c r="I5" i="92"/>
  <c r="H5" i="81"/>
  <c r="J5" i="80"/>
  <c r="I21" i="93"/>
  <c r="H21" i="82"/>
  <c r="J21" i="81"/>
  <c r="H25" i="95" l="1"/>
  <c r="I25" i="106"/>
  <c r="J25" i="94"/>
  <c r="J26" i="93"/>
  <c r="I26" i="105"/>
  <c r="H26" i="94"/>
  <c r="H18" i="94"/>
  <c r="I18" i="105"/>
  <c r="J18" i="93"/>
  <c r="I8" i="107"/>
  <c r="J8" i="95"/>
  <c r="H8" i="96"/>
  <c r="I9" i="110"/>
  <c r="J9" i="98"/>
  <c r="H9" i="99"/>
  <c r="I20" i="111"/>
  <c r="J20" i="99"/>
  <c r="H20" i="100"/>
  <c r="I24" i="92"/>
  <c r="J24" i="80"/>
  <c r="H24" i="81"/>
  <c r="I22" i="93"/>
  <c r="J22" i="81"/>
  <c r="H22" i="82"/>
  <c r="I12" i="104"/>
  <c r="H12" i="93"/>
  <c r="J12" i="92"/>
  <c r="H17" i="83"/>
  <c r="I17" i="94"/>
  <c r="J17" i="82"/>
  <c r="J10" i="76"/>
  <c r="I10" i="88"/>
  <c r="I13" i="88" s="1"/>
  <c r="H10" i="77"/>
  <c r="H13" i="76"/>
  <c r="J13" i="76" s="1"/>
  <c r="I23" i="93"/>
  <c r="J23" i="81"/>
  <c r="H23" i="82"/>
  <c r="I6" i="83"/>
  <c r="I7" i="83" s="1"/>
  <c r="I29" i="83" s="1"/>
  <c r="I30" i="83" s="1"/>
  <c r="H6" i="72"/>
  <c r="J6" i="71"/>
  <c r="H7" i="71"/>
  <c r="H30" i="69"/>
  <c r="J30" i="69" s="1"/>
  <c r="J29" i="69"/>
  <c r="H4" i="79"/>
  <c r="I4" i="90"/>
  <c r="J4" i="78"/>
  <c r="I11" i="93"/>
  <c r="H11" i="82"/>
  <c r="J11" i="81"/>
  <c r="I14" i="95"/>
  <c r="H14" i="84"/>
  <c r="J14" i="83"/>
  <c r="I21" i="94"/>
  <c r="H21" i="83"/>
  <c r="J21" i="82"/>
  <c r="I5" i="93"/>
  <c r="H5" i="82"/>
  <c r="J5" i="81"/>
  <c r="J16" i="73"/>
  <c r="H16" i="74"/>
  <c r="I16" i="85"/>
  <c r="I19" i="85" s="1"/>
  <c r="H19" i="73"/>
  <c r="J19" i="73" s="1"/>
  <c r="J7" i="70"/>
  <c r="H29" i="70"/>
  <c r="I27" i="89"/>
  <c r="I28" i="89" s="1"/>
  <c r="J27" i="77"/>
  <c r="H27" i="78"/>
  <c r="H28" i="77"/>
  <c r="J28" i="77" s="1"/>
  <c r="I15" i="94"/>
  <c r="H15" i="83"/>
  <c r="J15" i="82"/>
  <c r="H8" i="97" l="1"/>
  <c r="I8" i="108"/>
  <c r="J8" i="96"/>
  <c r="H18" i="95"/>
  <c r="I18" i="106"/>
  <c r="J18" i="94"/>
  <c r="H26" i="95"/>
  <c r="I26" i="106"/>
  <c r="J26" i="94"/>
  <c r="J25" i="95"/>
  <c r="I25" i="107"/>
  <c r="H25" i="96"/>
  <c r="I9" i="111"/>
  <c r="J9" i="99"/>
  <c r="H9" i="100"/>
  <c r="I20" i="112"/>
  <c r="H20" i="101"/>
  <c r="J20" i="100"/>
  <c r="I5" i="94"/>
  <c r="J5" i="82"/>
  <c r="H5" i="83"/>
  <c r="I16" i="86"/>
  <c r="I19" i="86" s="1"/>
  <c r="J16" i="74"/>
  <c r="H16" i="75"/>
  <c r="H19" i="74"/>
  <c r="J19" i="74" s="1"/>
  <c r="I22" i="94"/>
  <c r="H22" i="83"/>
  <c r="J22" i="82"/>
  <c r="I14" i="96"/>
  <c r="H14" i="85"/>
  <c r="J14" i="84"/>
  <c r="I24" i="93"/>
  <c r="H24" i="82"/>
  <c r="J24" i="81"/>
  <c r="H29" i="71"/>
  <c r="J7" i="71"/>
  <c r="J6" i="72"/>
  <c r="I6" i="84"/>
  <c r="I7" i="84" s="1"/>
  <c r="I29" i="84" s="1"/>
  <c r="I30" i="84" s="1"/>
  <c r="H6" i="73"/>
  <c r="H7" i="72"/>
  <c r="I12" i="105"/>
  <c r="H12" i="94"/>
  <c r="J12" i="93"/>
  <c r="J27" i="78"/>
  <c r="H27" i="79"/>
  <c r="I27" i="90"/>
  <c r="I28" i="90" s="1"/>
  <c r="H28" i="78"/>
  <c r="J28" i="78" s="1"/>
  <c r="I11" i="94"/>
  <c r="J11" i="82"/>
  <c r="H11" i="83"/>
  <c r="I10" i="89"/>
  <c r="I13" i="89" s="1"/>
  <c r="H10" i="78"/>
  <c r="J10" i="77"/>
  <c r="H13" i="77"/>
  <c r="J13" i="77" s="1"/>
  <c r="I17" i="95"/>
  <c r="H17" i="84"/>
  <c r="J17" i="83"/>
  <c r="I21" i="95"/>
  <c r="J21" i="83"/>
  <c r="H21" i="84"/>
  <c r="I15" i="95"/>
  <c r="H15" i="84"/>
  <c r="J15" i="83"/>
  <c r="I23" i="94"/>
  <c r="J23" i="82"/>
  <c r="H23" i="83"/>
  <c r="H30" i="70"/>
  <c r="J30" i="70" s="1"/>
  <c r="J29" i="70"/>
  <c r="J4" i="79"/>
  <c r="H4" i="80"/>
  <c r="I4" i="91"/>
  <c r="H25" i="97" l="1"/>
  <c r="I25" i="108"/>
  <c r="J25" i="96"/>
  <c r="I26" i="107"/>
  <c r="J26" i="95"/>
  <c r="H26" i="96"/>
  <c r="H18" i="96"/>
  <c r="I18" i="107"/>
  <c r="J18" i="95"/>
  <c r="I8" i="109"/>
  <c r="J8" i="97"/>
  <c r="H8" i="98"/>
  <c r="J9" i="100"/>
  <c r="H9" i="101"/>
  <c r="I9" i="112"/>
  <c r="I20" i="113"/>
  <c r="J20" i="101"/>
  <c r="H20" i="102"/>
  <c r="H27" i="80"/>
  <c r="I27" i="91"/>
  <c r="I28" i="91" s="1"/>
  <c r="J27" i="79"/>
  <c r="H28" i="79"/>
  <c r="J28" i="79" s="1"/>
  <c r="I15" i="96"/>
  <c r="H15" i="85"/>
  <c r="J15" i="84"/>
  <c r="H22" i="84"/>
  <c r="J22" i="83"/>
  <c r="I22" i="95"/>
  <c r="H6" i="74"/>
  <c r="I6" i="85"/>
  <c r="I7" i="85" s="1"/>
  <c r="I29" i="85" s="1"/>
  <c r="I30" i="85" s="1"/>
  <c r="J6" i="73"/>
  <c r="H7" i="73"/>
  <c r="J29" i="71"/>
  <c r="H30" i="71"/>
  <c r="J30" i="71" s="1"/>
  <c r="I16" i="87"/>
  <c r="I19" i="87" s="1"/>
  <c r="J16" i="75"/>
  <c r="H16" i="76"/>
  <c r="H19" i="75"/>
  <c r="J19" i="75" s="1"/>
  <c r="I17" i="96"/>
  <c r="H17" i="85"/>
  <c r="J17" i="84"/>
  <c r="I10" i="90"/>
  <c r="I13" i="90" s="1"/>
  <c r="J10" i="78"/>
  <c r="H10" i="79"/>
  <c r="H13" i="78"/>
  <c r="J13" i="78" s="1"/>
  <c r="I14" i="97"/>
  <c r="H14" i="86"/>
  <c r="J14" i="85"/>
  <c r="I21" i="96"/>
  <c r="J21" i="84"/>
  <c r="H21" i="85"/>
  <c r="H4" i="81"/>
  <c r="J4" i="80"/>
  <c r="I4" i="92"/>
  <c r="I24" i="94"/>
  <c r="J24" i="82"/>
  <c r="H24" i="83"/>
  <c r="J7" i="72"/>
  <c r="H29" i="72"/>
  <c r="I12" i="106"/>
  <c r="H12" i="95"/>
  <c r="J12" i="94"/>
  <c r="I5" i="95"/>
  <c r="H5" i="84"/>
  <c r="J5" i="83"/>
  <c r="I23" i="95"/>
  <c r="H23" i="84"/>
  <c r="J23" i="83"/>
  <c r="I11" i="95"/>
  <c r="H11" i="84"/>
  <c r="J11" i="83"/>
  <c r="J8" i="98" l="1"/>
  <c r="H8" i="99"/>
  <c r="I8" i="110"/>
  <c r="H18" i="97"/>
  <c r="J18" i="96"/>
  <c r="I18" i="108"/>
  <c r="J26" i="96"/>
  <c r="I26" i="108"/>
  <c r="H26" i="97"/>
  <c r="H25" i="98"/>
  <c r="J25" i="97"/>
  <c r="I25" i="109"/>
  <c r="J9" i="101"/>
  <c r="H9" i="102"/>
  <c r="I9" i="113"/>
  <c r="I20" i="114"/>
  <c r="J20" i="102"/>
  <c r="H20" i="103"/>
  <c r="H29" i="73"/>
  <c r="J7" i="73"/>
  <c r="I6" i="86"/>
  <c r="I7" i="86" s="1"/>
  <c r="I29" i="86" s="1"/>
  <c r="I30" i="86" s="1"/>
  <c r="H6" i="75"/>
  <c r="J6" i="74"/>
  <c r="H7" i="74"/>
  <c r="H4" i="82"/>
  <c r="I4" i="93"/>
  <c r="J4" i="81"/>
  <c r="H30" i="72"/>
  <c r="J30" i="72" s="1"/>
  <c r="J29" i="72"/>
  <c r="I22" i="96"/>
  <c r="H22" i="85"/>
  <c r="J22" i="84"/>
  <c r="H17" i="86"/>
  <c r="I17" i="97"/>
  <c r="J17" i="85"/>
  <c r="I23" i="96"/>
  <c r="J23" i="84"/>
  <c r="H23" i="85"/>
  <c r="I16" i="88"/>
  <c r="I19" i="88" s="1"/>
  <c r="H16" i="77"/>
  <c r="J16" i="76"/>
  <c r="H19" i="76"/>
  <c r="J19" i="76" s="1"/>
  <c r="J27" i="80"/>
  <c r="I27" i="92"/>
  <c r="I28" i="92" s="1"/>
  <c r="H27" i="81"/>
  <c r="H28" i="80"/>
  <c r="J28" i="80" s="1"/>
  <c r="I14" i="98"/>
  <c r="H14" i="87"/>
  <c r="J14" i="86"/>
  <c r="I10" i="91"/>
  <c r="I13" i="91" s="1"/>
  <c r="H10" i="80"/>
  <c r="J10" i="79"/>
  <c r="H13" i="79"/>
  <c r="J13" i="79" s="1"/>
  <c r="I11" i="96"/>
  <c r="J11" i="84"/>
  <c r="H11" i="85"/>
  <c r="I5" i="96"/>
  <c r="J5" i="84"/>
  <c r="H5" i="85"/>
  <c r="I12" i="107"/>
  <c r="H12" i="96"/>
  <c r="J12" i="95"/>
  <c r="I24" i="95"/>
  <c r="H24" i="84"/>
  <c r="J24" i="83"/>
  <c r="J15" i="85"/>
  <c r="I15" i="97"/>
  <c r="H15" i="86"/>
  <c r="I21" i="97"/>
  <c r="H21" i="86"/>
  <c r="J21" i="85"/>
  <c r="H25" i="99" l="1"/>
  <c r="I25" i="110"/>
  <c r="J25" i="98"/>
  <c r="J26" i="97"/>
  <c r="H26" i="98"/>
  <c r="I26" i="109"/>
  <c r="J18" i="97"/>
  <c r="H18" i="98"/>
  <c r="I18" i="109"/>
  <c r="I8" i="111"/>
  <c r="H8" i="100"/>
  <c r="J8" i="99"/>
  <c r="J9" i="102"/>
  <c r="H9" i="103"/>
  <c r="I9" i="114"/>
  <c r="I20" i="115"/>
  <c r="H20" i="104"/>
  <c r="J20" i="103"/>
  <c r="I27" i="93"/>
  <c r="I28" i="93" s="1"/>
  <c r="J27" i="81"/>
  <c r="H27" i="82"/>
  <c r="H28" i="81"/>
  <c r="J28" i="81" s="1"/>
  <c r="J7" i="74"/>
  <c r="H29" i="74"/>
  <c r="I24" i="96"/>
  <c r="J24" i="84"/>
  <c r="H24" i="85"/>
  <c r="I12" i="108"/>
  <c r="J12" i="96"/>
  <c r="H12" i="97"/>
  <c r="I6" i="87"/>
  <c r="I7" i="87" s="1"/>
  <c r="I29" i="87" s="1"/>
  <c r="I30" i="87" s="1"/>
  <c r="J6" i="75"/>
  <c r="H6" i="76"/>
  <c r="H7" i="75"/>
  <c r="I16" i="89"/>
  <c r="I19" i="89" s="1"/>
  <c r="H16" i="78"/>
  <c r="J16" i="77"/>
  <c r="H19" i="77"/>
  <c r="J19" i="77" s="1"/>
  <c r="J23" i="85"/>
  <c r="I23" i="97"/>
  <c r="H23" i="86"/>
  <c r="I21" i="98"/>
  <c r="H21" i="87"/>
  <c r="J21" i="86"/>
  <c r="I17" i="98"/>
  <c r="H17" i="87"/>
  <c r="J17" i="86"/>
  <c r="I11" i="97"/>
  <c r="H11" i="86"/>
  <c r="J11" i="85"/>
  <c r="I15" i="98"/>
  <c r="H15" i="87"/>
  <c r="J15" i="86"/>
  <c r="H4" i="83"/>
  <c r="J4" i="82"/>
  <c r="I4" i="94"/>
  <c r="I5" i="97"/>
  <c r="H5" i="86"/>
  <c r="J5" i="85"/>
  <c r="H30" i="73"/>
  <c r="J30" i="73" s="1"/>
  <c r="J29" i="73"/>
  <c r="I10" i="92"/>
  <c r="I13" i="92" s="1"/>
  <c r="H10" i="81"/>
  <c r="J10" i="80"/>
  <c r="H13" i="80"/>
  <c r="J13" i="80" s="1"/>
  <c r="H22" i="86"/>
  <c r="I22" i="97"/>
  <c r="J22" i="85"/>
  <c r="I14" i="99"/>
  <c r="H14" i="88"/>
  <c r="J14" i="87"/>
  <c r="I8" i="112" l="1"/>
  <c r="J8" i="100"/>
  <c r="H8" i="101"/>
  <c r="J18" i="98"/>
  <c r="I18" i="110"/>
  <c r="H18" i="99"/>
  <c r="I26" i="110"/>
  <c r="H26" i="99"/>
  <c r="J26" i="98"/>
  <c r="I25" i="111"/>
  <c r="H25" i="100"/>
  <c r="J25" i="99"/>
  <c r="I9" i="115"/>
  <c r="J9" i="103"/>
  <c r="H9" i="104"/>
  <c r="I20" i="116"/>
  <c r="J20" i="104"/>
  <c r="H20" i="105"/>
  <c r="I5" i="98"/>
  <c r="H5" i="87"/>
  <c r="J5" i="86"/>
  <c r="J17" i="87"/>
  <c r="H17" i="88"/>
  <c r="I17" i="99"/>
  <c r="I10" i="93"/>
  <c r="I13" i="93" s="1"/>
  <c r="H10" i="82"/>
  <c r="J10" i="81"/>
  <c r="H13" i="81"/>
  <c r="J13" i="81" s="1"/>
  <c r="J27" i="82"/>
  <c r="H27" i="83"/>
  <c r="I27" i="94"/>
  <c r="I28" i="94" s="1"/>
  <c r="H28" i="82"/>
  <c r="J28" i="82" s="1"/>
  <c r="I6" i="88"/>
  <c r="I7" i="88" s="1"/>
  <c r="I29" i="88" s="1"/>
  <c r="I30" i="88" s="1"/>
  <c r="J6" i="76"/>
  <c r="H6" i="77"/>
  <c r="H7" i="76"/>
  <c r="J29" i="74"/>
  <c r="H30" i="74"/>
  <c r="J30" i="74" s="1"/>
  <c r="I23" i="98"/>
  <c r="H23" i="87"/>
  <c r="J23" i="86"/>
  <c r="I12" i="109"/>
  <c r="J12" i="97"/>
  <c r="H12" i="98"/>
  <c r="I12" i="110" s="1"/>
  <c r="H24" i="86"/>
  <c r="I24" i="97"/>
  <c r="J24" i="85"/>
  <c r="I21" i="99"/>
  <c r="H21" i="88"/>
  <c r="J21" i="87"/>
  <c r="H4" i="84"/>
  <c r="J4" i="83"/>
  <c r="I4" i="95"/>
  <c r="I22" i="98"/>
  <c r="H22" i="87"/>
  <c r="J22" i="86"/>
  <c r="I14" i="100"/>
  <c r="H14" i="89"/>
  <c r="J14" i="88"/>
  <c r="H15" i="88"/>
  <c r="J15" i="87"/>
  <c r="I15" i="99"/>
  <c r="H11" i="87"/>
  <c r="J11" i="86"/>
  <c r="I11" i="98"/>
  <c r="I16" i="90"/>
  <c r="I19" i="90" s="1"/>
  <c r="H16" i="79"/>
  <c r="J16" i="78"/>
  <c r="H19" i="78"/>
  <c r="J19" i="78" s="1"/>
  <c r="J7" i="75"/>
  <c r="H29" i="75"/>
  <c r="H25" i="101" l="1"/>
  <c r="I25" i="112"/>
  <c r="J25" i="100"/>
  <c r="I26" i="111"/>
  <c r="J26" i="99"/>
  <c r="H26" i="100"/>
  <c r="I18" i="111"/>
  <c r="J18" i="99"/>
  <c r="H18" i="100"/>
  <c r="I8" i="113"/>
  <c r="H8" i="102"/>
  <c r="J8" i="101"/>
  <c r="I9" i="116"/>
  <c r="J9" i="104"/>
  <c r="H9" i="105"/>
  <c r="J20" i="105"/>
  <c r="I20" i="117"/>
  <c r="H20" i="106"/>
  <c r="J10" i="82"/>
  <c r="H10" i="83"/>
  <c r="I10" i="94"/>
  <c r="I13" i="94" s="1"/>
  <c r="H13" i="82"/>
  <c r="J13" i="82" s="1"/>
  <c r="I11" i="99"/>
  <c r="H11" i="88"/>
  <c r="J11" i="87"/>
  <c r="I15" i="100"/>
  <c r="H15" i="89"/>
  <c r="J15" i="88"/>
  <c r="I27" i="95"/>
  <c r="I28" i="95" s="1"/>
  <c r="H27" i="84"/>
  <c r="J27" i="83"/>
  <c r="H28" i="83"/>
  <c r="J28" i="83" s="1"/>
  <c r="J12" i="98"/>
  <c r="H12" i="99"/>
  <c r="I12" i="111" s="1"/>
  <c r="I5" i="99"/>
  <c r="H5" i="88"/>
  <c r="J5" i="87"/>
  <c r="I24" i="98"/>
  <c r="H24" i="87"/>
  <c r="J24" i="86"/>
  <c r="J23" i="87"/>
  <c r="I23" i="99"/>
  <c r="H23" i="88"/>
  <c r="H30" i="75"/>
  <c r="J30" i="75" s="1"/>
  <c r="J29" i="75"/>
  <c r="I4" i="96"/>
  <c r="J4" i="84"/>
  <c r="H4" i="85"/>
  <c r="I6" i="89"/>
  <c r="I7" i="89" s="1"/>
  <c r="I29" i="89" s="1"/>
  <c r="I30" i="89" s="1"/>
  <c r="J6" i="77"/>
  <c r="H6" i="78"/>
  <c r="H7" i="77"/>
  <c r="H14" i="90"/>
  <c r="J14" i="89"/>
  <c r="I14" i="101"/>
  <c r="I17" i="100"/>
  <c r="H17" i="89"/>
  <c r="J17" i="88"/>
  <c r="I16" i="91"/>
  <c r="I19" i="91" s="1"/>
  <c r="H16" i="80"/>
  <c r="J16" i="79"/>
  <c r="H19" i="79"/>
  <c r="J19" i="79" s="1"/>
  <c r="I21" i="100"/>
  <c r="H21" i="89"/>
  <c r="J21" i="88"/>
  <c r="I22" i="99"/>
  <c r="H22" i="88"/>
  <c r="J22" i="87"/>
  <c r="J7" i="76"/>
  <c r="H29" i="76"/>
  <c r="I8" i="114" l="1"/>
  <c r="J8" i="102"/>
  <c r="H8" i="103"/>
  <c r="J18" i="100"/>
  <c r="I18" i="112"/>
  <c r="H18" i="101"/>
  <c r="I26" i="112"/>
  <c r="J26" i="100"/>
  <c r="H26" i="101"/>
  <c r="J25" i="101"/>
  <c r="I25" i="113"/>
  <c r="H25" i="102"/>
  <c r="I9" i="117"/>
  <c r="J9" i="105"/>
  <c r="H9" i="106"/>
  <c r="I20" i="118"/>
  <c r="J20" i="106"/>
  <c r="H20" i="107"/>
  <c r="I4" i="97"/>
  <c r="H4" i="86"/>
  <c r="J4" i="85"/>
  <c r="J16" i="80"/>
  <c r="H16" i="81"/>
  <c r="I16" i="92"/>
  <c r="I19" i="92" s="1"/>
  <c r="H19" i="80"/>
  <c r="J19" i="80" s="1"/>
  <c r="J12" i="99"/>
  <c r="H12" i="100"/>
  <c r="I12" i="112" s="1"/>
  <c r="I11" i="100"/>
  <c r="H11" i="89"/>
  <c r="J11" i="88"/>
  <c r="I10" i="95"/>
  <c r="I13" i="95" s="1"/>
  <c r="J10" i="83"/>
  <c r="H10" i="84"/>
  <c r="H13" i="83"/>
  <c r="J13" i="83" s="1"/>
  <c r="I21" i="101"/>
  <c r="H21" i="90"/>
  <c r="J21" i="89"/>
  <c r="I27" i="96"/>
  <c r="I28" i="96" s="1"/>
  <c r="H27" i="85"/>
  <c r="J27" i="84"/>
  <c r="H28" i="84"/>
  <c r="J28" i="84" s="1"/>
  <c r="J15" i="89"/>
  <c r="H15" i="90"/>
  <c r="I15" i="101"/>
  <c r="I17" i="101"/>
  <c r="H17" i="90"/>
  <c r="J17" i="89"/>
  <c r="I22" i="100"/>
  <c r="H22" i="89"/>
  <c r="J22" i="88"/>
  <c r="H29" i="77"/>
  <c r="J7" i="77"/>
  <c r="I5" i="100"/>
  <c r="H5" i="89"/>
  <c r="J5" i="88"/>
  <c r="J24" i="87"/>
  <c r="I24" i="99"/>
  <c r="H24" i="88"/>
  <c r="I6" i="90"/>
  <c r="I7" i="90" s="1"/>
  <c r="I29" i="90" s="1"/>
  <c r="I30" i="90" s="1"/>
  <c r="H6" i="79"/>
  <c r="J6" i="78"/>
  <c r="H7" i="78"/>
  <c r="I23" i="100"/>
  <c r="H23" i="89"/>
  <c r="J23" i="88"/>
  <c r="J29" i="76"/>
  <c r="H30" i="76"/>
  <c r="J30" i="76" s="1"/>
  <c r="I14" i="102"/>
  <c r="H14" i="91"/>
  <c r="J14" i="90"/>
  <c r="H25" i="103" l="1"/>
  <c r="I25" i="114"/>
  <c r="J25" i="102"/>
  <c r="I26" i="113"/>
  <c r="J26" i="101"/>
  <c r="H26" i="102"/>
  <c r="I18" i="113"/>
  <c r="H18" i="102"/>
  <c r="J18" i="101"/>
  <c r="J8" i="103"/>
  <c r="I8" i="115"/>
  <c r="H8" i="104"/>
  <c r="I9" i="118"/>
  <c r="J9" i="106"/>
  <c r="H9" i="107"/>
  <c r="I20" i="119"/>
  <c r="J20" i="107"/>
  <c r="H20" i="108"/>
  <c r="I23" i="101"/>
  <c r="H23" i="90"/>
  <c r="J23" i="89"/>
  <c r="J12" i="100"/>
  <c r="H12" i="101"/>
  <c r="I12" i="113" s="1"/>
  <c r="I6" i="91"/>
  <c r="I7" i="91" s="1"/>
  <c r="I29" i="91" s="1"/>
  <c r="I30" i="91" s="1"/>
  <c r="J6" i="79"/>
  <c r="H6" i="80"/>
  <c r="H7" i="79"/>
  <c r="J27" i="85"/>
  <c r="H27" i="86"/>
  <c r="I27" i="97"/>
  <c r="I28" i="97" s="1"/>
  <c r="H28" i="85"/>
  <c r="J28" i="85" s="1"/>
  <c r="H4" i="87"/>
  <c r="I4" i="98"/>
  <c r="J4" i="86"/>
  <c r="I16" i="93"/>
  <c r="I19" i="93" s="1"/>
  <c r="H16" i="82"/>
  <c r="J16" i="81"/>
  <c r="H19" i="81"/>
  <c r="J19" i="81" s="1"/>
  <c r="I11" i="101"/>
  <c r="H11" i="90"/>
  <c r="J11" i="89"/>
  <c r="H29" i="78"/>
  <c r="J7" i="78"/>
  <c r="J29" i="77"/>
  <c r="H30" i="77"/>
  <c r="J30" i="77" s="1"/>
  <c r="J21" i="90"/>
  <c r="I21" i="102"/>
  <c r="H21" i="91"/>
  <c r="J10" i="84"/>
  <c r="I10" i="96"/>
  <c r="I13" i="96" s="1"/>
  <c r="H10" i="85"/>
  <c r="H13" i="84"/>
  <c r="J13" i="84" s="1"/>
  <c r="I17" i="102"/>
  <c r="H17" i="91"/>
  <c r="J17" i="90"/>
  <c r="I15" i="102"/>
  <c r="H15" i="91"/>
  <c r="J15" i="90"/>
  <c r="I24" i="100"/>
  <c r="H24" i="89"/>
  <c r="J24" i="88"/>
  <c r="I5" i="101"/>
  <c r="H5" i="90"/>
  <c r="J5" i="89"/>
  <c r="I14" i="103"/>
  <c r="H14" i="92"/>
  <c r="J14" i="91"/>
  <c r="I22" i="101"/>
  <c r="H22" i="90"/>
  <c r="J22" i="89"/>
  <c r="I8" i="116" l="1"/>
  <c r="H8" i="105"/>
  <c r="J8" i="104"/>
  <c r="J18" i="102"/>
  <c r="I18" i="114"/>
  <c r="H18" i="103"/>
  <c r="I26" i="114"/>
  <c r="J26" i="102"/>
  <c r="H26" i="103"/>
  <c r="I25" i="115"/>
  <c r="J25" i="103"/>
  <c r="H25" i="104"/>
  <c r="I9" i="119"/>
  <c r="J9" i="107"/>
  <c r="H9" i="108"/>
  <c r="I20" i="120"/>
  <c r="J20" i="108"/>
  <c r="H20" i="109"/>
  <c r="I24" i="101"/>
  <c r="H24" i="90"/>
  <c r="J24" i="89"/>
  <c r="I21" i="103"/>
  <c r="H21" i="92"/>
  <c r="J21" i="91"/>
  <c r="I15" i="103"/>
  <c r="H15" i="92"/>
  <c r="J15" i="91"/>
  <c r="I5" i="102"/>
  <c r="H5" i="91"/>
  <c r="J5" i="90"/>
  <c r="H29" i="79"/>
  <c r="J7" i="79"/>
  <c r="H30" i="78"/>
  <c r="J30" i="78" s="1"/>
  <c r="J29" i="78"/>
  <c r="I6" i="92"/>
  <c r="I7" i="92" s="1"/>
  <c r="I29" i="92" s="1"/>
  <c r="I30" i="92" s="1"/>
  <c r="H6" i="81"/>
  <c r="J6" i="80"/>
  <c r="H7" i="80"/>
  <c r="I17" i="103"/>
  <c r="H17" i="92"/>
  <c r="J17" i="91"/>
  <c r="J23" i="90"/>
  <c r="I23" i="102"/>
  <c r="H23" i="91"/>
  <c r="J12" i="101"/>
  <c r="H12" i="102"/>
  <c r="I12" i="114" s="1"/>
  <c r="I11" i="102"/>
  <c r="H11" i="91"/>
  <c r="J11" i="90"/>
  <c r="J16" i="82"/>
  <c r="H16" i="83"/>
  <c r="I16" i="94"/>
  <c r="I19" i="94" s="1"/>
  <c r="H19" i="82"/>
  <c r="J19" i="82" s="1"/>
  <c r="I14" i="104"/>
  <c r="H14" i="93"/>
  <c r="J14" i="92"/>
  <c r="I10" i="97"/>
  <c r="I13" i="97" s="1"/>
  <c r="H10" i="86"/>
  <c r="J10" i="85"/>
  <c r="H13" i="85"/>
  <c r="J13" i="85" s="1"/>
  <c r="I27" i="98"/>
  <c r="I28" i="98" s="1"/>
  <c r="H27" i="87"/>
  <c r="J27" i="86"/>
  <c r="H28" i="86"/>
  <c r="J28" i="86" s="1"/>
  <c r="I22" i="102"/>
  <c r="H22" i="91"/>
  <c r="J22" i="90"/>
  <c r="I4" i="99"/>
  <c r="J4" i="87"/>
  <c r="H4" i="88"/>
  <c r="J25" i="104" l="1"/>
  <c r="I25" i="116"/>
  <c r="H25" i="105"/>
  <c r="I26" i="115"/>
  <c r="J26" i="103"/>
  <c r="H26" i="104"/>
  <c r="I18" i="115"/>
  <c r="J18" i="103"/>
  <c r="H18" i="104"/>
  <c r="I8" i="117"/>
  <c r="H8" i="106"/>
  <c r="J8" i="105"/>
  <c r="I9" i="120"/>
  <c r="J9" i="108"/>
  <c r="H9" i="109"/>
  <c r="J20" i="109"/>
  <c r="I20" i="121"/>
  <c r="H20" i="110"/>
  <c r="J12" i="102"/>
  <c r="H12" i="103"/>
  <c r="I12" i="115" s="1"/>
  <c r="I22" i="103"/>
  <c r="H22" i="92"/>
  <c r="J22" i="91"/>
  <c r="H30" i="79"/>
  <c r="J30" i="79" s="1"/>
  <c r="J29" i="79"/>
  <c r="I27" i="99"/>
  <c r="I28" i="99" s="1"/>
  <c r="H27" i="88"/>
  <c r="J27" i="87"/>
  <c r="H28" i="87"/>
  <c r="J28" i="87" s="1"/>
  <c r="I15" i="104"/>
  <c r="H15" i="93"/>
  <c r="J15" i="92"/>
  <c r="H10" i="87"/>
  <c r="J10" i="86"/>
  <c r="I10" i="98"/>
  <c r="I13" i="98" s="1"/>
  <c r="H13" i="86"/>
  <c r="J13" i="86" s="1"/>
  <c r="I23" i="103"/>
  <c r="H23" i="92"/>
  <c r="J23" i="91"/>
  <c r="I21" i="104"/>
  <c r="H21" i="93"/>
  <c r="J21" i="92"/>
  <c r="I14" i="105"/>
  <c r="J14" i="93"/>
  <c r="H14" i="94"/>
  <c r="H29" i="80"/>
  <c r="J7" i="80"/>
  <c r="I24" i="102"/>
  <c r="H24" i="91"/>
  <c r="J24" i="90"/>
  <c r="I16" i="95"/>
  <c r="I19" i="95" s="1"/>
  <c r="H16" i="84"/>
  <c r="J16" i="83"/>
  <c r="H19" i="83"/>
  <c r="J19" i="83" s="1"/>
  <c r="I11" i="103"/>
  <c r="H11" i="92"/>
  <c r="J11" i="91"/>
  <c r="I5" i="103"/>
  <c r="H5" i="92"/>
  <c r="J5" i="91"/>
  <c r="I17" i="104"/>
  <c r="H17" i="93"/>
  <c r="J17" i="92"/>
  <c r="I4" i="100"/>
  <c r="H4" i="89"/>
  <c r="J4" i="88"/>
  <c r="I6" i="93"/>
  <c r="I7" i="93" s="1"/>
  <c r="I29" i="93" s="1"/>
  <c r="I30" i="93" s="1"/>
  <c r="H6" i="82"/>
  <c r="J6" i="81"/>
  <c r="H7" i="81"/>
  <c r="I8" i="118" l="1"/>
  <c r="J8" i="106"/>
  <c r="H8" i="107"/>
  <c r="H18" i="105"/>
  <c r="I18" i="116"/>
  <c r="J18" i="104"/>
  <c r="I26" i="116"/>
  <c r="J26" i="104"/>
  <c r="H26" i="105"/>
  <c r="H25" i="106"/>
  <c r="J25" i="105"/>
  <c r="I25" i="117"/>
  <c r="J9" i="109"/>
  <c r="I9" i="121"/>
  <c r="H9" i="110"/>
  <c r="I20" i="122"/>
  <c r="H20" i="111"/>
  <c r="J20" i="110"/>
  <c r="I16" i="96"/>
  <c r="I19" i="96" s="1"/>
  <c r="J16" i="84"/>
  <c r="H16" i="85"/>
  <c r="H19" i="84"/>
  <c r="J19" i="84" s="1"/>
  <c r="I10" i="99"/>
  <c r="I13" i="99" s="1"/>
  <c r="H10" i="88"/>
  <c r="J10" i="87"/>
  <c r="H13" i="87"/>
  <c r="J13" i="87" s="1"/>
  <c r="I17" i="105"/>
  <c r="H17" i="94"/>
  <c r="J17" i="93"/>
  <c r="I4" i="101"/>
  <c r="J4" i="89"/>
  <c r="H4" i="90"/>
  <c r="I24" i="103"/>
  <c r="H24" i="92"/>
  <c r="J24" i="91"/>
  <c r="I5" i="104"/>
  <c r="H5" i="93"/>
  <c r="J5" i="92"/>
  <c r="I15" i="105"/>
  <c r="H15" i="94"/>
  <c r="J15" i="93"/>
  <c r="H30" i="80"/>
  <c r="J30" i="80" s="1"/>
  <c r="J29" i="80"/>
  <c r="I11" i="104"/>
  <c r="H11" i="93"/>
  <c r="J11" i="92"/>
  <c r="I22" i="104"/>
  <c r="H22" i="93"/>
  <c r="J22" i="92"/>
  <c r="I23" i="104"/>
  <c r="H23" i="93"/>
  <c r="J23" i="92"/>
  <c r="I14" i="106"/>
  <c r="H14" i="95"/>
  <c r="J14" i="94"/>
  <c r="J7" i="81"/>
  <c r="H29" i="81"/>
  <c r="I6" i="94"/>
  <c r="I7" i="94" s="1"/>
  <c r="I29" i="94" s="1"/>
  <c r="I30" i="94" s="1"/>
  <c r="J6" i="82"/>
  <c r="H6" i="83"/>
  <c r="H7" i="82"/>
  <c r="J12" i="103"/>
  <c r="H12" i="104"/>
  <c r="I12" i="116" s="1"/>
  <c r="J27" i="88"/>
  <c r="I27" i="100"/>
  <c r="I28" i="100" s="1"/>
  <c r="H27" i="89"/>
  <c r="H28" i="88"/>
  <c r="J28" i="88" s="1"/>
  <c r="I21" i="105"/>
  <c r="J21" i="93"/>
  <c r="H21" i="94"/>
  <c r="H25" i="107" l="1"/>
  <c r="J25" i="106"/>
  <c r="I25" i="118"/>
  <c r="I26" i="117"/>
  <c r="H26" i="106"/>
  <c r="J26" i="105"/>
  <c r="I18" i="117"/>
  <c r="J18" i="105"/>
  <c r="H18" i="106"/>
  <c r="I8" i="119"/>
  <c r="J8" i="107"/>
  <c r="H8" i="108"/>
  <c r="J9" i="110"/>
  <c r="I9" i="122"/>
  <c r="H9" i="111"/>
  <c r="J20" i="111"/>
  <c r="I20" i="123"/>
  <c r="H20" i="112"/>
  <c r="I27" i="101"/>
  <c r="I28" i="101" s="1"/>
  <c r="H27" i="90"/>
  <c r="J27" i="89"/>
  <c r="H28" i="89"/>
  <c r="J28" i="89" s="1"/>
  <c r="I22" i="105"/>
  <c r="H22" i="94"/>
  <c r="J22" i="93"/>
  <c r="H29" i="82"/>
  <c r="J7" i="82"/>
  <c r="I11" i="105"/>
  <c r="H11" i="94"/>
  <c r="J11" i="93"/>
  <c r="I23" i="105"/>
  <c r="H23" i="94"/>
  <c r="J23" i="93"/>
  <c r="J12" i="104"/>
  <c r="H12" i="105"/>
  <c r="I12" i="117" s="1"/>
  <c r="I6" i="95"/>
  <c r="I7" i="95" s="1"/>
  <c r="I29" i="95" s="1"/>
  <c r="I30" i="95" s="1"/>
  <c r="H6" i="84"/>
  <c r="J6" i="83"/>
  <c r="H7" i="83"/>
  <c r="I10" i="100"/>
  <c r="I13" i="100" s="1"/>
  <c r="H10" i="89"/>
  <c r="J10" i="88"/>
  <c r="H13" i="88"/>
  <c r="J13" i="88" s="1"/>
  <c r="I17" i="106"/>
  <c r="J17" i="94"/>
  <c r="H17" i="95"/>
  <c r="I16" i="97"/>
  <c r="I19" i="97" s="1"/>
  <c r="H16" i="86"/>
  <c r="J16" i="85"/>
  <c r="H19" i="85"/>
  <c r="J19" i="85" s="1"/>
  <c r="I21" i="106"/>
  <c r="H21" i="95"/>
  <c r="J21" i="94"/>
  <c r="I14" i="107"/>
  <c r="H14" i="96"/>
  <c r="J14" i="95"/>
  <c r="I4" i="102"/>
  <c r="J4" i="90"/>
  <c r="H4" i="91"/>
  <c r="I15" i="106"/>
  <c r="J15" i="94"/>
  <c r="H15" i="95"/>
  <c r="J29" i="81"/>
  <c r="H30" i="81"/>
  <c r="J30" i="81" s="1"/>
  <c r="I5" i="105"/>
  <c r="H5" i="94"/>
  <c r="J5" i="93"/>
  <c r="I24" i="104"/>
  <c r="H24" i="93"/>
  <c r="J24" i="92"/>
  <c r="I8" i="120" l="1"/>
  <c r="J8" i="108"/>
  <c r="H8" i="109"/>
  <c r="H18" i="107"/>
  <c r="I18" i="118"/>
  <c r="J18" i="106"/>
  <c r="I26" i="118"/>
  <c r="H26" i="107"/>
  <c r="J26" i="106"/>
  <c r="I25" i="119"/>
  <c r="J25" i="107"/>
  <c r="H25" i="108"/>
  <c r="I9" i="123"/>
  <c r="J9" i="111"/>
  <c r="H9" i="112"/>
  <c r="H20" i="113"/>
  <c r="J20" i="112"/>
  <c r="I20" i="124"/>
  <c r="I21" i="107"/>
  <c r="H21" i="96"/>
  <c r="J21" i="95"/>
  <c r="J12" i="105"/>
  <c r="H12" i="106"/>
  <c r="I12" i="118" s="1"/>
  <c r="I24" i="105"/>
  <c r="J24" i="93"/>
  <c r="H24" i="94"/>
  <c r="I15" i="107"/>
  <c r="H15" i="96"/>
  <c r="J15" i="95"/>
  <c r="I5" i="106"/>
  <c r="J5" i="94"/>
  <c r="H5" i="95"/>
  <c r="I16" i="98"/>
  <c r="I19" i="98" s="1"/>
  <c r="H16" i="87"/>
  <c r="J16" i="86"/>
  <c r="H19" i="86"/>
  <c r="J19" i="86" s="1"/>
  <c r="J29" i="82"/>
  <c r="H30" i="82"/>
  <c r="J30" i="82" s="1"/>
  <c r="J27" i="90"/>
  <c r="I27" i="102"/>
  <c r="I28" i="102" s="1"/>
  <c r="H27" i="91"/>
  <c r="H28" i="90"/>
  <c r="J28" i="90" s="1"/>
  <c r="I17" i="107"/>
  <c r="H17" i="96"/>
  <c r="J17" i="95"/>
  <c r="I4" i="103"/>
  <c r="J4" i="91"/>
  <c r="H4" i="92"/>
  <c r="I10" i="101"/>
  <c r="I13" i="101" s="1"/>
  <c r="H10" i="90"/>
  <c r="J10" i="89"/>
  <c r="H13" i="89"/>
  <c r="J13" i="89" s="1"/>
  <c r="I22" i="106"/>
  <c r="J22" i="94"/>
  <c r="H22" i="95"/>
  <c r="H29" i="83"/>
  <c r="J7" i="83"/>
  <c r="I6" i="96"/>
  <c r="I7" i="96" s="1"/>
  <c r="I29" i="96" s="1"/>
  <c r="I30" i="96" s="1"/>
  <c r="J6" i="84"/>
  <c r="H6" i="85"/>
  <c r="H7" i="84"/>
  <c r="I23" i="106"/>
  <c r="H23" i="95"/>
  <c r="J23" i="94"/>
  <c r="I11" i="106"/>
  <c r="H11" i="95"/>
  <c r="J11" i="94"/>
  <c r="I14" i="108"/>
  <c r="J14" i="96"/>
  <c r="H14" i="97"/>
  <c r="H25" i="109" l="1"/>
  <c r="I25" i="120"/>
  <c r="J25" i="108"/>
  <c r="I26" i="119"/>
  <c r="H26" i="108"/>
  <c r="J26" i="107"/>
  <c r="I18" i="119"/>
  <c r="J18" i="107"/>
  <c r="H18" i="108"/>
  <c r="J8" i="109"/>
  <c r="I8" i="121"/>
  <c r="H8" i="110"/>
  <c r="I9" i="124"/>
  <c r="J9" i="112"/>
  <c r="H9" i="113"/>
  <c r="I20" i="125"/>
  <c r="J20" i="113"/>
  <c r="H20" i="114"/>
  <c r="I14" i="109"/>
  <c r="J14" i="97"/>
  <c r="H14" i="98"/>
  <c r="I14" i="110" s="1"/>
  <c r="I10" i="102"/>
  <c r="I13" i="102" s="1"/>
  <c r="H10" i="91"/>
  <c r="J10" i="90"/>
  <c r="H13" i="90"/>
  <c r="J13" i="90" s="1"/>
  <c r="I4" i="104"/>
  <c r="J4" i="92"/>
  <c r="H4" i="93"/>
  <c r="H6" i="86"/>
  <c r="I6" i="97"/>
  <c r="I7" i="97" s="1"/>
  <c r="I29" i="97" s="1"/>
  <c r="I30" i="97" s="1"/>
  <c r="J6" i="85"/>
  <c r="H7" i="85"/>
  <c r="I5" i="107"/>
  <c r="H5" i="96"/>
  <c r="J5" i="95"/>
  <c r="I17" i="108"/>
  <c r="H17" i="97"/>
  <c r="J17" i="96"/>
  <c r="J12" i="106"/>
  <c r="H12" i="107"/>
  <c r="I12" i="119" s="1"/>
  <c r="I27" i="103"/>
  <c r="I28" i="103" s="1"/>
  <c r="H27" i="92"/>
  <c r="J27" i="91"/>
  <c r="H28" i="91"/>
  <c r="J28" i="91" s="1"/>
  <c r="I21" i="108"/>
  <c r="J21" i="96"/>
  <c r="H21" i="97"/>
  <c r="J16" i="87"/>
  <c r="I16" i="99"/>
  <c r="I19" i="99" s="1"/>
  <c r="H16" i="88"/>
  <c r="H19" i="87"/>
  <c r="J19" i="87" s="1"/>
  <c r="I11" i="107"/>
  <c r="H11" i="96"/>
  <c r="J11" i="95"/>
  <c r="I15" i="108"/>
  <c r="J15" i="96"/>
  <c r="H15" i="97"/>
  <c r="J7" i="84"/>
  <c r="H29" i="84"/>
  <c r="I22" i="107"/>
  <c r="H22" i="96"/>
  <c r="J22" i="95"/>
  <c r="I23" i="107"/>
  <c r="H23" i="96"/>
  <c r="J23" i="95"/>
  <c r="I24" i="106"/>
  <c r="H24" i="95"/>
  <c r="J24" i="94"/>
  <c r="J29" i="83"/>
  <c r="H30" i="83"/>
  <c r="J30" i="83" s="1"/>
  <c r="I8" i="122" l="1"/>
  <c r="J8" i="110"/>
  <c r="H8" i="111"/>
  <c r="J18" i="108"/>
  <c r="I18" i="120"/>
  <c r="H18" i="109"/>
  <c r="I26" i="120"/>
  <c r="J26" i="108"/>
  <c r="H26" i="109"/>
  <c r="J25" i="109"/>
  <c r="I25" i="121"/>
  <c r="H25" i="110"/>
  <c r="J9" i="113"/>
  <c r="H9" i="114"/>
  <c r="I9" i="125"/>
  <c r="J20" i="114"/>
  <c r="H20" i="115"/>
  <c r="I20" i="126"/>
  <c r="I6" i="98"/>
  <c r="I7" i="98" s="1"/>
  <c r="I29" i="98" s="1"/>
  <c r="I30" i="98" s="1"/>
  <c r="H6" i="87"/>
  <c r="J6" i="86"/>
  <c r="H7" i="86"/>
  <c r="I27" i="104"/>
  <c r="I28" i="104" s="1"/>
  <c r="H27" i="93"/>
  <c r="J27" i="92"/>
  <c r="H28" i="92"/>
  <c r="J28" i="92" s="1"/>
  <c r="J7" i="85"/>
  <c r="H29" i="85"/>
  <c r="I4" i="105"/>
  <c r="H4" i="94"/>
  <c r="J4" i="93"/>
  <c r="H30" i="84"/>
  <c r="J30" i="84" s="1"/>
  <c r="J29" i="84"/>
  <c r="I16" i="100"/>
  <c r="I19" i="100" s="1"/>
  <c r="H16" i="89"/>
  <c r="J16" i="88"/>
  <c r="H19" i="88"/>
  <c r="J19" i="88" s="1"/>
  <c r="I21" i="109"/>
  <c r="J21" i="97"/>
  <c r="H21" i="98"/>
  <c r="I21" i="110" s="1"/>
  <c r="I22" i="108"/>
  <c r="H22" i="97"/>
  <c r="J22" i="96"/>
  <c r="J12" i="107"/>
  <c r="H12" i="108"/>
  <c r="I12" i="120" s="1"/>
  <c r="I11" i="108"/>
  <c r="H11" i="97"/>
  <c r="J11" i="96"/>
  <c r="I24" i="107"/>
  <c r="H24" i="96"/>
  <c r="J24" i="95"/>
  <c r="I23" i="108"/>
  <c r="J23" i="96"/>
  <c r="H23" i="97"/>
  <c r="J14" i="98"/>
  <c r="H14" i="99"/>
  <c r="I14" i="111" s="1"/>
  <c r="I5" i="108"/>
  <c r="H5" i="97"/>
  <c r="J5" i="96"/>
  <c r="I10" i="103"/>
  <c r="I13" i="103" s="1"/>
  <c r="H10" i="92"/>
  <c r="J10" i="91"/>
  <c r="H13" i="91"/>
  <c r="J13" i="91" s="1"/>
  <c r="I15" i="109"/>
  <c r="J15" i="97"/>
  <c r="H15" i="98"/>
  <c r="I15" i="110" s="1"/>
  <c r="I17" i="109"/>
  <c r="J17" i="97"/>
  <c r="H17" i="98"/>
  <c r="I17" i="110" s="1"/>
  <c r="H25" i="111" l="1"/>
  <c r="J25" i="110"/>
  <c r="I25" i="122"/>
  <c r="H26" i="110"/>
  <c r="J26" i="109"/>
  <c r="I26" i="121"/>
  <c r="I18" i="121"/>
  <c r="J18" i="109"/>
  <c r="H18" i="110"/>
  <c r="J8" i="111"/>
  <c r="H8" i="112"/>
  <c r="I8" i="123"/>
  <c r="J9" i="114"/>
  <c r="H9" i="115"/>
  <c r="I9" i="126"/>
  <c r="I20" i="127"/>
  <c r="H20" i="116"/>
  <c r="J20" i="115"/>
  <c r="J15" i="98"/>
  <c r="H15" i="99"/>
  <c r="I15" i="111" s="1"/>
  <c r="J12" i="108"/>
  <c r="H12" i="109"/>
  <c r="I24" i="108"/>
  <c r="H24" i="97"/>
  <c r="J24" i="96"/>
  <c r="I4" i="106"/>
  <c r="J4" i="94"/>
  <c r="H4" i="95"/>
  <c r="I22" i="109"/>
  <c r="J22" i="97"/>
  <c r="H22" i="98"/>
  <c r="I22" i="110" s="1"/>
  <c r="H30" i="85"/>
  <c r="J30" i="85" s="1"/>
  <c r="J29" i="85"/>
  <c r="I27" i="105"/>
  <c r="I28" i="105" s="1"/>
  <c r="H27" i="94"/>
  <c r="J27" i="93"/>
  <c r="H28" i="93"/>
  <c r="J28" i="93" s="1"/>
  <c r="I11" i="109"/>
  <c r="H11" i="98"/>
  <c r="I11" i="110" s="1"/>
  <c r="J11" i="97"/>
  <c r="J21" i="98"/>
  <c r="H21" i="99"/>
  <c r="I21" i="111" s="1"/>
  <c r="J14" i="99"/>
  <c r="H14" i="100"/>
  <c r="I14" i="112" s="1"/>
  <c r="I16" i="101"/>
  <c r="I19" i="101" s="1"/>
  <c r="H16" i="90"/>
  <c r="J16" i="89"/>
  <c r="H19" i="89"/>
  <c r="J19" i="89" s="1"/>
  <c r="H17" i="99"/>
  <c r="I17" i="111" s="1"/>
  <c r="J17" i="98"/>
  <c r="I10" i="104"/>
  <c r="I13" i="104" s="1"/>
  <c r="J10" i="92"/>
  <c r="H10" i="93"/>
  <c r="H13" i="92"/>
  <c r="J13" i="92" s="1"/>
  <c r="I5" i="109"/>
  <c r="J5" i="97"/>
  <c r="H5" i="98"/>
  <c r="I5" i="110" s="1"/>
  <c r="H29" i="86"/>
  <c r="J7" i="86"/>
  <c r="I6" i="99"/>
  <c r="I7" i="99" s="1"/>
  <c r="I29" i="99" s="1"/>
  <c r="I30" i="99" s="1"/>
  <c r="H6" i="88"/>
  <c r="J6" i="87"/>
  <c r="H7" i="87"/>
  <c r="I23" i="109"/>
  <c r="J23" i="97"/>
  <c r="H23" i="98"/>
  <c r="I23" i="110" s="1"/>
  <c r="H8" i="113" l="1"/>
  <c r="I8" i="124"/>
  <c r="J8" i="112"/>
  <c r="H18" i="111"/>
  <c r="J18" i="110"/>
  <c r="I18" i="122"/>
  <c r="J26" i="110"/>
  <c r="H26" i="111"/>
  <c r="I26" i="122"/>
  <c r="H25" i="112"/>
  <c r="I25" i="123"/>
  <c r="J25" i="111"/>
  <c r="H9" i="116"/>
  <c r="I9" i="127"/>
  <c r="J9" i="115"/>
  <c r="I20" i="128"/>
  <c r="J20" i="116"/>
  <c r="H20" i="117"/>
  <c r="J12" i="109"/>
  <c r="I12" i="121"/>
  <c r="H12" i="110"/>
  <c r="J17" i="99"/>
  <c r="H17" i="100"/>
  <c r="I17" i="112" s="1"/>
  <c r="J23" i="98"/>
  <c r="H23" i="99"/>
  <c r="I23" i="111" s="1"/>
  <c r="J14" i="100"/>
  <c r="H14" i="101"/>
  <c r="I14" i="113" s="1"/>
  <c r="I4" i="107"/>
  <c r="H4" i="96"/>
  <c r="J4" i="95"/>
  <c r="I24" i="109"/>
  <c r="J24" i="97"/>
  <c r="H24" i="98"/>
  <c r="I24" i="110" s="1"/>
  <c r="J5" i="98"/>
  <c r="H5" i="99"/>
  <c r="I5" i="111" s="1"/>
  <c r="J15" i="99"/>
  <c r="H15" i="100"/>
  <c r="I15" i="112" s="1"/>
  <c r="J16" i="90"/>
  <c r="I16" i="102"/>
  <c r="I19" i="102" s="1"/>
  <c r="H16" i="91"/>
  <c r="H19" i="90"/>
  <c r="J19" i="90" s="1"/>
  <c r="J11" i="98"/>
  <c r="H11" i="99"/>
  <c r="I11" i="111" s="1"/>
  <c r="I27" i="106"/>
  <c r="I28" i="106" s="1"/>
  <c r="H27" i="95"/>
  <c r="J27" i="94"/>
  <c r="H28" i="94"/>
  <c r="J28" i="94" s="1"/>
  <c r="J22" i="98"/>
  <c r="H22" i="99"/>
  <c r="I22" i="111" s="1"/>
  <c r="H29" i="87"/>
  <c r="J7" i="87"/>
  <c r="J6" i="88"/>
  <c r="H6" i="89"/>
  <c r="I6" i="100"/>
  <c r="I7" i="100" s="1"/>
  <c r="I29" i="100" s="1"/>
  <c r="I30" i="100" s="1"/>
  <c r="H7" i="88"/>
  <c r="H21" i="100"/>
  <c r="I21" i="112" s="1"/>
  <c r="J21" i="99"/>
  <c r="J29" i="86"/>
  <c r="H30" i="86"/>
  <c r="J30" i="86" s="1"/>
  <c r="I10" i="105"/>
  <c r="I13" i="105" s="1"/>
  <c r="H10" i="94"/>
  <c r="J10" i="93"/>
  <c r="H13" i="93"/>
  <c r="J13" i="93" s="1"/>
  <c r="J25" i="112" l="1"/>
  <c r="H25" i="113"/>
  <c r="I25" i="124"/>
  <c r="J26" i="111"/>
  <c r="I26" i="123"/>
  <c r="H26" i="112"/>
  <c r="H18" i="112"/>
  <c r="I18" i="123"/>
  <c r="J18" i="111"/>
  <c r="H8" i="114"/>
  <c r="J8" i="113"/>
  <c r="I8" i="125"/>
  <c r="J9" i="116"/>
  <c r="I9" i="128"/>
  <c r="H9" i="117"/>
  <c r="J20" i="117"/>
  <c r="I20" i="129"/>
  <c r="H20" i="118"/>
  <c r="J12" i="110"/>
  <c r="I12" i="122"/>
  <c r="H12" i="111"/>
  <c r="H29" i="88"/>
  <c r="J7" i="88"/>
  <c r="J5" i="99"/>
  <c r="H5" i="100"/>
  <c r="I5" i="112" s="1"/>
  <c r="J14" i="101"/>
  <c r="H14" i="102"/>
  <c r="I14" i="114" s="1"/>
  <c r="I6" i="101"/>
  <c r="I7" i="101" s="1"/>
  <c r="I29" i="101" s="1"/>
  <c r="I30" i="101" s="1"/>
  <c r="H6" i="90"/>
  <c r="J6" i="89"/>
  <c r="H7" i="89"/>
  <c r="H30" i="87"/>
  <c r="J30" i="87" s="1"/>
  <c r="J29" i="87"/>
  <c r="J22" i="99"/>
  <c r="H22" i="100"/>
  <c r="I22" i="112" s="1"/>
  <c r="J17" i="100"/>
  <c r="H17" i="101"/>
  <c r="I17" i="113" s="1"/>
  <c r="I27" i="107"/>
  <c r="I28" i="107" s="1"/>
  <c r="H27" i="96"/>
  <c r="J27" i="95"/>
  <c r="H28" i="95"/>
  <c r="J28" i="95" s="1"/>
  <c r="J23" i="99"/>
  <c r="H23" i="100"/>
  <c r="I23" i="112" s="1"/>
  <c r="I10" i="106"/>
  <c r="I13" i="106" s="1"/>
  <c r="H10" i="95"/>
  <c r="J10" i="94"/>
  <c r="H13" i="94"/>
  <c r="J13" i="94" s="1"/>
  <c r="H11" i="100"/>
  <c r="I11" i="112" s="1"/>
  <c r="J11" i="99"/>
  <c r="J15" i="100"/>
  <c r="H15" i="101"/>
  <c r="I15" i="113" s="1"/>
  <c r="J24" i="98"/>
  <c r="H24" i="99"/>
  <c r="I24" i="111" s="1"/>
  <c r="I4" i="108"/>
  <c r="J4" i="96"/>
  <c r="H4" i="97"/>
  <c r="I16" i="103"/>
  <c r="I19" i="103" s="1"/>
  <c r="H16" i="92"/>
  <c r="J16" i="91"/>
  <c r="H19" i="91"/>
  <c r="J19" i="91" s="1"/>
  <c r="J21" i="100"/>
  <c r="H21" i="101"/>
  <c r="I21" i="113" s="1"/>
  <c r="H8" i="115" l="1"/>
  <c r="I8" i="126"/>
  <c r="J8" i="114"/>
  <c r="I18" i="124"/>
  <c r="J18" i="112"/>
  <c r="H18" i="113"/>
  <c r="J26" i="112"/>
  <c r="H26" i="113"/>
  <c r="I26" i="124"/>
  <c r="I25" i="125"/>
  <c r="J25" i="113"/>
  <c r="H25" i="114"/>
  <c r="J9" i="117"/>
  <c r="H9" i="118"/>
  <c r="I9" i="129"/>
  <c r="H20" i="119"/>
  <c r="J20" i="118"/>
  <c r="I20" i="130"/>
  <c r="H12" i="112"/>
  <c r="J12" i="111"/>
  <c r="I12" i="123"/>
  <c r="I27" i="108"/>
  <c r="I28" i="108" s="1"/>
  <c r="J27" i="96"/>
  <c r="H27" i="97"/>
  <c r="H28" i="96"/>
  <c r="J28" i="96" s="1"/>
  <c r="J17" i="101"/>
  <c r="H17" i="102"/>
  <c r="I17" i="114" s="1"/>
  <c r="H29" i="89"/>
  <c r="J7" i="89"/>
  <c r="I6" i="102"/>
  <c r="I7" i="102" s="1"/>
  <c r="I29" i="102" s="1"/>
  <c r="I30" i="102" s="1"/>
  <c r="H6" i="91"/>
  <c r="J6" i="90"/>
  <c r="H7" i="90"/>
  <c r="J5" i="100"/>
  <c r="H5" i="101"/>
  <c r="I5" i="113" s="1"/>
  <c r="J24" i="99"/>
  <c r="H24" i="100"/>
  <c r="I24" i="112" s="1"/>
  <c r="J11" i="100"/>
  <c r="H11" i="101"/>
  <c r="I11" i="113" s="1"/>
  <c r="J23" i="100"/>
  <c r="H23" i="101"/>
  <c r="I23" i="113" s="1"/>
  <c r="I4" i="109"/>
  <c r="J4" i="97"/>
  <c r="H4" i="98"/>
  <c r="I4" i="110" s="1"/>
  <c r="H14" i="103"/>
  <c r="I14" i="115" s="1"/>
  <c r="J14" i="102"/>
  <c r="I16" i="104"/>
  <c r="I19" i="104" s="1"/>
  <c r="H16" i="93"/>
  <c r="J16" i="92"/>
  <c r="H19" i="92"/>
  <c r="J19" i="92" s="1"/>
  <c r="J22" i="100"/>
  <c r="H22" i="101"/>
  <c r="I22" i="113" s="1"/>
  <c r="J15" i="101"/>
  <c r="H15" i="102"/>
  <c r="I15" i="114" s="1"/>
  <c r="I10" i="107"/>
  <c r="I13" i="107" s="1"/>
  <c r="J10" i="95"/>
  <c r="H10" i="96"/>
  <c r="H13" i="95"/>
  <c r="J13" i="95" s="1"/>
  <c r="J21" i="101"/>
  <c r="H21" i="102"/>
  <c r="I21" i="114" s="1"/>
  <c r="H30" i="88"/>
  <c r="J30" i="88" s="1"/>
  <c r="J29" i="88"/>
  <c r="H25" i="115" l="1"/>
  <c r="J25" i="114"/>
  <c r="I25" i="126"/>
  <c r="I26" i="125"/>
  <c r="H26" i="114"/>
  <c r="J26" i="113"/>
  <c r="I18" i="125"/>
  <c r="H18" i="114"/>
  <c r="J18" i="113"/>
  <c r="H8" i="116"/>
  <c r="I8" i="127"/>
  <c r="J8" i="115"/>
  <c r="J9" i="118"/>
  <c r="I9" i="130"/>
  <c r="H9" i="119"/>
  <c r="I20" i="131"/>
  <c r="J20" i="119"/>
  <c r="H20" i="120"/>
  <c r="I12" i="124"/>
  <c r="H12" i="113"/>
  <c r="J12" i="112"/>
  <c r="J5" i="101"/>
  <c r="H5" i="102"/>
  <c r="I5" i="114" s="1"/>
  <c r="H30" i="89"/>
  <c r="J30" i="89" s="1"/>
  <c r="J29" i="89"/>
  <c r="H15" i="103"/>
  <c r="I15" i="115" s="1"/>
  <c r="J15" i="102"/>
  <c r="J11" i="101"/>
  <c r="H11" i="102"/>
  <c r="I11" i="114" s="1"/>
  <c r="J22" i="101"/>
  <c r="H22" i="102"/>
  <c r="I22" i="114" s="1"/>
  <c r="H29" i="90"/>
  <c r="J7" i="90"/>
  <c r="I16" i="105"/>
  <c r="I19" i="105" s="1"/>
  <c r="H16" i="94"/>
  <c r="J16" i="93"/>
  <c r="H19" i="93"/>
  <c r="J19" i="93" s="1"/>
  <c r="I6" i="103"/>
  <c r="I7" i="103" s="1"/>
  <c r="I29" i="103" s="1"/>
  <c r="I30" i="103" s="1"/>
  <c r="H6" i="92"/>
  <c r="J6" i="91"/>
  <c r="H7" i="91"/>
  <c r="H21" i="103"/>
  <c r="I21" i="115" s="1"/>
  <c r="J21" i="102"/>
  <c r="J14" i="103"/>
  <c r="H14" i="104"/>
  <c r="I14" i="116" s="1"/>
  <c r="I27" i="109"/>
  <c r="I28" i="109" s="1"/>
  <c r="J27" i="97"/>
  <c r="H27" i="98"/>
  <c r="I27" i="110" s="1"/>
  <c r="I28" i="110" s="1"/>
  <c r="H28" i="97"/>
  <c r="J28" i="97" s="1"/>
  <c r="I10" i="108"/>
  <c r="I13" i="108" s="1"/>
  <c r="J10" i="96"/>
  <c r="H10" i="97"/>
  <c r="H13" i="96"/>
  <c r="J13" i="96" s="1"/>
  <c r="J23" i="101"/>
  <c r="H23" i="102"/>
  <c r="I23" i="114" s="1"/>
  <c r="J24" i="100"/>
  <c r="H24" i="101"/>
  <c r="I24" i="113" s="1"/>
  <c r="H17" i="103"/>
  <c r="I17" i="115" s="1"/>
  <c r="J17" i="102"/>
  <c r="J4" i="98"/>
  <c r="H4" i="99"/>
  <c r="I4" i="111" s="1"/>
  <c r="I8" i="128" l="1"/>
  <c r="H8" i="117"/>
  <c r="J8" i="116"/>
  <c r="H18" i="115"/>
  <c r="I18" i="126"/>
  <c r="J18" i="114"/>
  <c r="H26" i="115"/>
  <c r="I26" i="126"/>
  <c r="J26" i="114"/>
  <c r="J25" i="115"/>
  <c r="I25" i="127"/>
  <c r="H25" i="116"/>
  <c r="I9" i="131"/>
  <c r="J9" i="119"/>
  <c r="H9" i="120"/>
  <c r="H20" i="121"/>
  <c r="J20" i="120"/>
  <c r="I20" i="132"/>
  <c r="H12" i="114"/>
  <c r="I12" i="125"/>
  <c r="J12" i="113"/>
  <c r="I6" i="104"/>
  <c r="I7" i="104" s="1"/>
  <c r="I29" i="104" s="1"/>
  <c r="I30" i="104" s="1"/>
  <c r="H6" i="93"/>
  <c r="J6" i="92"/>
  <c r="H7" i="92"/>
  <c r="I10" i="109"/>
  <c r="I13" i="109" s="1"/>
  <c r="H10" i="98"/>
  <c r="I10" i="110" s="1"/>
  <c r="I13" i="110" s="1"/>
  <c r="J10" i="97"/>
  <c r="H13" i="97"/>
  <c r="J13" i="97" s="1"/>
  <c r="J27" i="98"/>
  <c r="H27" i="99"/>
  <c r="I27" i="111" s="1"/>
  <c r="I28" i="111" s="1"/>
  <c r="H28" i="98"/>
  <c r="J28" i="98" s="1"/>
  <c r="J24" i="101"/>
  <c r="H24" i="102"/>
  <c r="I24" i="114" s="1"/>
  <c r="J23" i="102"/>
  <c r="H23" i="103"/>
  <c r="I23" i="115" s="1"/>
  <c r="J22" i="102"/>
  <c r="H22" i="103"/>
  <c r="I22" i="115" s="1"/>
  <c r="J14" i="104"/>
  <c r="H14" i="105"/>
  <c r="I14" i="117" s="1"/>
  <c r="J15" i="103"/>
  <c r="H15" i="104"/>
  <c r="I15" i="116" s="1"/>
  <c r="H29" i="91"/>
  <c r="J7" i="91"/>
  <c r="H21" i="104"/>
  <c r="I21" i="116" s="1"/>
  <c r="J21" i="103"/>
  <c r="J5" i="102"/>
  <c r="H5" i="103"/>
  <c r="I5" i="115" s="1"/>
  <c r="I16" i="106"/>
  <c r="I19" i="106" s="1"/>
  <c r="H16" i="95"/>
  <c r="J16" i="94"/>
  <c r="H19" i="94"/>
  <c r="J19" i="94" s="1"/>
  <c r="J29" i="90"/>
  <c r="H30" i="90"/>
  <c r="J30" i="90" s="1"/>
  <c r="J11" i="102"/>
  <c r="H11" i="103"/>
  <c r="I11" i="115" s="1"/>
  <c r="J4" i="99"/>
  <c r="H4" i="100"/>
  <c r="I4" i="112" s="1"/>
  <c r="J17" i="103"/>
  <c r="H17" i="104"/>
  <c r="I17" i="116" s="1"/>
  <c r="H25" i="117" l="1"/>
  <c r="J25" i="116"/>
  <c r="I25" i="128"/>
  <c r="H26" i="116"/>
  <c r="J26" i="115"/>
  <c r="I26" i="127"/>
  <c r="I18" i="127"/>
  <c r="J18" i="115"/>
  <c r="H18" i="116"/>
  <c r="I8" i="129"/>
  <c r="J8" i="117"/>
  <c r="H8" i="118"/>
  <c r="J9" i="120"/>
  <c r="H9" i="121"/>
  <c r="I9" i="132"/>
  <c r="J20" i="121"/>
  <c r="H20" i="122"/>
  <c r="I20" i="133"/>
  <c r="I12" i="126"/>
  <c r="H12" i="115"/>
  <c r="J12" i="114"/>
  <c r="J11" i="103"/>
  <c r="H11" i="104"/>
  <c r="I11" i="116" s="1"/>
  <c r="J24" i="102"/>
  <c r="H24" i="103"/>
  <c r="I24" i="115" s="1"/>
  <c r="J23" i="103"/>
  <c r="H23" i="104"/>
  <c r="I23" i="116" s="1"/>
  <c r="J5" i="103"/>
  <c r="H5" i="104"/>
  <c r="I5" i="116" s="1"/>
  <c r="J10" i="98"/>
  <c r="H10" i="99"/>
  <c r="I10" i="111" s="1"/>
  <c r="I13" i="111" s="1"/>
  <c r="H13" i="98"/>
  <c r="J13" i="98" s="1"/>
  <c r="J22" i="103"/>
  <c r="H22" i="104"/>
  <c r="I22" i="116" s="1"/>
  <c r="I16" i="107"/>
  <c r="I19" i="107" s="1"/>
  <c r="H16" i="96"/>
  <c r="J16" i="95"/>
  <c r="H19" i="95"/>
  <c r="J19" i="95" s="1"/>
  <c r="J27" i="99"/>
  <c r="H27" i="100"/>
  <c r="I27" i="112" s="1"/>
  <c r="I28" i="112" s="1"/>
  <c r="H28" i="99"/>
  <c r="J28" i="99" s="1"/>
  <c r="I6" i="105"/>
  <c r="I7" i="105" s="1"/>
  <c r="I29" i="105" s="1"/>
  <c r="I30" i="105" s="1"/>
  <c r="H6" i="94"/>
  <c r="J6" i="93"/>
  <c r="H7" i="93"/>
  <c r="J21" i="104"/>
  <c r="H21" i="105"/>
  <c r="I21" i="117" s="1"/>
  <c r="H29" i="92"/>
  <c r="J7" i="92"/>
  <c r="J17" i="104"/>
  <c r="H17" i="105"/>
  <c r="I17" i="117" s="1"/>
  <c r="J29" i="91"/>
  <c r="H30" i="91"/>
  <c r="J30" i="91" s="1"/>
  <c r="J15" i="104"/>
  <c r="H15" i="105"/>
  <c r="I15" i="117" s="1"/>
  <c r="H4" i="101"/>
  <c r="I4" i="113" s="1"/>
  <c r="J4" i="100"/>
  <c r="J14" i="105"/>
  <c r="H14" i="106"/>
  <c r="I14" i="118" s="1"/>
  <c r="I8" i="130" l="1"/>
  <c r="H8" i="119"/>
  <c r="J8" i="118"/>
  <c r="J18" i="116"/>
  <c r="H18" i="117"/>
  <c r="I18" i="128"/>
  <c r="I26" i="128"/>
  <c r="H26" i="117"/>
  <c r="J26" i="116"/>
  <c r="J25" i="117"/>
  <c r="I25" i="129"/>
  <c r="H25" i="118"/>
  <c r="I9" i="133"/>
  <c r="H9" i="122"/>
  <c r="J9" i="121"/>
  <c r="J20" i="122"/>
  <c r="I20" i="134"/>
  <c r="H20" i="123"/>
  <c r="I12" i="127"/>
  <c r="H12" i="116"/>
  <c r="J12" i="115"/>
  <c r="J15" i="105"/>
  <c r="H15" i="106"/>
  <c r="I15" i="118" s="1"/>
  <c r="I16" i="108"/>
  <c r="I19" i="108" s="1"/>
  <c r="J16" i="96"/>
  <c r="H16" i="97"/>
  <c r="H19" i="96"/>
  <c r="J19" i="96" s="1"/>
  <c r="J10" i="99"/>
  <c r="H10" i="100"/>
  <c r="I10" i="112" s="1"/>
  <c r="I13" i="112" s="1"/>
  <c r="H13" i="99"/>
  <c r="J13" i="99" s="1"/>
  <c r="H27" i="101"/>
  <c r="I27" i="113" s="1"/>
  <c r="I28" i="113" s="1"/>
  <c r="J27" i="100"/>
  <c r="H28" i="100"/>
  <c r="J28" i="100" s="1"/>
  <c r="J22" i="104"/>
  <c r="H22" i="105"/>
  <c r="I22" i="117" s="1"/>
  <c r="J29" i="92"/>
  <c r="H30" i="92"/>
  <c r="J30" i="92" s="1"/>
  <c r="J4" i="101"/>
  <c r="H4" i="102"/>
  <c r="I4" i="114" s="1"/>
  <c r="J17" i="105"/>
  <c r="H17" i="106"/>
  <c r="I17" i="118" s="1"/>
  <c r="J11" i="104"/>
  <c r="H11" i="105"/>
  <c r="I11" i="117" s="1"/>
  <c r="J21" i="105"/>
  <c r="H21" i="106"/>
  <c r="I21" i="118" s="1"/>
  <c r="J7" i="93"/>
  <c r="H29" i="93"/>
  <c r="I6" i="106"/>
  <c r="I7" i="106" s="1"/>
  <c r="I29" i="106" s="1"/>
  <c r="I30" i="106" s="1"/>
  <c r="H6" i="95"/>
  <c r="J6" i="94"/>
  <c r="H7" i="94"/>
  <c r="H5" i="105"/>
  <c r="I5" i="117" s="1"/>
  <c r="J5" i="104"/>
  <c r="J23" i="104"/>
  <c r="H23" i="105"/>
  <c r="I23" i="117" s="1"/>
  <c r="H24" i="104"/>
  <c r="I24" i="116" s="1"/>
  <c r="J24" i="103"/>
  <c r="J14" i="106"/>
  <c r="H14" i="107"/>
  <c r="I14" i="119" s="1"/>
  <c r="J25" i="118" l="1"/>
  <c r="I25" i="130"/>
  <c r="H25" i="119"/>
  <c r="H26" i="118"/>
  <c r="I26" i="129"/>
  <c r="J26" i="117"/>
  <c r="I18" i="129"/>
  <c r="H18" i="118"/>
  <c r="J18" i="117"/>
  <c r="H8" i="120"/>
  <c r="J8" i="119"/>
  <c r="I8" i="131"/>
  <c r="H9" i="123"/>
  <c r="J9" i="122"/>
  <c r="I9" i="134"/>
  <c r="J20" i="123"/>
  <c r="H20" i="124"/>
  <c r="I20" i="135"/>
  <c r="I12" i="128"/>
  <c r="H12" i="117"/>
  <c r="J12" i="116"/>
  <c r="J4" i="102"/>
  <c r="H4" i="103"/>
  <c r="I4" i="115" s="1"/>
  <c r="H27" i="102"/>
  <c r="I27" i="114" s="1"/>
  <c r="I28" i="114" s="1"/>
  <c r="J27" i="101"/>
  <c r="H28" i="101"/>
  <c r="J28" i="101" s="1"/>
  <c r="J22" i="105"/>
  <c r="H22" i="106"/>
  <c r="I22" i="118" s="1"/>
  <c r="J11" i="105"/>
  <c r="H11" i="106"/>
  <c r="I11" i="118" s="1"/>
  <c r="J24" i="104"/>
  <c r="H24" i="105"/>
  <c r="I24" i="117" s="1"/>
  <c r="J21" i="106"/>
  <c r="H21" i="107"/>
  <c r="I21" i="119" s="1"/>
  <c r="J10" i="100"/>
  <c r="H10" i="101"/>
  <c r="I10" i="113" s="1"/>
  <c r="I13" i="113" s="1"/>
  <c r="H13" i="100"/>
  <c r="J13" i="100" s="1"/>
  <c r="J15" i="106"/>
  <c r="H15" i="107"/>
  <c r="I15" i="119" s="1"/>
  <c r="J23" i="105"/>
  <c r="H23" i="106"/>
  <c r="I23" i="118" s="1"/>
  <c r="J5" i="105"/>
  <c r="H5" i="106"/>
  <c r="I5" i="118" s="1"/>
  <c r="H29" i="94"/>
  <c r="J7" i="94"/>
  <c r="I6" i="107"/>
  <c r="I7" i="107" s="1"/>
  <c r="I29" i="107" s="1"/>
  <c r="I30" i="107" s="1"/>
  <c r="J6" i="95"/>
  <c r="H6" i="96"/>
  <c r="H7" i="95"/>
  <c r="J29" i="93"/>
  <c r="H30" i="93"/>
  <c r="J30" i="93" s="1"/>
  <c r="I16" i="109"/>
  <c r="I19" i="109" s="1"/>
  <c r="J16" i="97"/>
  <c r="H16" i="98"/>
  <c r="I16" i="110" s="1"/>
  <c r="I19" i="110" s="1"/>
  <c r="H19" i="97"/>
  <c r="J19" i="97" s="1"/>
  <c r="J14" i="107"/>
  <c r="H14" i="108"/>
  <c r="I14" i="120" s="1"/>
  <c r="J17" i="106"/>
  <c r="H17" i="107"/>
  <c r="I17" i="119" s="1"/>
  <c r="I8" i="132" l="1"/>
  <c r="J8" i="120"/>
  <c r="H8" i="121"/>
  <c r="H18" i="119"/>
  <c r="I18" i="130"/>
  <c r="J18" i="118"/>
  <c r="I26" i="130"/>
  <c r="H26" i="119"/>
  <c r="J26" i="118"/>
  <c r="I25" i="131"/>
  <c r="H25" i="120"/>
  <c r="J25" i="119"/>
  <c r="I9" i="135"/>
  <c r="J9" i="123"/>
  <c r="H9" i="124"/>
  <c r="J20" i="124"/>
  <c r="H20" i="125"/>
  <c r="I20" i="136"/>
  <c r="I12" i="129"/>
  <c r="J12" i="117"/>
  <c r="H12" i="118"/>
  <c r="J21" i="107"/>
  <c r="H21" i="108"/>
  <c r="I21" i="120" s="1"/>
  <c r="J10" i="101"/>
  <c r="H10" i="102"/>
  <c r="I10" i="114" s="1"/>
  <c r="I13" i="114" s="1"/>
  <c r="H13" i="101"/>
  <c r="J13" i="101" s="1"/>
  <c r="H29" i="95"/>
  <c r="J7" i="95"/>
  <c r="J11" i="106"/>
  <c r="H11" i="107"/>
  <c r="I11" i="119" s="1"/>
  <c r="J27" i="102"/>
  <c r="H27" i="103"/>
  <c r="I27" i="115" s="1"/>
  <c r="I28" i="115" s="1"/>
  <c r="H28" i="102"/>
  <c r="J28" i="102" s="1"/>
  <c r="I6" i="108"/>
  <c r="I7" i="108" s="1"/>
  <c r="I29" i="108" s="1"/>
  <c r="I30" i="108" s="1"/>
  <c r="J6" i="96"/>
  <c r="H6" i="97"/>
  <c r="H7" i="96"/>
  <c r="H30" i="94"/>
  <c r="J30" i="94" s="1"/>
  <c r="J29" i="94"/>
  <c r="J5" i="106"/>
  <c r="H5" i="107"/>
  <c r="I5" i="119" s="1"/>
  <c r="J4" i="103"/>
  <c r="H4" i="104"/>
  <c r="I4" i="116" s="1"/>
  <c r="J24" i="105"/>
  <c r="H24" i="106"/>
  <c r="I24" i="118" s="1"/>
  <c r="J23" i="106"/>
  <c r="H23" i="107"/>
  <c r="I23" i="119" s="1"/>
  <c r="J15" i="107"/>
  <c r="H15" i="108"/>
  <c r="I15" i="120" s="1"/>
  <c r="J16" i="98"/>
  <c r="H16" i="99"/>
  <c r="I16" i="111" s="1"/>
  <c r="I19" i="111" s="1"/>
  <c r="H19" i="98"/>
  <c r="J19" i="98" s="1"/>
  <c r="J22" i="106"/>
  <c r="H22" i="107"/>
  <c r="I22" i="119" s="1"/>
  <c r="J17" i="107"/>
  <c r="H17" i="108"/>
  <c r="I17" i="120" s="1"/>
  <c r="J14" i="108"/>
  <c r="H14" i="109"/>
  <c r="H25" i="121" l="1"/>
  <c r="J25" i="120"/>
  <c r="I25" i="132"/>
  <c r="H26" i="120"/>
  <c r="I26" i="131"/>
  <c r="J26" i="119"/>
  <c r="I18" i="131"/>
  <c r="H18" i="120"/>
  <c r="J18" i="119"/>
  <c r="H8" i="122"/>
  <c r="I8" i="133"/>
  <c r="J8" i="121"/>
  <c r="H9" i="125"/>
  <c r="J9" i="124"/>
  <c r="I9" i="136"/>
  <c r="J20" i="125"/>
  <c r="I20" i="137"/>
  <c r="H20" i="126"/>
  <c r="J12" i="118"/>
  <c r="I12" i="130"/>
  <c r="H12" i="119"/>
  <c r="I14" i="121"/>
  <c r="H14" i="110"/>
  <c r="J16" i="99"/>
  <c r="H16" i="100"/>
  <c r="I16" i="112" s="1"/>
  <c r="I19" i="112" s="1"/>
  <c r="H19" i="99"/>
  <c r="J19" i="99" s="1"/>
  <c r="H29" i="96"/>
  <c r="J7" i="96"/>
  <c r="J22" i="107"/>
  <c r="H22" i="108"/>
  <c r="I22" i="120" s="1"/>
  <c r="J27" i="103"/>
  <c r="H27" i="104"/>
  <c r="I27" i="116" s="1"/>
  <c r="I28" i="116" s="1"/>
  <c r="H28" i="103"/>
  <c r="J28" i="103" s="1"/>
  <c r="J15" i="108"/>
  <c r="H15" i="109"/>
  <c r="I6" i="109"/>
  <c r="I7" i="109" s="1"/>
  <c r="I29" i="109" s="1"/>
  <c r="I30" i="109" s="1"/>
  <c r="J6" i="97"/>
  <c r="H6" i="98"/>
  <c r="I6" i="110" s="1"/>
  <c r="I7" i="110" s="1"/>
  <c r="I29" i="110" s="1"/>
  <c r="I30" i="110" s="1"/>
  <c r="H7" i="97"/>
  <c r="H30" i="95"/>
  <c r="J30" i="95" s="1"/>
  <c r="J29" i="95"/>
  <c r="J4" i="104"/>
  <c r="H4" i="105"/>
  <c r="I4" i="117" s="1"/>
  <c r="J14" i="109"/>
  <c r="J17" i="108"/>
  <c r="H17" i="109"/>
  <c r="J11" i="107"/>
  <c r="H11" i="108"/>
  <c r="I11" i="120" s="1"/>
  <c r="J23" i="107"/>
  <c r="H23" i="108"/>
  <c r="I23" i="120" s="1"/>
  <c r="J10" i="102"/>
  <c r="H10" i="103"/>
  <c r="I10" i="115" s="1"/>
  <c r="I13" i="115" s="1"/>
  <c r="H13" i="102"/>
  <c r="J13" i="102" s="1"/>
  <c r="J21" i="108"/>
  <c r="H21" i="109"/>
  <c r="J24" i="106"/>
  <c r="H24" i="107"/>
  <c r="I24" i="119" s="1"/>
  <c r="J5" i="107"/>
  <c r="H5" i="108"/>
  <c r="I5" i="120" s="1"/>
  <c r="J8" i="122" l="1"/>
  <c r="I8" i="134"/>
  <c r="H8" i="123"/>
  <c r="H18" i="121"/>
  <c r="J18" i="120"/>
  <c r="I18" i="132"/>
  <c r="H26" i="121"/>
  <c r="I26" i="132"/>
  <c r="J26" i="120"/>
  <c r="H25" i="122"/>
  <c r="J25" i="121"/>
  <c r="I25" i="133"/>
  <c r="J9" i="125"/>
  <c r="H9" i="126"/>
  <c r="I9" i="137"/>
  <c r="H20" i="127"/>
  <c r="J20" i="126"/>
  <c r="I20" i="138"/>
  <c r="I21" i="121"/>
  <c r="H21" i="110"/>
  <c r="J15" i="109"/>
  <c r="I15" i="121"/>
  <c r="H15" i="110"/>
  <c r="I12" i="131"/>
  <c r="J12" i="119"/>
  <c r="H12" i="120"/>
  <c r="J17" i="109"/>
  <c r="I17" i="121"/>
  <c r="H17" i="110"/>
  <c r="I14" i="122"/>
  <c r="H14" i="111"/>
  <c r="J14" i="110"/>
  <c r="J6" i="98"/>
  <c r="H6" i="99"/>
  <c r="I6" i="111" s="1"/>
  <c r="I7" i="111" s="1"/>
  <c r="I29" i="111" s="1"/>
  <c r="I30" i="111" s="1"/>
  <c r="H7" i="98"/>
  <c r="J22" i="108"/>
  <c r="H22" i="109"/>
  <c r="J24" i="107"/>
  <c r="H24" i="108"/>
  <c r="I24" i="120" s="1"/>
  <c r="H29" i="97"/>
  <c r="J7" i="97"/>
  <c r="J10" i="103"/>
  <c r="H10" i="104"/>
  <c r="I10" i="116" s="1"/>
  <c r="I13" i="116" s="1"/>
  <c r="H13" i="103"/>
  <c r="J13" i="103" s="1"/>
  <c r="J23" i="108"/>
  <c r="H23" i="109"/>
  <c r="J16" i="100"/>
  <c r="H16" i="101"/>
  <c r="I16" i="113" s="1"/>
  <c r="I19" i="113" s="1"/>
  <c r="H19" i="100"/>
  <c r="J19" i="100" s="1"/>
  <c r="J21" i="109"/>
  <c r="J27" i="104"/>
  <c r="H27" i="105"/>
  <c r="I27" i="117" s="1"/>
  <c r="I28" i="117" s="1"/>
  <c r="H28" i="104"/>
  <c r="J28" i="104" s="1"/>
  <c r="J11" i="108"/>
  <c r="H11" i="109"/>
  <c r="H30" i="96"/>
  <c r="J30" i="96" s="1"/>
  <c r="J29" i="96"/>
  <c r="J5" i="108"/>
  <c r="H5" i="109"/>
  <c r="J4" i="105"/>
  <c r="H4" i="106"/>
  <c r="I4" i="118" s="1"/>
  <c r="I25" i="134" l="1"/>
  <c r="J25" i="122"/>
  <c r="H25" i="123"/>
  <c r="H26" i="122"/>
  <c r="J26" i="121"/>
  <c r="I26" i="133"/>
  <c r="I18" i="133"/>
  <c r="J18" i="121"/>
  <c r="H18" i="122"/>
  <c r="I8" i="135"/>
  <c r="H8" i="124"/>
  <c r="J8" i="123"/>
  <c r="I9" i="138"/>
  <c r="J9" i="126"/>
  <c r="H9" i="127"/>
  <c r="I20" i="139"/>
  <c r="J20" i="127"/>
  <c r="H20" i="128"/>
  <c r="J23" i="109"/>
  <c r="I23" i="121"/>
  <c r="H23" i="110"/>
  <c r="J14" i="111"/>
  <c r="I14" i="123"/>
  <c r="H14" i="112"/>
  <c r="J12" i="120"/>
  <c r="I12" i="132"/>
  <c r="H12" i="121"/>
  <c r="J15" i="110"/>
  <c r="I15" i="122"/>
  <c r="H15" i="111"/>
  <c r="J5" i="109"/>
  <c r="I5" i="121"/>
  <c r="H5" i="110"/>
  <c r="J22" i="109"/>
  <c r="I22" i="121"/>
  <c r="H22" i="110"/>
  <c r="J17" i="110"/>
  <c r="I17" i="122"/>
  <c r="H17" i="111"/>
  <c r="J21" i="110"/>
  <c r="I21" i="122"/>
  <c r="H21" i="111"/>
  <c r="J11" i="109"/>
  <c r="I11" i="121"/>
  <c r="H11" i="110"/>
  <c r="J10" i="104"/>
  <c r="H10" i="105"/>
  <c r="I10" i="117" s="1"/>
  <c r="I13" i="117" s="1"/>
  <c r="H13" i="104"/>
  <c r="J13" i="104" s="1"/>
  <c r="J24" i="108"/>
  <c r="H24" i="109"/>
  <c r="J16" i="101"/>
  <c r="H16" i="102"/>
  <c r="I16" i="114" s="1"/>
  <c r="I19" i="114" s="1"/>
  <c r="H19" i="101"/>
  <c r="J19" i="101" s="1"/>
  <c r="H29" i="98"/>
  <c r="J7" i="98"/>
  <c r="H30" i="97"/>
  <c r="J30" i="97" s="1"/>
  <c r="J29" i="97"/>
  <c r="J6" i="99"/>
  <c r="H6" i="100"/>
  <c r="I6" i="112" s="1"/>
  <c r="I7" i="112" s="1"/>
  <c r="I29" i="112" s="1"/>
  <c r="I30" i="112" s="1"/>
  <c r="H7" i="99"/>
  <c r="J4" i="106"/>
  <c r="H4" i="107"/>
  <c r="I4" i="119" s="1"/>
  <c r="J27" i="105"/>
  <c r="H27" i="106"/>
  <c r="I27" i="118" s="1"/>
  <c r="I28" i="118" s="1"/>
  <c r="H28" i="105"/>
  <c r="J28" i="105" s="1"/>
  <c r="J8" i="124" l="1"/>
  <c r="H8" i="125"/>
  <c r="I8" i="136"/>
  <c r="J18" i="122"/>
  <c r="H18" i="123"/>
  <c r="I18" i="134"/>
  <c r="I26" i="134"/>
  <c r="J26" i="122"/>
  <c r="H26" i="123"/>
  <c r="I25" i="135"/>
  <c r="H25" i="124"/>
  <c r="J25" i="123"/>
  <c r="J9" i="127"/>
  <c r="H9" i="128"/>
  <c r="I9" i="139"/>
  <c r="H20" i="129"/>
  <c r="I20" i="140"/>
  <c r="J20" i="128"/>
  <c r="I12" i="133"/>
  <c r="H12" i="122"/>
  <c r="J12" i="121"/>
  <c r="I24" i="121"/>
  <c r="H24" i="110"/>
  <c r="H14" i="113"/>
  <c r="J14" i="112"/>
  <c r="I14" i="124"/>
  <c r="I17" i="123"/>
  <c r="J17" i="111"/>
  <c r="H17" i="112"/>
  <c r="I22" i="122"/>
  <c r="H22" i="111"/>
  <c r="J22" i="110"/>
  <c r="J5" i="110"/>
  <c r="H5" i="111"/>
  <c r="I5" i="122"/>
  <c r="J23" i="110"/>
  <c r="I23" i="122"/>
  <c r="H23" i="111"/>
  <c r="H15" i="112"/>
  <c r="J15" i="111"/>
  <c r="I15" i="123"/>
  <c r="J11" i="110"/>
  <c r="I11" i="122"/>
  <c r="H11" i="111"/>
  <c r="I21" i="123"/>
  <c r="H21" i="112"/>
  <c r="J21" i="111"/>
  <c r="H29" i="99"/>
  <c r="J7" i="99"/>
  <c r="J29" i="98"/>
  <c r="H30" i="98"/>
  <c r="J30" i="98" s="1"/>
  <c r="H16" i="103"/>
  <c r="I16" i="115" s="1"/>
  <c r="I19" i="115" s="1"/>
  <c r="J16" i="102"/>
  <c r="H19" i="102"/>
  <c r="J19" i="102" s="1"/>
  <c r="J10" i="105"/>
  <c r="H10" i="106"/>
  <c r="I10" i="118" s="1"/>
  <c r="I13" i="118" s="1"/>
  <c r="H13" i="105"/>
  <c r="J13" i="105" s="1"/>
  <c r="J4" i="107"/>
  <c r="H4" i="108"/>
  <c r="I4" i="120" s="1"/>
  <c r="J6" i="100"/>
  <c r="H6" i="101"/>
  <c r="I6" i="113" s="1"/>
  <c r="I7" i="113" s="1"/>
  <c r="I29" i="113" s="1"/>
  <c r="I30" i="113" s="1"/>
  <c r="H7" i="100"/>
  <c r="J24" i="109"/>
  <c r="H27" i="107"/>
  <c r="I27" i="119" s="1"/>
  <c r="I28" i="119" s="1"/>
  <c r="J27" i="106"/>
  <c r="H28" i="106"/>
  <c r="J28" i="106" s="1"/>
  <c r="J25" i="124" l="1"/>
  <c r="H25" i="125"/>
  <c r="I25" i="136"/>
  <c r="H26" i="124"/>
  <c r="I26" i="135"/>
  <c r="J26" i="123"/>
  <c r="I18" i="135"/>
  <c r="H18" i="124"/>
  <c r="J18" i="123"/>
  <c r="J8" i="125"/>
  <c r="H8" i="126"/>
  <c r="I8" i="137"/>
  <c r="I9" i="140"/>
  <c r="H9" i="129"/>
  <c r="J9" i="128"/>
  <c r="I20" i="141"/>
  <c r="J20" i="129"/>
  <c r="H20" i="130"/>
  <c r="I17" i="124"/>
  <c r="H17" i="113"/>
  <c r="J17" i="112"/>
  <c r="J22" i="111"/>
  <c r="H22" i="112"/>
  <c r="I22" i="123"/>
  <c r="I15" i="124"/>
  <c r="H15" i="113"/>
  <c r="J15" i="112"/>
  <c r="H14" i="114"/>
  <c r="I14" i="125"/>
  <c r="J14" i="113"/>
  <c r="J24" i="110"/>
  <c r="I24" i="122"/>
  <c r="H24" i="111"/>
  <c r="J12" i="122"/>
  <c r="H12" i="123"/>
  <c r="I12" i="134"/>
  <c r="H23" i="112"/>
  <c r="J23" i="111"/>
  <c r="I23" i="123"/>
  <c r="H11" i="112"/>
  <c r="J11" i="111"/>
  <c r="I11" i="123"/>
  <c r="H5" i="112"/>
  <c r="I5" i="123"/>
  <c r="J5" i="111"/>
  <c r="I21" i="124"/>
  <c r="H21" i="113"/>
  <c r="J21" i="112"/>
  <c r="H29" i="100"/>
  <c r="J7" i="100"/>
  <c r="J6" i="101"/>
  <c r="H6" i="102"/>
  <c r="I6" i="114" s="1"/>
  <c r="I7" i="114" s="1"/>
  <c r="I29" i="114" s="1"/>
  <c r="I30" i="114" s="1"/>
  <c r="H7" i="101"/>
  <c r="J27" i="107"/>
  <c r="H27" i="108"/>
  <c r="I27" i="120" s="1"/>
  <c r="I28" i="120" s="1"/>
  <c r="H28" i="107"/>
  <c r="J28" i="107" s="1"/>
  <c r="J16" i="103"/>
  <c r="H16" i="104"/>
  <c r="I16" i="116" s="1"/>
  <c r="I19" i="116" s="1"/>
  <c r="H19" i="103"/>
  <c r="J19" i="103" s="1"/>
  <c r="J4" i="108"/>
  <c r="H4" i="109"/>
  <c r="J10" i="106"/>
  <c r="H10" i="107"/>
  <c r="I10" i="119" s="1"/>
  <c r="I13" i="119" s="1"/>
  <c r="H13" i="106"/>
  <c r="J13" i="106" s="1"/>
  <c r="J29" i="99"/>
  <c r="H30" i="99"/>
  <c r="J30" i="99" s="1"/>
  <c r="J8" i="126" l="1"/>
  <c r="I8" i="138"/>
  <c r="H8" i="127"/>
  <c r="J18" i="124"/>
  <c r="H18" i="125"/>
  <c r="I18" i="136"/>
  <c r="J26" i="124"/>
  <c r="H26" i="125"/>
  <c r="I26" i="136"/>
  <c r="I25" i="137"/>
  <c r="J25" i="125"/>
  <c r="H25" i="126"/>
  <c r="H9" i="130"/>
  <c r="J9" i="129"/>
  <c r="I9" i="141"/>
  <c r="I20" i="142"/>
  <c r="H20" i="131"/>
  <c r="J20" i="130"/>
  <c r="J14" i="114"/>
  <c r="H14" i="115"/>
  <c r="I14" i="126"/>
  <c r="J15" i="113"/>
  <c r="I15" i="125"/>
  <c r="H15" i="114"/>
  <c r="J21" i="113"/>
  <c r="I21" i="125"/>
  <c r="H21" i="114"/>
  <c r="I22" i="124"/>
  <c r="H22" i="113"/>
  <c r="J22" i="112"/>
  <c r="I5" i="124"/>
  <c r="H5" i="113"/>
  <c r="J5" i="112"/>
  <c r="I4" i="121"/>
  <c r="H4" i="110"/>
  <c r="H12" i="124"/>
  <c r="J12" i="123"/>
  <c r="I12" i="135"/>
  <c r="J17" i="113"/>
  <c r="I17" i="125"/>
  <c r="H17" i="114"/>
  <c r="I23" i="124"/>
  <c r="J23" i="112"/>
  <c r="H23" i="113"/>
  <c r="I11" i="124"/>
  <c r="J11" i="112"/>
  <c r="H11" i="113"/>
  <c r="H24" i="112"/>
  <c r="I24" i="123"/>
  <c r="J24" i="111"/>
  <c r="J10" i="107"/>
  <c r="H10" i="108"/>
  <c r="I10" i="120" s="1"/>
  <c r="I13" i="120" s="1"/>
  <c r="H13" i="107"/>
  <c r="J13" i="107" s="1"/>
  <c r="J4" i="109"/>
  <c r="J16" i="104"/>
  <c r="H16" i="105"/>
  <c r="I16" i="117" s="1"/>
  <c r="I19" i="117" s="1"/>
  <c r="H19" i="104"/>
  <c r="J19" i="104" s="1"/>
  <c r="J27" i="108"/>
  <c r="H27" i="109"/>
  <c r="H28" i="108"/>
  <c r="J28" i="108" s="1"/>
  <c r="J7" i="101"/>
  <c r="H29" i="101"/>
  <c r="H6" i="103"/>
  <c r="I6" i="115" s="1"/>
  <c r="I7" i="115" s="1"/>
  <c r="I29" i="115" s="1"/>
  <c r="I30" i="115" s="1"/>
  <c r="J6" i="102"/>
  <c r="H7" i="102"/>
  <c r="H30" i="100"/>
  <c r="J30" i="100" s="1"/>
  <c r="J29" i="100"/>
  <c r="H25" i="127" l="1"/>
  <c r="I25" i="138"/>
  <c r="J25" i="126"/>
  <c r="H26" i="126"/>
  <c r="I26" i="137"/>
  <c r="J26" i="125"/>
  <c r="J18" i="125"/>
  <c r="I18" i="137"/>
  <c r="H18" i="126"/>
  <c r="I8" i="139"/>
  <c r="H8" i="128"/>
  <c r="J8" i="127"/>
  <c r="H9" i="131"/>
  <c r="I9" i="142"/>
  <c r="J9" i="130"/>
  <c r="J20" i="131"/>
  <c r="H20" i="132"/>
  <c r="I20" i="144"/>
  <c r="I21" i="126"/>
  <c r="H21" i="115"/>
  <c r="J21" i="114"/>
  <c r="I4" i="122"/>
  <c r="H4" i="111"/>
  <c r="J4" i="110"/>
  <c r="J11" i="113"/>
  <c r="H11" i="114"/>
  <c r="I11" i="125"/>
  <c r="J15" i="114"/>
  <c r="H15" i="115"/>
  <c r="I15" i="126"/>
  <c r="J23" i="113"/>
  <c r="H23" i="114"/>
  <c r="I23" i="125"/>
  <c r="I27" i="121"/>
  <c r="I28" i="121" s="1"/>
  <c r="H27" i="110"/>
  <c r="H22" i="114"/>
  <c r="I22" i="125"/>
  <c r="J22" i="113"/>
  <c r="J5" i="113"/>
  <c r="I5" i="125"/>
  <c r="H5" i="114"/>
  <c r="I14" i="127"/>
  <c r="J14" i="115"/>
  <c r="H14" i="116"/>
  <c r="I24" i="124"/>
  <c r="H24" i="113"/>
  <c r="J24" i="112"/>
  <c r="H17" i="115"/>
  <c r="J17" i="114"/>
  <c r="I17" i="126"/>
  <c r="I12" i="136"/>
  <c r="J12" i="124"/>
  <c r="H12" i="125"/>
  <c r="J29" i="101"/>
  <c r="H30" i="101"/>
  <c r="J30" i="101" s="1"/>
  <c r="H29" i="102"/>
  <c r="J7" i="102"/>
  <c r="J27" i="109"/>
  <c r="H28" i="109"/>
  <c r="J28" i="109" s="1"/>
  <c r="H6" i="104"/>
  <c r="I6" i="116" s="1"/>
  <c r="I7" i="116" s="1"/>
  <c r="I29" i="116" s="1"/>
  <c r="I30" i="116" s="1"/>
  <c r="J6" i="103"/>
  <c r="H7" i="103"/>
  <c r="J16" i="105"/>
  <c r="H16" i="106"/>
  <c r="I16" i="118" s="1"/>
  <c r="I19" i="118" s="1"/>
  <c r="H19" i="105"/>
  <c r="J19" i="105" s="1"/>
  <c r="J10" i="108"/>
  <c r="H10" i="109"/>
  <c r="H13" i="108"/>
  <c r="J13" i="108" s="1"/>
  <c r="I8" i="140" l="1"/>
  <c r="H8" i="129"/>
  <c r="J8" i="128"/>
  <c r="I18" i="138"/>
  <c r="H18" i="127"/>
  <c r="J18" i="126"/>
  <c r="I26" i="138"/>
  <c r="H26" i="127"/>
  <c r="J26" i="126"/>
  <c r="J25" i="127"/>
  <c r="H25" i="128"/>
  <c r="I25" i="139"/>
  <c r="I9" i="144"/>
  <c r="H9" i="132"/>
  <c r="J9" i="131"/>
  <c r="I20" i="145"/>
  <c r="H20" i="133"/>
  <c r="J20" i="132"/>
  <c r="H15" i="116"/>
  <c r="I15" i="127"/>
  <c r="J15" i="115"/>
  <c r="I22" i="126"/>
  <c r="J22" i="114"/>
  <c r="H22" i="115"/>
  <c r="I10" i="121"/>
  <c r="I13" i="121" s="1"/>
  <c r="H10" i="110"/>
  <c r="I11" i="126"/>
  <c r="H11" i="115"/>
  <c r="J11" i="114"/>
  <c r="I23" i="126"/>
  <c r="H23" i="115"/>
  <c r="J23" i="114"/>
  <c r="I27" i="122"/>
  <c r="I28" i="122" s="1"/>
  <c r="H27" i="111"/>
  <c r="J27" i="110"/>
  <c r="H28" i="110"/>
  <c r="J28" i="110" s="1"/>
  <c r="I24" i="125"/>
  <c r="J24" i="113"/>
  <c r="H24" i="114"/>
  <c r="J4" i="111"/>
  <c r="I4" i="123"/>
  <c r="H4" i="112"/>
  <c r="H12" i="126"/>
  <c r="I12" i="137"/>
  <c r="J12" i="125"/>
  <c r="J17" i="115"/>
  <c r="I17" i="127"/>
  <c r="H17" i="116"/>
  <c r="I21" i="127"/>
  <c r="H21" i="116"/>
  <c r="J21" i="115"/>
  <c r="I14" i="128"/>
  <c r="J14" i="116"/>
  <c r="H14" i="117"/>
  <c r="I5" i="126"/>
  <c r="J5" i="114"/>
  <c r="H5" i="115"/>
  <c r="J6" i="104"/>
  <c r="H6" i="105"/>
  <c r="I6" i="117" s="1"/>
  <c r="I7" i="117" s="1"/>
  <c r="I29" i="117" s="1"/>
  <c r="I30" i="117" s="1"/>
  <c r="H7" i="104"/>
  <c r="J16" i="106"/>
  <c r="H16" i="107"/>
  <c r="I16" i="119" s="1"/>
  <c r="I19" i="119" s="1"/>
  <c r="H19" i="106"/>
  <c r="J19" i="106" s="1"/>
  <c r="J29" i="102"/>
  <c r="H30" i="102"/>
  <c r="J30" i="102" s="1"/>
  <c r="J10" i="109"/>
  <c r="H13" i="109"/>
  <c r="J13" i="109" s="1"/>
  <c r="J7" i="103"/>
  <c r="H29" i="103"/>
  <c r="I25" i="140" l="1"/>
  <c r="H25" i="129"/>
  <c r="J25" i="128"/>
  <c r="I26" i="139"/>
  <c r="J26" i="127"/>
  <c r="H26" i="128"/>
  <c r="I18" i="139"/>
  <c r="J18" i="127"/>
  <c r="H18" i="128"/>
  <c r="J8" i="129"/>
  <c r="I8" i="141"/>
  <c r="H8" i="130"/>
  <c r="I9" i="145"/>
  <c r="H9" i="133"/>
  <c r="J9" i="132"/>
  <c r="J20" i="133"/>
  <c r="I20" i="146"/>
  <c r="H20" i="134"/>
  <c r="I11" i="127"/>
  <c r="H11" i="116"/>
  <c r="J11" i="115"/>
  <c r="J14" i="117"/>
  <c r="H14" i="118"/>
  <c r="I14" i="129"/>
  <c r="J22" i="115"/>
  <c r="I22" i="127"/>
  <c r="H22" i="116"/>
  <c r="H4" i="113"/>
  <c r="I4" i="124"/>
  <c r="J4" i="112"/>
  <c r="J10" i="110"/>
  <c r="I10" i="122"/>
  <c r="I13" i="122" s="1"/>
  <c r="H10" i="111"/>
  <c r="H13" i="110"/>
  <c r="J13" i="110" s="1"/>
  <c r="I21" i="128"/>
  <c r="H21" i="117"/>
  <c r="J21" i="116"/>
  <c r="I24" i="126"/>
  <c r="J24" i="114"/>
  <c r="H24" i="115"/>
  <c r="I17" i="128"/>
  <c r="J17" i="116"/>
  <c r="H17" i="117"/>
  <c r="J27" i="111"/>
  <c r="H27" i="112"/>
  <c r="I27" i="123"/>
  <c r="I28" i="123" s="1"/>
  <c r="H28" i="111"/>
  <c r="J28" i="111" s="1"/>
  <c r="H15" i="117"/>
  <c r="J15" i="116"/>
  <c r="I15" i="128"/>
  <c r="I23" i="127"/>
  <c r="H23" i="116"/>
  <c r="J23" i="115"/>
  <c r="H5" i="116"/>
  <c r="I5" i="127"/>
  <c r="J5" i="115"/>
  <c r="I12" i="138"/>
  <c r="J12" i="126"/>
  <c r="H12" i="127"/>
  <c r="J29" i="103"/>
  <c r="H30" i="103"/>
  <c r="J30" i="103" s="1"/>
  <c r="J7" i="104"/>
  <c r="H29" i="104"/>
  <c r="J16" i="107"/>
  <c r="H16" i="108"/>
  <c r="I16" i="120" s="1"/>
  <c r="I19" i="120" s="1"/>
  <c r="H19" i="107"/>
  <c r="J19" i="107" s="1"/>
  <c r="J6" i="105"/>
  <c r="H6" i="106"/>
  <c r="I6" i="118" s="1"/>
  <c r="I7" i="118" s="1"/>
  <c r="I29" i="118" s="1"/>
  <c r="I30" i="118" s="1"/>
  <c r="H7" i="105"/>
  <c r="J8" i="130" l="1"/>
  <c r="I8" i="142"/>
  <c r="H8" i="131"/>
  <c r="J18" i="128"/>
  <c r="H18" i="129"/>
  <c r="I18" i="140"/>
  <c r="J26" i="128"/>
  <c r="H26" i="129"/>
  <c r="I26" i="140"/>
  <c r="I25" i="141"/>
  <c r="H25" i="130"/>
  <c r="J25" i="129"/>
  <c r="I9" i="146"/>
  <c r="J9" i="133"/>
  <c r="H9" i="134"/>
  <c r="I20" i="147"/>
  <c r="H20" i="135"/>
  <c r="J20" i="134"/>
  <c r="I5" i="128"/>
  <c r="H5" i="117"/>
  <c r="J5" i="116"/>
  <c r="H24" i="116"/>
  <c r="I24" i="127"/>
  <c r="J24" i="115"/>
  <c r="H4" i="114"/>
  <c r="J4" i="113"/>
  <c r="I4" i="125"/>
  <c r="J22" i="116"/>
  <c r="I22" i="128"/>
  <c r="H22" i="117"/>
  <c r="J14" i="118"/>
  <c r="I14" i="130"/>
  <c r="H14" i="119"/>
  <c r="I23" i="128"/>
  <c r="H23" i="117"/>
  <c r="J23" i="116"/>
  <c r="I17" i="129"/>
  <c r="J17" i="117"/>
  <c r="H17" i="118"/>
  <c r="H15" i="118"/>
  <c r="J15" i="117"/>
  <c r="I15" i="129"/>
  <c r="H21" i="118"/>
  <c r="J21" i="117"/>
  <c r="I21" i="129"/>
  <c r="I11" i="128"/>
  <c r="J11" i="116"/>
  <c r="H11" i="117"/>
  <c r="I12" i="139"/>
  <c r="J12" i="127"/>
  <c r="H12" i="128"/>
  <c r="I27" i="124"/>
  <c r="I28" i="124" s="1"/>
  <c r="H27" i="113"/>
  <c r="J27" i="112"/>
  <c r="H28" i="112"/>
  <c r="J28" i="112" s="1"/>
  <c r="I10" i="123"/>
  <c r="I13" i="123" s="1"/>
  <c r="H10" i="112"/>
  <c r="J10" i="111"/>
  <c r="H13" i="111"/>
  <c r="J13" i="111" s="1"/>
  <c r="H6" i="107"/>
  <c r="I6" i="119" s="1"/>
  <c r="I7" i="119" s="1"/>
  <c r="I29" i="119" s="1"/>
  <c r="I30" i="119" s="1"/>
  <c r="J6" i="106"/>
  <c r="H7" i="106"/>
  <c r="J29" i="104"/>
  <c r="H30" i="104"/>
  <c r="J30" i="104" s="1"/>
  <c r="H29" i="105"/>
  <c r="J7" i="105"/>
  <c r="J16" i="108"/>
  <c r="H16" i="109"/>
  <c r="H19" i="108"/>
  <c r="J19" i="108" s="1"/>
  <c r="H25" i="131" l="1"/>
  <c r="J25" i="130"/>
  <c r="I25" i="142"/>
  <c r="J26" i="129"/>
  <c r="H26" i="130"/>
  <c r="I26" i="141"/>
  <c r="J18" i="129"/>
  <c r="H18" i="130"/>
  <c r="I18" i="141"/>
  <c r="I8" i="144"/>
  <c r="J8" i="131"/>
  <c r="H8" i="132"/>
  <c r="I9" i="147"/>
  <c r="J9" i="134"/>
  <c r="H9" i="135"/>
  <c r="I20" i="148"/>
  <c r="J20" i="135"/>
  <c r="H20" i="136"/>
  <c r="I22" i="129"/>
  <c r="J22" i="117"/>
  <c r="H22" i="118"/>
  <c r="J12" i="128"/>
  <c r="H12" i="129"/>
  <c r="I12" i="140"/>
  <c r="I23" i="129"/>
  <c r="J23" i="117"/>
  <c r="H23" i="118"/>
  <c r="J4" i="114"/>
  <c r="I4" i="126"/>
  <c r="H4" i="115"/>
  <c r="I14" i="131"/>
  <c r="J14" i="119"/>
  <c r="H14" i="120"/>
  <c r="I24" i="128"/>
  <c r="H24" i="117"/>
  <c r="J24" i="116"/>
  <c r="I11" i="129"/>
  <c r="H11" i="118"/>
  <c r="J11" i="117"/>
  <c r="I5" i="129"/>
  <c r="H5" i="118"/>
  <c r="J5" i="117"/>
  <c r="I21" i="130"/>
  <c r="H21" i="119"/>
  <c r="J21" i="118"/>
  <c r="I10" i="124"/>
  <c r="I13" i="124" s="1"/>
  <c r="J10" i="112"/>
  <c r="H10" i="113"/>
  <c r="H13" i="112"/>
  <c r="J13" i="112" s="1"/>
  <c r="I16" i="121"/>
  <c r="I19" i="121" s="1"/>
  <c r="H16" i="110"/>
  <c r="I15" i="130"/>
  <c r="J15" i="118"/>
  <c r="H15" i="119"/>
  <c r="J17" i="118"/>
  <c r="I17" i="130"/>
  <c r="H17" i="119"/>
  <c r="H27" i="114"/>
  <c r="I27" i="125"/>
  <c r="I28" i="125" s="1"/>
  <c r="J27" i="113"/>
  <c r="H28" i="113"/>
  <c r="J28" i="113" s="1"/>
  <c r="J16" i="109"/>
  <c r="H19" i="109"/>
  <c r="J19" i="109" s="1"/>
  <c r="J29" i="105"/>
  <c r="H30" i="105"/>
  <c r="J30" i="105" s="1"/>
  <c r="J7" i="106"/>
  <c r="H29" i="106"/>
  <c r="J6" i="107"/>
  <c r="H6" i="108"/>
  <c r="I6" i="120" s="1"/>
  <c r="I7" i="120" s="1"/>
  <c r="I29" i="120" s="1"/>
  <c r="I30" i="120" s="1"/>
  <c r="H7" i="107"/>
  <c r="I8" i="145" l="1"/>
  <c r="H8" i="133"/>
  <c r="J8" i="132"/>
  <c r="H18" i="131"/>
  <c r="J18" i="130"/>
  <c r="I18" i="142"/>
  <c r="H26" i="131"/>
  <c r="I26" i="142"/>
  <c r="J26" i="130"/>
  <c r="I25" i="144"/>
  <c r="H25" i="132"/>
  <c r="J25" i="131"/>
  <c r="J9" i="135"/>
  <c r="H9" i="136"/>
  <c r="I9" i="148"/>
  <c r="I20" i="149"/>
  <c r="J20" i="136"/>
  <c r="H20" i="137"/>
  <c r="J14" i="120"/>
  <c r="H14" i="121"/>
  <c r="I14" i="132"/>
  <c r="H10" i="114"/>
  <c r="I10" i="125"/>
  <c r="I13" i="125" s="1"/>
  <c r="J10" i="113"/>
  <c r="H13" i="113"/>
  <c r="J13" i="113" s="1"/>
  <c r="H17" i="120"/>
  <c r="I17" i="131"/>
  <c r="J17" i="119"/>
  <c r="I4" i="127"/>
  <c r="J4" i="115"/>
  <c r="H4" i="116"/>
  <c r="J23" i="118"/>
  <c r="I23" i="130"/>
  <c r="H23" i="119"/>
  <c r="J5" i="118"/>
  <c r="H5" i="119"/>
  <c r="I5" i="130"/>
  <c r="H15" i="120"/>
  <c r="I15" i="131"/>
  <c r="J15" i="119"/>
  <c r="I11" i="130"/>
  <c r="J11" i="118"/>
  <c r="H11" i="119"/>
  <c r="J12" i="129"/>
  <c r="I12" i="141"/>
  <c r="H12" i="130"/>
  <c r="I21" i="131"/>
  <c r="J21" i="119"/>
  <c r="H21" i="120"/>
  <c r="I16" i="122"/>
  <c r="I19" i="122" s="1"/>
  <c r="H16" i="111"/>
  <c r="J16" i="110"/>
  <c r="H19" i="110"/>
  <c r="J19" i="110" s="1"/>
  <c r="H22" i="119"/>
  <c r="J22" i="118"/>
  <c r="I22" i="130"/>
  <c r="H24" i="118"/>
  <c r="J24" i="117"/>
  <c r="I24" i="129"/>
  <c r="I27" i="126"/>
  <c r="I28" i="126" s="1"/>
  <c r="J27" i="114"/>
  <c r="H27" i="115"/>
  <c r="H28" i="114"/>
  <c r="J28" i="114" s="1"/>
  <c r="J7" i="107"/>
  <c r="H29" i="107"/>
  <c r="J6" i="108"/>
  <c r="H6" i="109"/>
  <c r="H7" i="108"/>
  <c r="J29" i="106"/>
  <c r="H30" i="106"/>
  <c r="J30" i="106" s="1"/>
  <c r="J25" i="132" l="1"/>
  <c r="H25" i="133"/>
  <c r="I25" i="145"/>
  <c r="H26" i="132"/>
  <c r="J26" i="131"/>
  <c r="I26" i="144"/>
  <c r="H18" i="132"/>
  <c r="J18" i="131"/>
  <c r="I18" i="144"/>
  <c r="J8" i="133"/>
  <c r="I8" i="146"/>
  <c r="H8" i="134"/>
  <c r="J9" i="136"/>
  <c r="I9" i="149"/>
  <c r="H9" i="137"/>
  <c r="H20" i="138"/>
  <c r="J20" i="137"/>
  <c r="J22" i="119"/>
  <c r="I22" i="131"/>
  <c r="H22" i="120"/>
  <c r="I16" i="123"/>
  <c r="I19" i="123" s="1"/>
  <c r="H16" i="112"/>
  <c r="J16" i="111"/>
  <c r="H19" i="111"/>
  <c r="J19" i="111" s="1"/>
  <c r="I24" i="130"/>
  <c r="H24" i="119"/>
  <c r="J24" i="118"/>
  <c r="J15" i="120"/>
  <c r="H15" i="121"/>
  <c r="I15" i="132"/>
  <c r="I6" i="121"/>
  <c r="I7" i="121" s="1"/>
  <c r="I29" i="121" s="1"/>
  <c r="I30" i="121" s="1"/>
  <c r="H6" i="110"/>
  <c r="H5" i="120"/>
  <c r="J5" i="119"/>
  <c r="I5" i="131"/>
  <c r="I17" i="132"/>
  <c r="H17" i="121"/>
  <c r="J17" i="120"/>
  <c r="J21" i="120"/>
  <c r="H21" i="121"/>
  <c r="I21" i="132"/>
  <c r="I10" i="126"/>
  <c r="I13" i="126" s="1"/>
  <c r="J10" i="114"/>
  <c r="H10" i="115"/>
  <c r="H13" i="114"/>
  <c r="J13" i="114" s="1"/>
  <c r="I12" i="142"/>
  <c r="J12" i="130"/>
  <c r="H12" i="131"/>
  <c r="I27" i="127"/>
  <c r="I28" i="127" s="1"/>
  <c r="J27" i="115"/>
  <c r="H27" i="116"/>
  <c r="H28" i="115"/>
  <c r="J28" i="115" s="1"/>
  <c r="H14" i="122"/>
  <c r="J14" i="121"/>
  <c r="I14" i="133"/>
  <c r="J4" i="116"/>
  <c r="I4" i="128"/>
  <c r="H4" i="117"/>
  <c r="I23" i="131"/>
  <c r="J23" i="119"/>
  <c r="H23" i="120"/>
  <c r="I11" i="131"/>
  <c r="J11" i="119"/>
  <c r="H11" i="120"/>
  <c r="J7" i="108"/>
  <c r="H29" i="108"/>
  <c r="J6" i="109"/>
  <c r="H7" i="109"/>
  <c r="J29" i="107"/>
  <c r="H30" i="107"/>
  <c r="J30" i="107" s="1"/>
  <c r="I8" i="147" l="1"/>
  <c r="J8" i="134"/>
  <c r="H8" i="135"/>
  <c r="H18" i="133"/>
  <c r="J18" i="132"/>
  <c r="I18" i="145"/>
  <c r="H26" i="133"/>
  <c r="I26" i="145"/>
  <c r="J26" i="132"/>
  <c r="I25" i="146"/>
  <c r="J25" i="133"/>
  <c r="H25" i="134"/>
  <c r="H9" i="138"/>
  <c r="J9" i="137"/>
  <c r="H20" i="139"/>
  <c r="J20" i="138"/>
  <c r="J21" i="121"/>
  <c r="I21" i="133"/>
  <c r="H21" i="122"/>
  <c r="J27" i="116"/>
  <c r="H27" i="117"/>
  <c r="I27" i="128"/>
  <c r="I28" i="128" s="1"/>
  <c r="H28" i="116"/>
  <c r="J28" i="116" s="1"/>
  <c r="H17" i="122"/>
  <c r="I17" i="133"/>
  <c r="J17" i="121"/>
  <c r="H14" i="123"/>
  <c r="I14" i="134"/>
  <c r="J14" i="122"/>
  <c r="I11" i="132"/>
  <c r="H11" i="121"/>
  <c r="J11" i="120"/>
  <c r="J12" i="131"/>
  <c r="I12" i="144"/>
  <c r="H12" i="132"/>
  <c r="I24" i="131"/>
  <c r="H24" i="120"/>
  <c r="J24" i="119"/>
  <c r="J6" i="110"/>
  <c r="I6" i="122"/>
  <c r="I7" i="122" s="1"/>
  <c r="I29" i="122" s="1"/>
  <c r="I30" i="122" s="1"/>
  <c r="H6" i="111"/>
  <c r="H7" i="110"/>
  <c r="J10" i="115"/>
  <c r="H10" i="116"/>
  <c r="I10" i="127"/>
  <c r="I13" i="127" s="1"/>
  <c r="H13" i="115"/>
  <c r="J13" i="115" s="1"/>
  <c r="I16" i="124"/>
  <c r="I19" i="124" s="1"/>
  <c r="J16" i="112"/>
  <c r="H16" i="113"/>
  <c r="H19" i="112"/>
  <c r="J19" i="112" s="1"/>
  <c r="I15" i="133"/>
  <c r="J15" i="121"/>
  <c r="H15" i="122"/>
  <c r="J22" i="120"/>
  <c r="I22" i="132"/>
  <c r="H22" i="121"/>
  <c r="J4" i="117"/>
  <c r="H4" i="118"/>
  <c r="I4" i="129"/>
  <c r="J23" i="120"/>
  <c r="H23" i="121"/>
  <c r="I23" i="132"/>
  <c r="I5" i="132"/>
  <c r="H5" i="121"/>
  <c r="J5" i="120"/>
  <c r="J7" i="109"/>
  <c r="H29" i="109"/>
  <c r="J29" i="108"/>
  <c r="H30" i="108"/>
  <c r="J30" i="108" s="1"/>
  <c r="H25" i="135" l="1"/>
  <c r="I25" i="147"/>
  <c r="J25" i="134"/>
  <c r="H26" i="134"/>
  <c r="J26" i="133"/>
  <c r="I26" i="146"/>
  <c r="I18" i="146"/>
  <c r="J18" i="133"/>
  <c r="H18" i="134"/>
  <c r="J8" i="135"/>
  <c r="I8" i="148"/>
  <c r="H8" i="136"/>
  <c r="J9" i="138"/>
  <c r="H9" i="139"/>
  <c r="H20" i="140"/>
  <c r="J20" i="139"/>
  <c r="H14" i="124"/>
  <c r="I14" i="135"/>
  <c r="J14" i="123"/>
  <c r="H17" i="123"/>
  <c r="I17" i="134"/>
  <c r="J17" i="122"/>
  <c r="J7" i="110"/>
  <c r="H29" i="110"/>
  <c r="H4" i="119"/>
  <c r="J4" i="118"/>
  <c r="I4" i="130"/>
  <c r="I6" i="123"/>
  <c r="I7" i="123" s="1"/>
  <c r="I29" i="123" s="1"/>
  <c r="I30" i="123" s="1"/>
  <c r="J6" i="111"/>
  <c r="H6" i="112"/>
  <c r="H7" i="111"/>
  <c r="J27" i="117"/>
  <c r="I27" i="129"/>
  <c r="I28" i="129" s="1"/>
  <c r="H27" i="118"/>
  <c r="H28" i="117"/>
  <c r="J28" i="117" s="1"/>
  <c r="H24" i="121"/>
  <c r="I24" i="132"/>
  <c r="J24" i="120"/>
  <c r="H15" i="123"/>
  <c r="J15" i="122"/>
  <c r="I15" i="134"/>
  <c r="H12" i="133"/>
  <c r="I12" i="145"/>
  <c r="J12" i="132"/>
  <c r="J5" i="121"/>
  <c r="I5" i="133"/>
  <c r="H5" i="122"/>
  <c r="H22" i="122"/>
  <c r="J22" i="121"/>
  <c r="I22" i="133"/>
  <c r="H10" i="117"/>
  <c r="I10" i="128"/>
  <c r="I13" i="128" s="1"/>
  <c r="J10" i="116"/>
  <c r="H13" i="116"/>
  <c r="J13" i="116" s="1"/>
  <c r="I16" i="125"/>
  <c r="I19" i="125" s="1"/>
  <c r="J16" i="113"/>
  <c r="H16" i="114"/>
  <c r="H19" i="113"/>
  <c r="J19" i="113" s="1"/>
  <c r="J21" i="122"/>
  <c r="I21" i="134"/>
  <c r="H21" i="123"/>
  <c r="J23" i="121"/>
  <c r="H23" i="122"/>
  <c r="I23" i="133"/>
  <c r="I11" i="133"/>
  <c r="J11" i="121"/>
  <c r="H11" i="122"/>
  <c r="J29" i="109"/>
  <c r="H30" i="109"/>
  <c r="J30" i="109" s="1"/>
  <c r="J8" i="136" l="1"/>
  <c r="H8" i="137"/>
  <c r="I8" i="149"/>
  <c r="J18" i="134"/>
  <c r="I18" i="147"/>
  <c r="H18" i="135"/>
  <c r="I26" i="147"/>
  <c r="H26" i="135"/>
  <c r="J26" i="134"/>
  <c r="J25" i="135"/>
  <c r="I25" i="148"/>
  <c r="H25" i="136"/>
  <c r="J9" i="139"/>
  <c r="H9" i="140"/>
  <c r="J20" i="140"/>
  <c r="H20" i="141"/>
  <c r="H12" i="134"/>
  <c r="I12" i="146"/>
  <c r="J12" i="133"/>
  <c r="J29" i="110"/>
  <c r="H30" i="110"/>
  <c r="J30" i="110" s="1"/>
  <c r="H4" i="120"/>
  <c r="I4" i="131"/>
  <c r="J4" i="119"/>
  <c r="H11" i="123"/>
  <c r="J11" i="122"/>
  <c r="I11" i="134"/>
  <c r="J17" i="123"/>
  <c r="I17" i="135"/>
  <c r="H17" i="124"/>
  <c r="J27" i="118"/>
  <c r="I27" i="130"/>
  <c r="I28" i="130" s="1"/>
  <c r="H27" i="119"/>
  <c r="H28" i="118"/>
  <c r="J28" i="118" s="1"/>
  <c r="H21" i="124"/>
  <c r="J21" i="123"/>
  <c r="I21" i="135"/>
  <c r="J10" i="117"/>
  <c r="I10" i="129"/>
  <c r="I13" i="129" s="1"/>
  <c r="H10" i="118"/>
  <c r="H13" i="117"/>
  <c r="J13" i="117" s="1"/>
  <c r="I24" i="133"/>
  <c r="J24" i="121"/>
  <c r="H24" i="122"/>
  <c r="J7" i="111"/>
  <c r="H29" i="111"/>
  <c r="J14" i="124"/>
  <c r="I14" i="136"/>
  <c r="H14" i="125"/>
  <c r="I16" i="126"/>
  <c r="I19" i="126" s="1"/>
  <c r="H16" i="115"/>
  <c r="J16" i="114"/>
  <c r="H19" i="114"/>
  <c r="J19" i="114" s="1"/>
  <c r="H15" i="124"/>
  <c r="J15" i="123"/>
  <c r="I15" i="135"/>
  <c r="J22" i="122"/>
  <c r="I22" i="134"/>
  <c r="H22" i="123"/>
  <c r="H6" i="113"/>
  <c r="I6" i="124"/>
  <c r="I7" i="124" s="1"/>
  <c r="I29" i="124" s="1"/>
  <c r="I30" i="124" s="1"/>
  <c r="J6" i="112"/>
  <c r="H7" i="112"/>
  <c r="H23" i="123"/>
  <c r="J23" i="122"/>
  <c r="I23" i="134"/>
  <c r="J5" i="122"/>
  <c r="H5" i="123"/>
  <c r="I5" i="134"/>
  <c r="E7" i="123"/>
  <c r="E29" i="123" s="1"/>
  <c r="I25" i="149" l="1"/>
  <c r="J25" i="136"/>
  <c r="H25" i="137"/>
  <c r="J26" i="135"/>
  <c r="H26" i="136"/>
  <c r="I26" i="148"/>
  <c r="H18" i="136"/>
  <c r="I18" i="148"/>
  <c r="J18" i="135"/>
  <c r="H8" i="138"/>
  <c r="J8" i="137"/>
  <c r="J9" i="140"/>
  <c r="H9" i="141"/>
  <c r="J20" i="141"/>
  <c r="H20" i="142"/>
  <c r="I24" i="134"/>
  <c r="J24" i="122"/>
  <c r="H24" i="123"/>
  <c r="I22" i="135"/>
  <c r="J22" i="123"/>
  <c r="H22" i="124"/>
  <c r="J11" i="123"/>
  <c r="H11" i="124"/>
  <c r="I11" i="135"/>
  <c r="I10" i="130"/>
  <c r="I13" i="130" s="1"/>
  <c r="J10" i="118"/>
  <c r="H10" i="119"/>
  <c r="H13" i="118"/>
  <c r="J13" i="118" s="1"/>
  <c r="J15" i="124"/>
  <c r="H15" i="125"/>
  <c r="I15" i="136"/>
  <c r="I4" i="132"/>
  <c r="H4" i="121"/>
  <c r="J4" i="120"/>
  <c r="H16" i="116"/>
  <c r="I16" i="127"/>
  <c r="I19" i="127" s="1"/>
  <c r="J16" i="115"/>
  <c r="H19" i="115"/>
  <c r="J19" i="115" s="1"/>
  <c r="H21" i="125"/>
  <c r="J21" i="124"/>
  <c r="I21" i="136"/>
  <c r="J12" i="134"/>
  <c r="I12" i="147"/>
  <c r="H12" i="135"/>
  <c r="J7" i="112"/>
  <c r="H29" i="112"/>
  <c r="J5" i="123"/>
  <c r="I5" i="135"/>
  <c r="H5" i="124"/>
  <c r="J14" i="125"/>
  <c r="H14" i="126"/>
  <c r="I14" i="137"/>
  <c r="I17" i="136"/>
  <c r="J17" i="124"/>
  <c r="H17" i="125"/>
  <c r="J23" i="123"/>
  <c r="H23" i="124"/>
  <c r="I23" i="135"/>
  <c r="H30" i="111"/>
  <c r="J30" i="111" s="1"/>
  <c r="J29" i="111"/>
  <c r="J6" i="113"/>
  <c r="H6" i="114"/>
  <c r="I6" i="125"/>
  <c r="I7" i="125" s="1"/>
  <c r="I29" i="125" s="1"/>
  <c r="I30" i="125" s="1"/>
  <c r="H7" i="113"/>
  <c r="I27" i="131"/>
  <c r="I28" i="131" s="1"/>
  <c r="J27" i="119"/>
  <c r="H27" i="120"/>
  <c r="H28" i="119"/>
  <c r="J28" i="119" s="1"/>
  <c r="G29" i="123"/>
  <c r="E30" i="123"/>
  <c r="G30" i="123" s="1"/>
  <c r="H8" i="139" l="1"/>
  <c r="J8" i="138"/>
  <c r="I18" i="149"/>
  <c r="J18" i="136"/>
  <c r="H18" i="137"/>
  <c r="J26" i="136"/>
  <c r="H26" i="137"/>
  <c r="I26" i="149"/>
  <c r="J25" i="137"/>
  <c r="H25" i="138"/>
  <c r="J9" i="141"/>
  <c r="H9" i="142"/>
  <c r="H20" i="144"/>
  <c r="J20" i="142"/>
  <c r="H10" i="120"/>
  <c r="J10" i="119"/>
  <c r="I10" i="131"/>
  <c r="I13" i="131" s="1"/>
  <c r="H13" i="119"/>
  <c r="J13" i="119" s="1"/>
  <c r="I11" i="136"/>
  <c r="H11" i="125"/>
  <c r="J11" i="124"/>
  <c r="I4" i="133"/>
  <c r="J4" i="121"/>
  <c r="H4" i="122"/>
  <c r="I22" i="136"/>
  <c r="H22" i="125"/>
  <c r="J22" i="124"/>
  <c r="J5" i="124"/>
  <c r="H5" i="125"/>
  <c r="I5" i="136"/>
  <c r="J16" i="116"/>
  <c r="H16" i="117"/>
  <c r="I16" i="128"/>
  <c r="I19" i="128" s="1"/>
  <c r="H19" i="116"/>
  <c r="J19" i="116" s="1"/>
  <c r="J14" i="126"/>
  <c r="H14" i="127"/>
  <c r="I14" i="138"/>
  <c r="I24" i="135"/>
  <c r="H24" i="124"/>
  <c r="J24" i="123"/>
  <c r="J23" i="124"/>
  <c r="H23" i="125"/>
  <c r="I23" i="136"/>
  <c r="J27" i="120"/>
  <c r="H27" i="121"/>
  <c r="I27" i="132"/>
  <c r="I28" i="132" s="1"/>
  <c r="H28" i="120"/>
  <c r="J28" i="120" s="1"/>
  <c r="J7" i="113"/>
  <c r="H29" i="113"/>
  <c r="H12" i="136"/>
  <c r="I12" i="148"/>
  <c r="J12" i="135"/>
  <c r="J15" i="125"/>
  <c r="H15" i="126"/>
  <c r="I15" i="137"/>
  <c r="H30" i="112"/>
  <c r="J30" i="112" s="1"/>
  <c r="J29" i="112"/>
  <c r="I6" i="126"/>
  <c r="I7" i="126" s="1"/>
  <c r="I29" i="126" s="1"/>
  <c r="I30" i="126" s="1"/>
  <c r="H6" i="115"/>
  <c r="J6" i="114"/>
  <c r="H7" i="114"/>
  <c r="I21" i="137"/>
  <c r="J21" i="125"/>
  <c r="H21" i="126"/>
  <c r="I17" i="137"/>
  <c r="H17" i="126"/>
  <c r="J17" i="125"/>
  <c r="H25" i="139" l="1"/>
  <c r="J25" i="138"/>
  <c r="H26" i="138"/>
  <c r="J26" i="137"/>
  <c r="J18" i="137"/>
  <c r="H18" i="138"/>
  <c r="H8" i="140"/>
  <c r="J8" i="139"/>
  <c r="J9" i="142"/>
  <c r="H9" i="144"/>
  <c r="J20" i="144"/>
  <c r="H20" i="145"/>
  <c r="J23" i="125"/>
  <c r="H23" i="126"/>
  <c r="I23" i="137"/>
  <c r="I22" i="137"/>
  <c r="H22" i="126"/>
  <c r="J22" i="125"/>
  <c r="I6" i="127"/>
  <c r="I7" i="127" s="1"/>
  <c r="I29" i="127" s="1"/>
  <c r="I30" i="127" s="1"/>
  <c r="J6" i="115"/>
  <c r="H6" i="116"/>
  <c r="H7" i="115"/>
  <c r="I4" i="134"/>
  <c r="J4" i="122"/>
  <c r="H4" i="123"/>
  <c r="I5" i="137"/>
  <c r="J5" i="125"/>
  <c r="H5" i="126"/>
  <c r="J7" i="114"/>
  <c r="H29" i="114"/>
  <c r="I15" i="138"/>
  <c r="H15" i="127"/>
  <c r="J15" i="126"/>
  <c r="H14" i="128"/>
  <c r="J14" i="127"/>
  <c r="I14" i="139"/>
  <c r="I11" i="137"/>
  <c r="J11" i="125"/>
  <c r="H11" i="126"/>
  <c r="I12" i="149"/>
  <c r="H12" i="137"/>
  <c r="J12" i="136"/>
  <c r="H30" i="113"/>
  <c r="J30" i="113" s="1"/>
  <c r="J29" i="113"/>
  <c r="I16" i="129"/>
  <c r="I19" i="129" s="1"/>
  <c r="H16" i="118"/>
  <c r="J16" i="117"/>
  <c r="H19" i="117"/>
  <c r="J19" i="117" s="1"/>
  <c r="H10" i="121"/>
  <c r="J10" i="120"/>
  <c r="I10" i="132"/>
  <c r="I13" i="132" s="1"/>
  <c r="H13" i="120"/>
  <c r="J13" i="120" s="1"/>
  <c r="H24" i="125"/>
  <c r="I24" i="136"/>
  <c r="J24" i="124"/>
  <c r="H17" i="127"/>
  <c r="J17" i="126"/>
  <c r="I17" i="138"/>
  <c r="J21" i="126"/>
  <c r="H21" i="127"/>
  <c r="I21" i="138"/>
  <c r="H27" i="122"/>
  <c r="J27" i="121"/>
  <c r="I27" i="133"/>
  <c r="I28" i="133" s="1"/>
  <c r="H28" i="121"/>
  <c r="J28" i="121" s="1"/>
  <c r="J8" i="140" l="1"/>
  <c r="H8" i="141"/>
  <c r="H18" i="139"/>
  <c r="J18" i="138"/>
  <c r="H26" i="139"/>
  <c r="J26" i="138"/>
  <c r="J25" i="139"/>
  <c r="H25" i="140"/>
  <c r="J9" i="144"/>
  <c r="H9" i="145"/>
  <c r="J20" i="145"/>
  <c r="H20" i="146"/>
  <c r="J21" i="127"/>
  <c r="I21" i="139"/>
  <c r="H21" i="128"/>
  <c r="J17" i="127"/>
  <c r="H17" i="128"/>
  <c r="I17" i="139"/>
  <c r="I11" i="138"/>
  <c r="J11" i="126"/>
  <c r="H11" i="127"/>
  <c r="I4" i="135"/>
  <c r="J4" i="123"/>
  <c r="H4" i="124"/>
  <c r="J7" i="115"/>
  <c r="H29" i="115"/>
  <c r="J6" i="116"/>
  <c r="I6" i="128"/>
  <c r="I7" i="128" s="1"/>
  <c r="I29" i="128" s="1"/>
  <c r="I30" i="128" s="1"/>
  <c r="H6" i="117"/>
  <c r="H7" i="116"/>
  <c r="J24" i="125"/>
  <c r="H24" i="126"/>
  <c r="I24" i="137"/>
  <c r="I14" i="140"/>
  <c r="H14" i="129"/>
  <c r="J14" i="128"/>
  <c r="H10" i="122"/>
  <c r="J10" i="121"/>
  <c r="I10" i="133"/>
  <c r="I13" i="133" s="1"/>
  <c r="H13" i="121"/>
  <c r="J13" i="121" s="1"/>
  <c r="J16" i="118"/>
  <c r="I16" i="130"/>
  <c r="I19" i="130" s="1"/>
  <c r="H16" i="119"/>
  <c r="H19" i="118"/>
  <c r="J19" i="118" s="1"/>
  <c r="H27" i="123"/>
  <c r="J27" i="122"/>
  <c r="I27" i="134"/>
  <c r="I28" i="134" s="1"/>
  <c r="H28" i="122"/>
  <c r="J28" i="122" s="1"/>
  <c r="J22" i="126"/>
  <c r="I22" i="138"/>
  <c r="H22" i="127"/>
  <c r="H15" i="128"/>
  <c r="I15" i="139"/>
  <c r="J15" i="127"/>
  <c r="I23" i="138"/>
  <c r="H23" i="127"/>
  <c r="J23" i="126"/>
  <c r="H12" i="138"/>
  <c r="J12" i="137"/>
  <c r="H30" i="114"/>
  <c r="J30" i="114" s="1"/>
  <c r="J29" i="114"/>
  <c r="I5" i="138"/>
  <c r="J5" i="126"/>
  <c r="H5" i="127"/>
  <c r="J25" i="140" l="1"/>
  <c r="H25" i="141"/>
  <c r="H26" i="140"/>
  <c r="J26" i="139"/>
  <c r="J18" i="139"/>
  <c r="H18" i="140"/>
  <c r="H8" i="142"/>
  <c r="J8" i="141"/>
  <c r="J9" i="145"/>
  <c r="H9" i="146"/>
  <c r="J20" i="146"/>
  <c r="H20" i="147"/>
  <c r="H30" i="115"/>
  <c r="J30" i="115" s="1"/>
  <c r="J29" i="115"/>
  <c r="J12" i="138"/>
  <c r="H12" i="139"/>
  <c r="H15" i="129"/>
  <c r="I15" i="140"/>
  <c r="J15" i="128"/>
  <c r="I4" i="136"/>
  <c r="H4" i="125"/>
  <c r="J4" i="124"/>
  <c r="I23" i="139"/>
  <c r="J23" i="127"/>
  <c r="H23" i="128"/>
  <c r="J10" i="122"/>
  <c r="H10" i="123"/>
  <c r="I10" i="134"/>
  <c r="I13" i="134" s="1"/>
  <c r="H13" i="122"/>
  <c r="J13" i="122" s="1"/>
  <c r="H11" i="128"/>
  <c r="I11" i="139"/>
  <c r="J11" i="127"/>
  <c r="J14" i="129"/>
  <c r="H14" i="130"/>
  <c r="I14" i="141"/>
  <c r="I17" i="140"/>
  <c r="J17" i="128"/>
  <c r="H17" i="129"/>
  <c r="H22" i="128"/>
  <c r="I22" i="139"/>
  <c r="J22" i="127"/>
  <c r="H24" i="127"/>
  <c r="J24" i="126"/>
  <c r="I24" i="138"/>
  <c r="J21" i="128"/>
  <c r="I21" i="140"/>
  <c r="H21" i="129"/>
  <c r="J5" i="127"/>
  <c r="H5" i="128"/>
  <c r="I5" i="139"/>
  <c r="H27" i="124"/>
  <c r="I27" i="135"/>
  <c r="I28" i="135" s="1"/>
  <c r="J27" i="123"/>
  <c r="H28" i="123"/>
  <c r="J28" i="123" s="1"/>
  <c r="H29" i="116"/>
  <c r="J7" i="116"/>
  <c r="I6" i="129"/>
  <c r="I7" i="129" s="1"/>
  <c r="I29" i="129" s="1"/>
  <c r="I30" i="129" s="1"/>
  <c r="J6" i="117"/>
  <c r="H6" i="118"/>
  <c r="H7" i="117"/>
  <c r="H16" i="120"/>
  <c r="I16" i="131"/>
  <c r="I19" i="131" s="1"/>
  <c r="J16" i="119"/>
  <c r="H19" i="119"/>
  <c r="J19" i="119" s="1"/>
  <c r="J8" i="142" l="1"/>
  <c r="H8" i="144"/>
  <c r="H18" i="141"/>
  <c r="J18" i="140"/>
  <c r="H26" i="141"/>
  <c r="J26" i="140"/>
  <c r="J25" i="141"/>
  <c r="H25" i="142"/>
  <c r="J9" i="146"/>
  <c r="H9" i="147"/>
  <c r="H20" i="148"/>
  <c r="J20" i="147"/>
  <c r="H23" i="129"/>
  <c r="J23" i="128"/>
  <c r="I23" i="140"/>
  <c r="I6" i="130"/>
  <c r="I7" i="130" s="1"/>
  <c r="I29" i="130" s="1"/>
  <c r="I30" i="130" s="1"/>
  <c r="J6" i="118"/>
  <c r="H6" i="119"/>
  <c r="H7" i="118"/>
  <c r="H24" i="128"/>
  <c r="J24" i="127"/>
  <c r="I24" i="139"/>
  <c r="J22" i="128"/>
  <c r="H22" i="129"/>
  <c r="I22" i="140"/>
  <c r="H4" i="126"/>
  <c r="I4" i="137"/>
  <c r="J4" i="125"/>
  <c r="H17" i="130"/>
  <c r="I17" i="141"/>
  <c r="J17" i="129"/>
  <c r="J5" i="128"/>
  <c r="I5" i="140"/>
  <c r="H5" i="129"/>
  <c r="H14" i="131"/>
  <c r="J14" i="130"/>
  <c r="I14" i="142"/>
  <c r="H30" i="116"/>
  <c r="J30" i="116" s="1"/>
  <c r="J29" i="116"/>
  <c r="H27" i="125"/>
  <c r="J27" i="124"/>
  <c r="I27" i="136"/>
  <c r="I28" i="136" s="1"/>
  <c r="H28" i="124"/>
  <c r="J28" i="124" s="1"/>
  <c r="J15" i="129"/>
  <c r="I15" i="141"/>
  <c r="H15" i="130"/>
  <c r="H12" i="140"/>
  <c r="J12" i="139"/>
  <c r="I11" i="140"/>
  <c r="H11" i="129"/>
  <c r="J11" i="128"/>
  <c r="I21" i="141"/>
  <c r="H21" i="130"/>
  <c r="J21" i="129"/>
  <c r="J16" i="120"/>
  <c r="I16" i="132"/>
  <c r="I19" i="132" s="1"/>
  <c r="H16" i="121"/>
  <c r="H19" i="120"/>
  <c r="J19" i="120" s="1"/>
  <c r="J7" i="117"/>
  <c r="H29" i="117"/>
  <c r="J10" i="123"/>
  <c r="H10" i="124"/>
  <c r="I10" i="135"/>
  <c r="I13" i="135" s="1"/>
  <c r="H13" i="123"/>
  <c r="J13" i="123" s="1"/>
  <c r="J25" i="142" l="1"/>
  <c r="H25" i="144"/>
  <c r="J26" i="141"/>
  <c r="H26" i="142"/>
  <c r="J18" i="141"/>
  <c r="H18" i="142"/>
  <c r="J8" i="144"/>
  <c r="H8" i="145"/>
  <c r="J9" i="147"/>
  <c r="H9" i="148"/>
  <c r="H20" i="149"/>
  <c r="J20" i="149" s="1"/>
  <c r="J20" i="148"/>
  <c r="H17" i="131"/>
  <c r="J17" i="130"/>
  <c r="I17" i="142"/>
  <c r="H16" i="122"/>
  <c r="I16" i="133"/>
  <c r="I19" i="133" s="1"/>
  <c r="J16" i="121"/>
  <c r="H19" i="121"/>
  <c r="J19" i="121" s="1"/>
  <c r="I27" i="137"/>
  <c r="I28" i="137" s="1"/>
  <c r="H27" i="126"/>
  <c r="J27" i="125"/>
  <c r="H28" i="125"/>
  <c r="J28" i="125" s="1"/>
  <c r="H4" i="127"/>
  <c r="I4" i="138"/>
  <c r="J4" i="126"/>
  <c r="I21" i="142"/>
  <c r="J21" i="130"/>
  <c r="H21" i="131"/>
  <c r="I22" i="141"/>
  <c r="J22" i="129"/>
  <c r="H22" i="130"/>
  <c r="J24" i="128"/>
  <c r="I24" i="140"/>
  <c r="H24" i="129"/>
  <c r="J7" i="118"/>
  <c r="H29" i="118"/>
  <c r="H14" i="132"/>
  <c r="J14" i="131"/>
  <c r="I14" i="144"/>
  <c r="J6" i="119"/>
  <c r="I6" i="131"/>
  <c r="I7" i="131" s="1"/>
  <c r="I29" i="131" s="1"/>
  <c r="I30" i="131" s="1"/>
  <c r="H6" i="120"/>
  <c r="H7" i="119"/>
  <c r="J5" i="129"/>
  <c r="H5" i="130"/>
  <c r="I5" i="141"/>
  <c r="H11" i="130"/>
  <c r="J11" i="129"/>
  <c r="I11" i="141"/>
  <c r="J23" i="129"/>
  <c r="H23" i="130"/>
  <c r="I23" i="141"/>
  <c r="I15" i="142"/>
  <c r="J15" i="130"/>
  <c r="H15" i="131"/>
  <c r="J10" i="124"/>
  <c r="H10" i="125"/>
  <c r="I10" i="136"/>
  <c r="I13" i="136" s="1"/>
  <c r="H13" i="124"/>
  <c r="J13" i="124" s="1"/>
  <c r="J12" i="140"/>
  <c r="H12" i="141"/>
  <c r="J29" i="117"/>
  <c r="H30" i="117"/>
  <c r="J30" i="117" s="1"/>
  <c r="J8" i="145" l="1"/>
  <c r="H8" i="146"/>
  <c r="H18" i="144"/>
  <c r="J18" i="142"/>
  <c r="H26" i="144"/>
  <c r="J26" i="142"/>
  <c r="H25" i="145"/>
  <c r="J25" i="144"/>
  <c r="H9" i="149"/>
  <c r="J9" i="149" s="1"/>
  <c r="J9" i="148"/>
  <c r="J7" i="119"/>
  <c r="H29" i="119"/>
  <c r="H21" i="132"/>
  <c r="J21" i="131"/>
  <c r="I21" i="144"/>
  <c r="I10" i="137"/>
  <c r="I13" i="137" s="1"/>
  <c r="H10" i="126"/>
  <c r="J10" i="125"/>
  <c r="H13" i="125"/>
  <c r="J13" i="125" s="1"/>
  <c r="J29" i="118"/>
  <c r="H30" i="118"/>
  <c r="J30" i="118" s="1"/>
  <c r="H6" i="121"/>
  <c r="J6" i="120"/>
  <c r="I6" i="132"/>
  <c r="I7" i="132" s="1"/>
  <c r="I29" i="132" s="1"/>
  <c r="I30" i="132" s="1"/>
  <c r="H7" i="120"/>
  <c r="J27" i="126"/>
  <c r="I27" i="138"/>
  <c r="I28" i="138" s="1"/>
  <c r="H27" i="127"/>
  <c r="H28" i="126"/>
  <c r="J28" i="126" s="1"/>
  <c r="H12" i="142"/>
  <c r="J12" i="141"/>
  <c r="H15" i="132"/>
  <c r="J15" i="131"/>
  <c r="I15" i="144"/>
  <c r="J14" i="132"/>
  <c r="H14" i="133"/>
  <c r="I14" i="145"/>
  <c r="H24" i="130"/>
  <c r="I24" i="141"/>
  <c r="J24" i="129"/>
  <c r="H23" i="131"/>
  <c r="I23" i="142"/>
  <c r="J23" i="130"/>
  <c r="I11" i="142"/>
  <c r="J11" i="130"/>
  <c r="H11" i="131"/>
  <c r="I16" i="134"/>
  <c r="I19" i="134" s="1"/>
  <c r="J16" i="122"/>
  <c r="H16" i="123"/>
  <c r="H19" i="122"/>
  <c r="J19" i="122" s="1"/>
  <c r="I4" i="139"/>
  <c r="J4" i="127"/>
  <c r="H4" i="128"/>
  <c r="J22" i="130"/>
  <c r="I22" i="142"/>
  <c r="H22" i="131"/>
  <c r="J5" i="130"/>
  <c r="I5" i="142"/>
  <c r="H5" i="131"/>
  <c r="J17" i="131"/>
  <c r="I17" i="144"/>
  <c r="H17" i="132"/>
  <c r="H25" i="146" l="1"/>
  <c r="J25" i="145"/>
  <c r="H26" i="145"/>
  <c r="J26" i="144"/>
  <c r="J18" i="144"/>
  <c r="H18" i="145"/>
  <c r="J8" i="146"/>
  <c r="H8" i="147"/>
  <c r="J7" i="120"/>
  <c r="H29" i="120"/>
  <c r="H23" i="132"/>
  <c r="I23" i="144"/>
  <c r="J23" i="131"/>
  <c r="I6" i="133"/>
  <c r="I7" i="133" s="1"/>
  <c r="I29" i="133" s="1"/>
  <c r="I30" i="133" s="1"/>
  <c r="J6" i="121"/>
  <c r="H6" i="122"/>
  <c r="H7" i="121"/>
  <c r="I4" i="140"/>
  <c r="J4" i="128"/>
  <c r="H4" i="129"/>
  <c r="I14" i="146"/>
  <c r="H14" i="134"/>
  <c r="J14" i="133"/>
  <c r="I16" i="135"/>
  <c r="I19" i="135" s="1"/>
  <c r="J16" i="123"/>
  <c r="H16" i="124"/>
  <c r="H19" i="123"/>
  <c r="J19" i="123" s="1"/>
  <c r="H10" i="127"/>
  <c r="I10" i="138"/>
  <c r="I13" i="138" s="1"/>
  <c r="J10" i="126"/>
  <c r="H13" i="126"/>
  <c r="J13" i="126" s="1"/>
  <c r="H15" i="133"/>
  <c r="J15" i="132"/>
  <c r="I15" i="145"/>
  <c r="H22" i="132"/>
  <c r="I22" i="144"/>
  <c r="J22" i="131"/>
  <c r="H12" i="144"/>
  <c r="J12" i="142"/>
  <c r="J21" i="132"/>
  <c r="I21" i="145"/>
  <c r="H21" i="133"/>
  <c r="H24" i="131"/>
  <c r="J24" i="130"/>
  <c r="I24" i="142"/>
  <c r="J29" i="119"/>
  <c r="H30" i="119"/>
  <c r="J30" i="119" s="1"/>
  <c r="H17" i="133"/>
  <c r="I17" i="145"/>
  <c r="J17" i="132"/>
  <c r="J27" i="127"/>
  <c r="I27" i="139"/>
  <c r="I28" i="139" s="1"/>
  <c r="H27" i="128"/>
  <c r="H28" i="127"/>
  <c r="J28" i="127" s="1"/>
  <c r="H11" i="132"/>
  <c r="I11" i="144"/>
  <c r="J11" i="131"/>
  <c r="I5" i="144"/>
  <c r="J5" i="131"/>
  <c r="H5" i="132"/>
  <c r="J8" i="147" l="1"/>
  <c r="H8" i="148"/>
  <c r="H18" i="146"/>
  <c r="J18" i="145"/>
  <c r="H26" i="146"/>
  <c r="J26" i="145"/>
  <c r="J25" i="146"/>
  <c r="H25" i="147"/>
  <c r="J12" i="144"/>
  <c r="H12" i="145"/>
  <c r="H22" i="133"/>
  <c r="J22" i="132"/>
  <c r="I22" i="145"/>
  <c r="J7" i="121"/>
  <c r="H29" i="121"/>
  <c r="I6" i="134"/>
  <c r="I7" i="134" s="1"/>
  <c r="I29" i="134" s="1"/>
  <c r="I30" i="134" s="1"/>
  <c r="H6" i="123"/>
  <c r="J6" i="122"/>
  <c r="H7" i="122"/>
  <c r="J15" i="133"/>
  <c r="H15" i="134"/>
  <c r="I15" i="146"/>
  <c r="J4" i="129"/>
  <c r="H4" i="130"/>
  <c r="I4" i="141"/>
  <c r="H11" i="133"/>
  <c r="J11" i="132"/>
  <c r="I11" i="145"/>
  <c r="H17" i="134"/>
  <c r="I17" i="146"/>
  <c r="J17" i="133"/>
  <c r="I14" i="147"/>
  <c r="H14" i="135"/>
  <c r="J14" i="134"/>
  <c r="J23" i="132"/>
  <c r="I23" i="145"/>
  <c r="H23" i="133"/>
  <c r="H27" i="129"/>
  <c r="I27" i="140"/>
  <c r="I28" i="140" s="1"/>
  <c r="J27" i="128"/>
  <c r="H28" i="128"/>
  <c r="J28" i="128" s="1"/>
  <c r="J29" i="120"/>
  <c r="H30" i="120"/>
  <c r="J30" i="120" s="1"/>
  <c r="H24" i="132"/>
  <c r="J24" i="131"/>
  <c r="I24" i="144"/>
  <c r="J16" i="124"/>
  <c r="H16" i="125"/>
  <c r="I16" i="136"/>
  <c r="I19" i="136" s="1"/>
  <c r="H19" i="124"/>
  <c r="J19" i="124" s="1"/>
  <c r="I10" i="139"/>
  <c r="I13" i="139" s="1"/>
  <c r="J10" i="127"/>
  <c r="H10" i="128"/>
  <c r="H13" i="127"/>
  <c r="J13" i="127" s="1"/>
  <c r="J5" i="132"/>
  <c r="H5" i="133"/>
  <c r="I5" i="145"/>
  <c r="J21" i="133"/>
  <c r="H21" i="134"/>
  <c r="I21" i="146"/>
  <c r="J25" i="147" l="1"/>
  <c r="H25" i="148"/>
  <c r="J26" i="146"/>
  <c r="H26" i="147"/>
  <c r="H18" i="147"/>
  <c r="J18" i="146"/>
  <c r="J8" i="148"/>
  <c r="H8" i="149"/>
  <c r="J23" i="133"/>
  <c r="H23" i="134"/>
  <c r="I23" i="146"/>
  <c r="J7" i="122"/>
  <c r="H29" i="122"/>
  <c r="J27" i="129"/>
  <c r="I27" i="141"/>
  <c r="I28" i="141" s="1"/>
  <c r="H27" i="130"/>
  <c r="H28" i="129"/>
  <c r="J28" i="129" s="1"/>
  <c r="I15" i="147"/>
  <c r="H15" i="135"/>
  <c r="J15" i="134"/>
  <c r="H6" i="124"/>
  <c r="I6" i="135"/>
  <c r="I7" i="135" s="1"/>
  <c r="I29" i="135" s="1"/>
  <c r="I30" i="135" s="1"/>
  <c r="J6" i="123"/>
  <c r="H7" i="123"/>
  <c r="H10" i="129"/>
  <c r="J10" i="128"/>
  <c r="I10" i="140"/>
  <c r="I13" i="140" s="1"/>
  <c r="H13" i="128"/>
  <c r="J13" i="128" s="1"/>
  <c r="J29" i="121"/>
  <c r="H30" i="121"/>
  <c r="J30" i="121" s="1"/>
  <c r="I17" i="147"/>
  <c r="H17" i="135"/>
  <c r="J17" i="134"/>
  <c r="J22" i="133"/>
  <c r="H22" i="134"/>
  <c r="I22" i="146"/>
  <c r="H16" i="126"/>
  <c r="I16" i="137"/>
  <c r="I19" i="137" s="1"/>
  <c r="J16" i="125"/>
  <c r="H19" i="125"/>
  <c r="J19" i="125" s="1"/>
  <c r="J11" i="133"/>
  <c r="H11" i="134"/>
  <c r="I11" i="146"/>
  <c r="J5" i="133"/>
  <c r="H5" i="134"/>
  <c r="I5" i="146"/>
  <c r="I14" i="148"/>
  <c r="H14" i="136"/>
  <c r="J14" i="135"/>
  <c r="I24" i="145"/>
  <c r="H24" i="133"/>
  <c r="J24" i="132"/>
  <c r="H12" i="146"/>
  <c r="J12" i="145"/>
  <c r="I21" i="147"/>
  <c r="J21" i="134"/>
  <c r="H21" i="135"/>
  <c r="H4" i="131"/>
  <c r="I4" i="142"/>
  <c r="J4" i="130"/>
  <c r="J18" i="147" l="1"/>
  <c r="H18" i="148"/>
  <c r="J26" i="147"/>
  <c r="H26" i="148"/>
  <c r="J25" i="148"/>
  <c r="H25" i="149"/>
  <c r="J25" i="149" s="1"/>
  <c r="H29" i="123"/>
  <c r="J7" i="123"/>
  <c r="H5" i="135"/>
  <c r="I5" i="147"/>
  <c r="J5" i="134"/>
  <c r="H10" i="130"/>
  <c r="J10" i="129"/>
  <c r="I10" i="141"/>
  <c r="I13" i="141" s="1"/>
  <c r="H13" i="129"/>
  <c r="J13" i="129" s="1"/>
  <c r="I4" i="144"/>
  <c r="J4" i="131"/>
  <c r="H4" i="132"/>
  <c r="H11" i="135"/>
  <c r="I11" i="147"/>
  <c r="J11" i="134"/>
  <c r="J15" i="135"/>
  <c r="H15" i="136"/>
  <c r="I15" i="148"/>
  <c r="I21" i="148"/>
  <c r="H21" i="136"/>
  <c r="J21" i="135"/>
  <c r="I6" i="136"/>
  <c r="I7" i="136" s="1"/>
  <c r="I29" i="136" s="1"/>
  <c r="I30" i="136" s="1"/>
  <c r="H6" i="125"/>
  <c r="J6" i="124"/>
  <c r="H7" i="124"/>
  <c r="H16" i="127"/>
  <c r="I16" i="138"/>
  <c r="I19" i="138" s="1"/>
  <c r="J16" i="126"/>
  <c r="H19" i="126"/>
  <c r="J19" i="126" s="1"/>
  <c r="H27" i="131"/>
  <c r="I27" i="142"/>
  <c r="I28" i="142" s="1"/>
  <c r="J27" i="130"/>
  <c r="H28" i="130"/>
  <c r="J28" i="130" s="1"/>
  <c r="H12" i="147"/>
  <c r="J12" i="146"/>
  <c r="I17" i="148"/>
  <c r="J17" i="135"/>
  <c r="H17" i="136"/>
  <c r="J29" i="122"/>
  <c r="H30" i="122"/>
  <c r="J30" i="122" s="1"/>
  <c r="J24" i="133"/>
  <c r="H24" i="134"/>
  <c r="I24" i="146"/>
  <c r="I22" i="147"/>
  <c r="J22" i="134"/>
  <c r="H22" i="135"/>
  <c r="H23" i="135"/>
  <c r="I23" i="147"/>
  <c r="J23" i="134"/>
  <c r="J14" i="136"/>
  <c r="H14" i="137"/>
  <c r="I14" i="149"/>
  <c r="J26" i="148" l="1"/>
  <c r="H26" i="149"/>
  <c r="J26" i="149" s="1"/>
  <c r="J18" i="148"/>
  <c r="H18" i="149"/>
  <c r="J18" i="149" s="1"/>
  <c r="J14" i="137"/>
  <c r="H14" i="138"/>
  <c r="J11" i="135"/>
  <c r="H11" i="136"/>
  <c r="I11" i="148"/>
  <c r="J23" i="135"/>
  <c r="H23" i="136"/>
  <c r="I23" i="148"/>
  <c r="J22" i="135"/>
  <c r="H22" i="136"/>
  <c r="I22" i="148"/>
  <c r="H27" i="132"/>
  <c r="J27" i="131"/>
  <c r="I27" i="144"/>
  <c r="I28" i="144" s="1"/>
  <c r="H28" i="131"/>
  <c r="J28" i="131" s="1"/>
  <c r="I4" i="145"/>
  <c r="H4" i="133"/>
  <c r="J4" i="132"/>
  <c r="J10" i="130"/>
  <c r="I10" i="142"/>
  <c r="I13" i="142" s="1"/>
  <c r="H10" i="131"/>
  <c r="H13" i="130"/>
  <c r="J13" i="130" s="1"/>
  <c r="J6" i="125"/>
  <c r="I6" i="137"/>
  <c r="I7" i="137" s="1"/>
  <c r="I29" i="137" s="1"/>
  <c r="I30" i="137" s="1"/>
  <c r="H6" i="126"/>
  <c r="H7" i="125"/>
  <c r="H5" i="136"/>
  <c r="J5" i="135"/>
  <c r="I5" i="148"/>
  <c r="J12" i="147"/>
  <c r="H12" i="148"/>
  <c r="J7" i="124"/>
  <c r="H29" i="124"/>
  <c r="J21" i="136"/>
  <c r="H21" i="137"/>
  <c r="I21" i="149"/>
  <c r="H30" i="123"/>
  <c r="J30" i="123" s="1"/>
  <c r="J29" i="123"/>
  <c r="H15" i="137"/>
  <c r="J15" i="136"/>
  <c r="I15" i="149"/>
  <c r="J16" i="127"/>
  <c r="I16" i="139"/>
  <c r="I19" i="139" s="1"/>
  <c r="H16" i="128"/>
  <c r="H19" i="127"/>
  <c r="J19" i="127" s="1"/>
  <c r="I24" i="147"/>
  <c r="H24" i="135"/>
  <c r="J24" i="134"/>
  <c r="H17" i="137"/>
  <c r="J17" i="136"/>
  <c r="I17" i="149"/>
  <c r="J4" i="133" l="1"/>
  <c r="I4" i="146"/>
  <c r="H4" i="134"/>
  <c r="H30" i="124"/>
  <c r="J30" i="124" s="1"/>
  <c r="J29" i="124"/>
  <c r="J12" i="148"/>
  <c r="H12" i="149"/>
  <c r="J12" i="149" s="1"/>
  <c r="I22" i="149"/>
  <c r="J22" i="136"/>
  <c r="H22" i="137"/>
  <c r="J5" i="136"/>
  <c r="I5" i="149"/>
  <c r="H5" i="137"/>
  <c r="H21" i="138"/>
  <c r="J21" i="137"/>
  <c r="J7" i="125"/>
  <c r="H29" i="125"/>
  <c r="J17" i="137"/>
  <c r="H17" i="138"/>
  <c r="J27" i="132"/>
  <c r="I27" i="145"/>
  <c r="I28" i="145" s="1"/>
  <c r="H27" i="133"/>
  <c r="H28" i="132"/>
  <c r="J28" i="132" s="1"/>
  <c r="I23" i="149"/>
  <c r="J23" i="136"/>
  <c r="H23" i="137"/>
  <c r="J11" i="136"/>
  <c r="I11" i="149"/>
  <c r="H11" i="137"/>
  <c r="J6" i="126"/>
  <c r="I6" i="138"/>
  <c r="I7" i="138" s="1"/>
  <c r="I29" i="138" s="1"/>
  <c r="I30" i="138" s="1"/>
  <c r="H6" i="127"/>
  <c r="H7" i="126"/>
  <c r="J15" i="137"/>
  <c r="H15" i="138"/>
  <c r="J16" i="128"/>
  <c r="H16" i="129"/>
  <c r="I16" i="140"/>
  <c r="I19" i="140" s="1"/>
  <c r="H19" i="128"/>
  <c r="J19" i="128" s="1"/>
  <c r="I10" i="144"/>
  <c r="I13" i="144" s="1"/>
  <c r="J10" i="131"/>
  <c r="H10" i="132"/>
  <c r="H13" i="131"/>
  <c r="J13" i="131" s="1"/>
  <c r="H14" i="139"/>
  <c r="J14" i="138"/>
  <c r="H24" i="136"/>
  <c r="I24" i="148"/>
  <c r="J24" i="135"/>
  <c r="H5" i="138" l="1"/>
  <c r="J5" i="137"/>
  <c r="J11" i="137"/>
  <c r="H11" i="138"/>
  <c r="H22" i="138"/>
  <c r="J22" i="137"/>
  <c r="J7" i="126"/>
  <c r="H29" i="126"/>
  <c r="H23" i="138"/>
  <c r="J23" i="137"/>
  <c r="H15" i="139"/>
  <c r="J15" i="138"/>
  <c r="H21" i="139"/>
  <c r="J21" i="138"/>
  <c r="J14" i="139"/>
  <c r="H14" i="140"/>
  <c r="J6" i="127"/>
  <c r="I6" i="139"/>
  <c r="I7" i="139" s="1"/>
  <c r="I29" i="139" s="1"/>
  <c r="I30" i="139" s="1"/>
  <c r="H6" i="128"/>
  <c r="H7" i="127"/>
  <c r="H10" i="133"/>
  <c r="I10" i="145"/>
  <c r="I13" i="145" s="1"/>
  <c r="J10" i="132"/>
  <c r="H13" i="132"/>
  <c r="J13" i="132" s="1"/>
  <c r="I4" i="147"/>
  <c r="J4" i="134"/>
  <c r="H4" i="135"/>
  <c r="J17" i="138"/>
  <c r="H17" i="139"/>
  <c r="H24" i="137"/>
  <c r="J24" i="136"/>
  <c r="I24" i="149"/>
  <c r="J27" i="133"/>
  <c r="I27" i="146"/>
  <c r="I28" i="146" s="1"/>
  <c r="H27" i="134"/>
  <c r="H28" i="133"/>
  <c r="J28" i="133" s="1"/>
  <c r="I16" i="141"/>
  <c r="I19" i="141" s="1"/>
  <c r="H16" i="130"/>
  <c r="J16" i="129"/>
  <c r="H19" i="129"/>
  <c r="J19" i="129" s="1"/>
  <c r="H30" i="125"/>
  <c r="J30" i="125" s="1"/>
  <c r="J29" i="125"/>
  <c r="J24" i="137" l="1"/>
  <c r="H24" i="138"/>
  <c r="H21" i="140"/>
  <c r="J21" i="139"/>
  <c r="J4" i="135"/>
  <c r="H4" i="136"/>
  <c r="I4" i="148"/>
  <c r="J15" i="139"/>
  <c r="H15" i="140"/>
  <c r="H17" i="140"/>
  <c r="J17" i="139"/>
  <c r="H22" i="139"/>
  <c r="J22" i="138"/>
  <c r="H30" i="126"/>
  <c r="J30" i="126" s="1"/>
  <c r="J29" i="126"/>
  <c r="J10" i="133"/>
  <c r="I10" i="146"/>
  <c r="I13" i="146" s="1"/>
  <c r="H10" i="134"/>
  <c r="H13" i="133"/>
  <c r="J13" i="133" s="1"/>
  <c r="H11" i="139"/>
  <c r="J11" i="138"/>
  <c r="J7" i="127"/>
  <c r="H29" i="127"/>
  <c r="J6" i="128"/>
  <c r="I6" i="140"/>
  <c r="I7" i="140" s="1"/>
  <c r="I29" i="140" s="1"/>
  <c r="I30" i="140" s="1"/>
  <c r="H6" i="129"/>
  <c r="H7" i="128"/>
  <c r="H23" i="139"/>
  <c r="J23" i="138"/>
  <c r="J16" i="130"/>
  <c r="I16" i="142"/>
  <c r="I19" i="142" s="1"/>
  <c r="H16" i="131"/>
  <c r="H19" i="130"/>
  <c r="J19" i="130" s="1"/>
  <c r="J5" i="138"/>
  <c r="H5" i="139"/>
  <c r="H14" i="141"/>
  <c r="J14" i="140"/>
  <c r="I27" i="147"/>
  <c r="I28" i="147" s="1"/>
  <c r="H27" i="135"/>
  <c r="J27" i="134"/>
  <c r="H28" i="134"/>
  <c r="J28" i="134" s="1"/>
  <c r="H5" i="140" l="1"/>
  <c r="J5" i="139"/>
  <c r="I6" i="141"/>
  <c r="I7" i="141" s="1"/>
  <c r="I29" i="141" s="1"/>
  <c r="I30" i="141" s="1"/>
  <c r="H6" i="130"/>
  <c r="J6" i="129"/>
  <c r="H7" i="129"/>
  <c r="J29" i="127"/>
  <c r="H30" i="127"/>
  <c r="J30" i="127" s="1"/>
  <c r="H23" i="140"/>
  <c r="J23" i="139"/>
  <c r="H29" i="128"/>
  <c r="J7" i="128"/>
  <c r="J4" i="136"/>
  <c r="H4" i="137"/>
  <c r="I4" i="149"/>
  <c r="J21" i="140"/>
  <c r="H21" i="141"/>
  <c r="I16" i="144"/>
  <c r="I19" i="144" s="1"/>
  <c r="H16" i="132"/>
  <c r="J16" i="131"/>
  <c r="H19" i="131"/>
  <c r="J19" i="131" s="1"/>
  <c r="H22" i="140"/>
  <c r="J22" i="139"/>
  <c r="J17" i="140"/>
  <c r="H17" i="141"/>
  <c r="H27" i="136"/>
  <c r="I27" i="148"/>
  <c r="I28" i="148" s="1"/>
  <c r="J27" i="135"/>
  <c r="H28" i="135"/>
  <c r="J28" i="135" s="1"/>
  <c r="H24" i="139"/>
  <c r="J24" i="138"/>
  <c r="I10" i="147"/>
  <c r="I13" i="147" s="1"/>
  <c r="H10" i="135"/>
  <c r="J10" i="134"/>
  <c r="H13" i="134"/>
  <c r="J13" i="134" s="1"/>
  <c r="J15" i="140"/>
  <c r="H15" i="141"/>
  <c r="J11" i="139"/>
  <c r="H11" i="140"/>
  <c r="J14" i="141"/>
  <c r="H14" i="142"/>
  <c r="H24" i="140" l="1"/>
  <c r="J24" i="139"/>
  <c r="J23" i="140"/>
  <c r="H23" i="141"/>
  <c r="H4" i="138"/>
  <c r="J4" i="137"/>
  <c r="J6" i="130"/>
  <c r="I6" i="142"/>
  <c r="I7" i="142" s="1"/>
  <c r="I29" i="142" s="1"/>
  <c r="I30" i="142" s="1"/>
  <c r="H6" i="131"/>
  <c r="H7" i="130"/>
  <c r="J10" i="135"/>
  <c r="H10" i="136"/>
  <c r="I10" i="148"/>
  <c r="I13" i="148" s="1"/>
  <c r="H13" i="135"/>
  <c r="J13" i="135" s="1"/>
  <c r="J29" i="128"/>
  <c r="H30" i="128"/>
  <c r="J30" i="128" s="1"/>
  <c r="I27" i="149"/>
  <c r="I28" i="149" s="1"/>
  <c r="J27" i="136"/>
  <c r="H27" i="137"/>
  <c r="H28" i="136"/>
  <c r="J28" i="136" s="1"/>
  <c r="H17" i="142"/>
  <c r="J17" i="141"/>
  <c r="J21" i="141"/>
  <c r="H21" i="142"/>
  <c r="H29" i="129"/>
  <c r="J7" i="129"/>
  <c r="H16" i="133"/>
  <c r="J16" i="132"/>
  <c r="I16" i="145"/>
  <c r="I19" i="145" s="1"/>
  <c r="H19" i="132"/>
  <c r="J19" i="132" s="1"/>
  <c r="J14" i="142"/>
  <c r="H14" i="144"/>
  <c r="H22" i="141"/>
  <c r="J22" i="140"/>
  <c r="H15" i="142"/>
  <c r="J15" i="141"/>
  <c r="J5" i="140"/>
  <c r="H5" i="141"/>
  <c r="J11" i="140"/>
  <c r="H11" i="141"/>
  <c r="H22" i="142" l="1"/>
  <c r="J22" i="141"/>
  <c r="H15" i="144"/>
  <c r="J15" i="142"/>
  <c r="H14" i="145"/>
  <c r="J14" i="144"/>
  <c r="H21" i="144"/>
  <c r="J21" i="142"/>
  <c r="I10" i="149"/>
  <c r="I13" i="149" s="1"/>
  <c r="H10" i="137"/>
  <c r="J10" i="136"/>
  <c r="H13" i="136"/>
  <c r="J13" i="136" s="1"/>
  <c r="H6" i="132"/>
  <c r="I6" i="144"/>
  <c r="I7" i="144" s="1"/>
  <c r="I29" i="144" s="1"/>
  <c r="I30" i="144" s="1"/>
  <c r="J6" i="131"/>
  <c r="H7" i="131"/>
  <c r="J29" i="129"/>
  <c r="H30" i="129"/>
  <c r="J30" i="129" s="1"/>
  <c r="J11" i="141"/>
  <c r="H11" i="142"/>
  <c r="J23" i="141"/>
  <c r="H23" i="142"/>
  <c r="J16" i="133"/>
  <c r="I16" i="146"/>
  <c r="I19" i="146" s="1"/>
  <c r="H16" i="134"/>
  <c r="H19" i="133"/>
  <c r="J19" i="133" s="1"/>
  <c r="H4" i="139"/>
  <c r="J4" i="138"/>
  <c r="H5" i="142"/>
  <c r="J5" i="141"/>
  <c r="H29" i="130"/>
  <c r="J7" i="130"/>
  <c r="H17" i="144"/>
  <c r="J17" i="142"/>
  <c r="J27" i="137"/>
  <c r="H27" i="138"/>
  <c r="H28" i="137"/>
  <c r="J28" i="137" s="1"/>
  <c r="H24" i="141"/>
  <c r="J24" i="140"/>
  <c r="J27" i="138" l="1"/>
  <c r="H27" i="139"/>
  <c r="H28" i="138"/>
  <c r="J28" i="138" s="1"/>
  <c r="J7" i="131"/>
  <c r="H29" i="131"/>
  <c r="J17" i="144"/>
  <c r="H17" i="145"/>
  <c r="I6" i="145"/>
  <c r="I7" i="145" s="1"/>
  <c r="I29" i="145" s="1"/>
  <c r="I30" i="145" s="1"/>
  <c r="H6" i="133"/>
  <c r="J6" i="132"/>
  <c r="H7" i="132"/>
  <c r="J10" i="137"/>
  <c r="H10" i="138"/>
  <c r="H13" i="137"/>
  <c r="J13" i="137" s="1"/>
  <c r="H30" i="130"/>
  <c r="J30" i="130" s="1"/>
  <c r="J29" i="130"/>
  <c r="H5" i="144"/>
  <c r="J5" i="142"/>
  <c r="H14" i="146"/>
  <c r="J14" i="145"/>
  <c r="I16" i="147"/>
  <c r="I19" i="147" s="1"/>
  <c r="H16" i="135"/>
  <c r="J16" i="134"/>
  <c r="H19" i="134"/>
  <c r="J19" i="134" s="1"/>
  <c r="J21" i="144"/>
  <c r="H21" i="145"/>
  <c r="J15" i="144"/>
  <c r="H15" i="145"/>
  <c r="J4" i="139"/>
  <c r="H4" i="140"/>
  <c r="J23" i="142"/>
  <c r="H23" i="144"/>
  <c r="H11" i="144"/>
  <c r="J11" i="142"/>
  <c r="H24" i="142"/>
  <c r="J24" i="141"/>
  <c r="H22" i="144"/>
  <c r="J22" i="142"/>
  <c r="H22" i="145" l="1"/>
  <c r="J22" i="144"/>
  <c r="H14" i="147"/>
  <c r="J14" i="146"/>
  <c r="H24" i="144"/>
  <c r="J24" i="142"/>
  <c r="H11" i="145"/>
  <c r="J11" i="144"/>
  <c r="J4" i="140"/>
  <c r="H4" i="141"/>
  <c r="J7" i="132"/>
  <c r="H29" i="132"/>
  <c r="J6" i="133"/>
  <c r="H6" i="134"/>
  <c r="I6" i="146"/>
  <c r="I7" i="146" s="1"/>
  <c r="I29" i="146" s="1"/>
  <c r="I30" i="146" s="1"/>
  <c r="H7" i="133"/>
  <c r="H5" i="145"/>
  <c r="J5" i="144"/>
  <c r="J10" i="138"/>
  <c r="H10" i="139"/>
  <c r="H13" i="138"/>
  <c r="J13" i="138" s="1"/>
  <c r="J17" i="145"/>
  <c r="H17" i="146"/>
  <c r="J21" i="145"/>
  <c r="H21" i="146"/>
  <c r="J29" i="131"/>
  <c r="H30" i="131"/>
  <c r="J30" i="131" s="1"/>
  <c r="J16" i="135"/>
  <c r="H16" i="136"/>
  <c r="I16" i="148"/>
  <c r="I19" i="148" s="1"/>
  <c r="H19" i="135"/>
  <c r="J19" i="135" s="1"/>
  <c r="J27" i="139"/>
  <c r="H27" i="140"/>
  <c r="H28" i="139"/>
  <c r="J28" i="139" s="1"/>
  <c r="H23" i="145"/>
  <c r="J23" i="144"/>
  <c r="J15" i="145"/>
  <c r="H15" i="146"/>
  <c r="H23" i="146" l="1"/>
  <c r="J23" i="145"/>
  <c r="J5" i="145"/>
  <c r="H5" i="146"/>
  <c r="H30" i="132"/>
  <c r="J30" i="132" s="1"/>
  <c r="J29" i="132"/>
  <c r="I16" i="149"/>
  <c r="I19" i="149" s="1"/>
  <c r="H16" i="137"/>
  <c r="J16" i="136"/>
  <c r="H19" i="136"/>
  <c r="J19" i="136" s="1"/>
  <c r="H6" i="135"/>
  <c r="J6" i="134"/>
  <c r="I6" i="147"/>
  <c r="I7" i="147" s="1"/>
  <c r="I29" i="147" s="1"/>
  <c r="I30" i="147" s="1"/>
  <c r="H7" i="134"/>
  <c r="J11" i="145"/>
  <c r="H11" i="146"/>
  <c r="H4" i="142"/>
  <c r="J4" i="141"/>
  <c r="J27" i="140"/>
  <c r="H27" i="141"/>
  <c r="H28" i="140"/>
  <c r="J28" i="140" s="1"/>
  <c r="H24" i="145"/>
  <c r="J24" i="144"/>
  <c r="H14" i="148"/>
  <c r="J14" i="147"/>
  <c r="J7" i="133"/>
  <c r="H29" i="133"/>
  <c r="H15" i="147"/>
  <c r="J15" i="146"/>
  <c r="H10" i="140"/>
  <c r="J10" i="139"/>
  <c r="H13" i="139"/>
  <c r="J13" i="139" s="1"/>
  <c r="J21" i="146"/>
  <c r="H21" i="147"/>
  <c r="J17" i="146"/>
  <c r="H17" i="147"/>
  <c r="J22" i="145"/>
  <c r="H22" i="146"/>
  <c r="J7" i="134" l="1"/>
  <c r="H29" i="134"/>
  <c r="J6" i="135"/>
  <c r="I6" i="148"/>
  <c r="I7" i="148" s="1"/>
  <c r="I29" i="148" s="1"/>
  <c r="I30" i="148" s="1"/>
  <c r="H6" i="136"/>
  <c r="H7" i="135"/>
  <c r="H16" i="138"/>
  <c r="J16" i="137"/>
  <c r="H19" i="137"/>
  <c r="J19" i="137" s="1"/>
  <c r="H4" i="144"/>
  <c r="J4" i="142"/>
  <c r="J21" i="147"/>
  <c r="H21" i="148"/>
  <c r="H11" i="147"/>
  <c r="J11" i="146"/>
  <c r="H14" i="149"/>
  <c r="J14" i="148"/>
  <c r="J5" i="146"/>
  <c r="H5" i="147"/>
  <c r="H15" i="148"/>
  <c r="J15" i="147"/>
  <c r="H10" i="141"/>
  <c r="J10" i="140"/>
  <c r="H13" i="140"/>
  <c r="J13" i="140" s="1"/>
  <c r="J24" i="145"/>
  <c r="H24" i="146"/>
  <c r="J22" i="146"/>
  <c r="H22" i="147"/>
  <c r="H27" i="142"/>
  <c r="J27" i="141"/>
  <c r="H28" i="141"/>
  <c r="J28" i="141" s="1"/>
  <c r="J17" i="147"/>
  <c r="H17" i="148"/>
  <c r="J23" i="146"/>
  <c r="H23" i="147"/>
  <c r="H30" i="133"/>
  <c r="J30" i="133" s="1"/>
  <c r="J29" i="133"/>
  <c r="H17" i="149" l="1"/>
  <c r="J17" i="149" s="1"/>
  <c r="J17" i="148"/>
  <c r="J22" i="147"/>
  <c r="H22" i="148"/>
  <c r="J14" i="149"/>
  <c r="J23" i="147"/>
  <c r="H23" i="148"/>
  <c r="H21" i="149"/>
  <c r="J21" i="148"/>
  <c r="J4" i="144"/>
  <c r="H4" i="145"/>
  <c r="H16" i="139"/>
  <c r="J16" i="138"/>
  <c r="H19" i="138"/>
  <c r="J19" i="138" s="1"/>
  <c r="J11" i="147"/>
  <c r="H11" i="148"/>
  <c r="H27" i="144"/>
  <c r="J27" i="142"/>
  <c r="H28" i="142"/>
  <c r="J28" i="142" s="1"/>
  <c r="J7" i="135"/>
  <c r="H29" i="135"/>
  <c r="I6" i="149"/>
  <c r="I7" i="149" s="1"/>
  <c r="I29" i="149" s="1"/>
  <c r="I30" i="149" s="1"/>
  <c r="J6" i="136"/>
  <c r="H6" i="137"/>
  <c r="H7" i="136"/>
  <c r="H24" i="147"/>
  <c r="J24" i="146"/>
  <c r="H10" i="142"/>
  <c r="J10" i="141"/>
  <c r="H13" i="141"/>
  <c r="J13" i="141" s="1"/>
  <c r="H5" i="148"/>
  <c r="J5" i="147"/>
  <c r="J29" i="134"/>
  <c r="H30" i="134"/>
  <c r="J30" i="134" s="1"/>
  <c r="J15" i="148"/>
  <c r="H15" i="149"/>
  <c r="J15" i="149" s="1"/>
  <c r="H4" i="146" l="1"/>
  <c r="J4" i="145"/>
  <c r="J5" i="148"/>
  <c r="H5" i="149"/>
  <c r="J5" i="149" s="1"/>
  <c r="J11" i="148"/>
  <c r="H11" i="149"/>
  <c r="J11" i="149" s="1"/>
  <c r="H29" i="136"/>
  <c r="J7" i="136"/>
  <c r="J16" i="139"/>
  <c r="H16" i="140"/>
  <c r="H19" i="139"/>
  <c r="J19" i="139" s="1"/>
  <c r="H6" i="138"/>
  <c r="J6" i="137"/>
  <c r="H7" i="137"/>
  <c r="H10" i="144"/>
  <c r="J10" i="142"/>
  <c r="H13" i="142"/>
  <c r="J13" i="142" s="1"/>
  <c r="J24" i="147"/>
  <c r="H24" i="148"/>
  <c r="J23" i="148"/>
  <c r="H23" i="149"/>
  <c r="J23" i="149" s="1"/>
  <c r="H22" i="149"/>
  <c r="J22" i="149" s="1"/>
  <c r="J22" i="148"/>
  <c r="J29" i="135"/>
  <c r="H30" i="135"/>
  <c r="J30" i="135" s="1"/>
  <c r="J21" i="149"/>
  <c r="J27" i="144"/>
  <c r="H27" i="145"/>
  <c r="H28" i="144"/>
  <c r="J28" i="144" s="1"/>
  <c r="J16" i="140" l="1"/>
  <c r="H16" i="141"/>
  <c r="H19" i="140"/>
  <c r="J19" i="140" s="1"/>
  <c r="J27" i="145"/>
  <c r="H27" i="146"/>
  <c r="H28" i="145"/>
  <c r="J28" i="145" s="1"/>
  <c r="J29" i="136"/>
  <c r="H30" i="136"/>
  <c r="J30" i="136" s="1"/>
  <c r="J4" i="146"/>
  <c r="H4" i="147"/>
  <c r="J10" i="144"/>
  <c r="H10" i="145"/>
  <c r="H13" i="144"/>
  <c r="J13" i="144" s="1"/>
  <c r="J7" i="137"/>
  <c r="H29" i="137"/>
  <c r="H6" i="139"/>
  <c r="J6" i="138"/>
  <c r="H7" i="138"/>
  <c r="J24" i="148"/>
  <c r="H24" i="149"/>
  <c r="J24" i="149" s="1"/>
  <c r="J29" i="137" l="1"/>
  <c r="H30" i="137"/>
  <c r="J30" i="137" s="1"/>
  <c r="H29" i="138"/>
  <c r="J7" i="138"/>
  <c r="J4" i="147"/>
  <c r="H4" i="148"/>
  <c r="J16" i="141"/>
  <c r="H16" i="142"/>
  <c r="H19" i="141"/>
  <c r="J19" i="141" s="1"/>
  <c r="H6" i="140"/>
  <c r="J6" i="139"/>
  <c r="H7" i="139"/>
  <c r="J10" i="145"/>
  <c r="H10" i="146"/>
  <c r="H13" i="145"/>
  <c r="J13" i="145" s="1"/>
  <c r="J27" i="146"/>
  <c r="H27" i="147"/>
  <c r="H28" i="146"/>
  <c r="J28" i="146" s="1"/>
  <c r="H29" i="139" l="1"/>
  <c r="J7" i="139"/>
  <c r="J27" i="147"/>
  <c r="H27" i="148"/>
  <c r="H28" i="147"/>
  <c r="J28" i="147" s="1"/>
  <c r="J10" i="146"/>
  <c r="H10" i="147"/>
  <c r="H13" i="146"/>
  <c r="J13" i="146" s="1"/>
  <c r="H6" i="141"/>
  <c r="J6" i="140"/>
  <c r="H7" i="140"/>
  <c r="H4" i="149"/>
  <c r="J4" i="148"/>
  <c r="H16" i="144"/>
  <c r="J16" i="142"/>
  <c r="H19" i="142"/>
  <c r="J19" i="142" s="1"/>
  <c r="J29" i="138"/>
  <c r="H30" i="138"/>
  <c r="J30" i="138" s="1"/>
  <c r="J7" i="140" l="1"/>
  <c r="H29" i="140"/>
  <c r="H27" i="149"/>
  <c r="H27" i="150" s="1"/>
  <c r="J27" i="148"/>
  <c r="H28" i="148"/>
  <c r="J28" i="148" s="1"/>
  <c r="J4" i="149"/>
  <c r="H16" i="145"/>
  <c r="J16" i="144"/>
  <c r="H19" i="144"/>
  <c r="J19" i="144" s="1"/>
  <c r="H6" i="142"/>
  <c r="J6" i="141"/>
  <c r="H7" i="141"/>
  <c r="H10" i="148"/>
  <c r="J10" i="147"/>
  <c r="H13" i="147"/>
  <c r="J13" i="147" s="1"/>
  <c r="J29" i="139"/>
  <c r="H30" i="139"/>
  <c r="J30" i="139" s="1"/>
  <c r="H27" i="151" l="1"/>
  <c r="J27" i="150"/>
  <c r="H28" i="150"/>
  <c r="H10" i="149"/>
  <c r="J10" i="148"/>
  <c r="H13" i="148"/>
  <c r="J13" i="148" s="1"/>
  <c r="J7" i="141"/>
  <c r="H29" i="141"/>
  <c r="J6" i="142"/>
  <c r="H6" i="144"/>
  <c r="H7" i="142"/>
  <c r="H16" i="146"/>
  <c r="J16" i="145"/>
  <c r="H19" i="145"/>
  <c r="J19" i="145" s="1"/>
  <c r="H30" i="140"/>
  <c r="J30" i="140" s="1"/>
  <c r="J29" i="140"/>
  <c r="J27" i="149"/>
  <c r="H28" i="149"/>
  <c r="J28" i="149" s="1"/>
  <c r="J28" i="150" l="1"/>
  <c r="H29" i="150"/>
  <c r="H27" i="152"/>
  <c r="J27" i="151"/>
  <c r="H28" i="151"/>
  <c r="J6" i="144"/>
  <c r="H6" i="145"/>
  <c r="H7" i="144"/>
  <c r="J7" i="142"/>
  <c r="H29" i="142"/>
  <c r="H30" i="141"/>
  <c r="J30" i="141" s="1"/>
  <c r="J29" i="141"/>
  <c r="H16" i="147"/>
  <c r="J16" i="146"/>
  <c r="H19" i="146"/>
  <c r="J19" i="146" s="1"/>
  <c r="J10" i="149"/>
  <c r="H13" i="149"/>
  <c r="J13" i="149" s="1"/>
  <c r="J28" i="151" l="1"/>
  <c r="H29" i="151"/>
  <c r="J29" i="150"/>
  <c r="H30" i="150"/>
  <c r="J30" i="150" s="1"/>
  <c r="J27" i="152"/>
  <c r="H27" i="153"/>
  <c r="H28" i="152"/>
  <c r="J29" i="142"/>
  <c r="H30" i="142"/>
  <c r="J30" i="142" s="1"/>
  <c r="J16" i="147"/>
  <c r="H16" i="148"/>
  <c r="H19" i="147"/>
  <c r="J19" i="147" s="1"/>
  <c r="H6" i="146"/>
  <c r="J6" i="145"/>
  <c r="H7" i="145"/>
  <c r="J7" i="144"/>
  <c r="H29" i="144"/>
  <c r="J28" i="152" l="1"/>
  <c r="H29" i="152"/>
  <c r="H27" i="154"/>
  <c r="J27" i="153"/>
  <c r="H28" i="153"/>
  <c r="J29" i="151"/>
  <c r="H30" i="151"/>
  <c r="J30" i="151" s="1"/>
  <c r="J29" i="144"/>
  <c r="H30" i="144"/>
  <c r="J30" i="144" s="1"/>
  <c r="J7" i="145"/>
  <c r="H29" i="145"/>
  <c r="H6" i="147"/>
  <c r="J6" i="146"/>
  <c r="H7" i="146"/>
  <c r="H16" i="149"/>
  <c r="J16" i="148"/>
  <c r="H19" i="148"/>
  <c r="J19" i="148" s="1"/>
  <c r="J28" i="153" l="1"/>
  <c r="H29" i="153"/>
  <c r="H30" i="152"/>
  <c r="J30" i="152" s="1"/>
  <c r="J29" i="152"/>
  <c r="H27" i="155"/>
  <c r="J27" i="154"/>
  <c r="H28" i="154"/>
  <c r="H29" i="146"/>
  <c r="J7" i="146"/>
  <c r="H30" i="145"/>
  <c r="J30" i="145" s="1"/>
  <c r="J29" i="145"/>
  <c r="J16" i="149"/>
  <c r="H19" i="149"/>
  <c r="J19" i="149" s="1"/>
  <c r="H6" i="148"/>
  <c r="J6" i="147"/>
  <c r="H7" i="147"/>
  <c r="J28" i="154" l="1"/>
  <c r="H29" i="154"/>
  <c r="J29" i="153"/>
  <c r="H30" i="153"/>
  <c r="J30" i="153" s="1"/>
  <c r="J27" i="155"/>
  <c r="H28" i="155"/>
  <c r="J7" i="147"/>
  <c r="H29" i="147"/>
  <c r="H6" i="149"/>
  <c r="J6" i="148"/>
  <c r="H7" i="148"/>
  <c r="H30" i="146"/>
  <c r="J30" i="146" s="1"/>
  <c r="J29" i="146"/>
  <c r="J28" i="155" l="1"/>
  <c r="H29" i="155"/>
  <c r="H30" i="154"/>
  <c r="J30" i="154" s="1"/>
  <c r="J29" i="154"/>
  <c r="J6" i="149"/>
  <c r="H7" i="149"/>
  <c r="H29" i="148"/>
  <c r="J7" i="148"/>
  <c r="J29" i="147"/>
  <c r="H30" i="147"/>
  <c r="J30" i="147" s="1"/>
  <c r="H30" i="155" l="1"/>
  <c r="J30" i="155" s="1"/>
  <c r="J29" i="155"/>
  <c r="J7" i="149"/>
  <c r="H29" i="149"/>
  <c r="H30" i="148"/>
  <c r="J30" i="148" s="1"/>
  <c r="J29" i="148"/>
  <c r="H30" i="149" l="1"/>
  <c r="J30" i="149" s="1"/>
  <c r="J29" i="149"/>
</calcChain>
</file>

<file path=xl/sharedStrings.xml><?xml version="1.0" encoding="utf-8"?>
<sst xmlns="http://schemas.openxmlformats.org/spreadsheetml/2006/main" count="4290" uniqueCount="32">
  <si>
    <t xml:space="preserve">141-150 PS / 104-110 kW </t>
  </si>
  <si>
    <t xml:space="preserve">Total hasta 50 CV / 37 kW </t>
  </si>
  <si>
    <t xml:space="preserve">Total 51-100 CV / 38-74 kW </t>
  </si>
  <si>
    <t xml:space="preserve">Total 101-150 CV / 75-110 kW </t>
  </si>
  <si>
    <t xml:space="preserve">hasta 30 CV / 22 kW </t>
  </si>
  <si>
    <t xml:space="preserve">31-40 CV / 23-29 kW </t>
  </si>
  <si>
    <t xml:space="preserve">41-50 CV / 30-37 kW </t>
  </si>
  <si>
    <t xml:space="preserve">51-60 CV / 38-44 kW </t>
  </si>
  <si>
    <t xml:space="preserve">61-70 CV / 45-51 kW </t>
  </si>
  <si>
    <t xml:space="preserve">71-80 CV / 52-59 kW </t>
  </si>
  <si>
    <t xml:space="preserve">81-90 CV / 60-66 kW </t>
  </si>
  <si>
    <t xml:space="preserve">91-100 CV / 67-74 kW </t>
  </si>
  <si>
    <t xml:space="preserve">101-110 CV / 75-81 kW </t>
  </si>
  <si>
    <t xml:space="preserve">111-120 CV / 82-88 kW </t>
  </si>
  <si>
    <t xml:space="preserve">121-130 CV / 89-96 kW </t>
  </si>
  <si>
    <t xml:space="preserve">131-140 CV / 97-103 kW </t>
  </si>
  <si>
    <t xml:space="preserve">151-160 CV / 111-118 kW </t>
  </si>
  <si>
    <t xml:space="preserve">161-170 CV / 119-125 kW </t>
  </si>
  <si>
    <t xml:space="preserve">181-190 CV / 133-140 kW </t>
  </si>
  <si>
    <t xml:space="preserve">171-180 CV / 126-132 kW </t>
  </si>
  <si>
    <t xml:space="preserve">191-200 CV / 141-147 kW </t>
  </si>
  <si>
    <t xml:space="preserve">251-300 CV / 185-221 kW </t>
  </si>
  <si>
    <t xml:space="preserve">201-250 CV / 148-184 kW </t>
  </si>
  <si>
    <t>%</t>
  </si>
  <si>
    <t>Dato mensual</t>
  </si>
  <si>
    <t>Acumulado del año</t>
  </si>
  <si>
    <t>Rolling 12 meses</t>
  </si>
  <si>
    <t>Total tractores</t>
  </si>
  <si>
    <t xml:space="preserve">más de 300 CV / 222 kW </t>
  </si>
  <si>
    <t xml:space="preserve">141-150 CV / 104-110 kW </t>
  </si>
  <si>
    <t>Total &gt; 150 CV / 110 kW</t>
  </si>
  <si>
    <t>Total &gt; 51 CV / 38 kW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</si>
</sst>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9"/>
      <color rgb="FF000000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9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1"/>
      <name val="Cambria"/>
      <family val="1"/>
      <scheme val="major"/>
    </font>
    <font>
      <b/>
      <sz val="9"/>
      <name val="Cambria"/>
      <family val="1"/>
      <scheme val="maj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3" borderId="0" xfId="0" applyFont="1" applyFill="1" applyAlignment="1">
      <alignment horizontal="center"/>
    </xf>
    <xf numFmtId="164" fontId="3" fillId="3" borderId="0" xfId="0" applyNumberFormat="1" applyFont="1" applyFill="1" applyAlignment="1">
      <alignment horizontal="center"/>
    </xf>
    <xf numFmtId="0" fontId="3" fillId="3" borderId="0" xfId="0" applyFont="1" applyFill="1" applyAlignment="1">
      <alignment horizontal="right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164" fontId="6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164" fontId="5" fillId="5" borderId="0" xfId="0" applyNumberFormat="1" applyFont="1" applyFill="1" applyAlignment="1">
      <alignment horizontal="center"/>
    </xf>
    <xf numFmtId="0" fontId="4" fillId="5" borderId="0" xfId="0" applyFont="1" applyFill="1" applyAlignment="1">
      <alignment horizontal="center"/>
    </xf>
    <xf numFmtId="164" fontId="1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</cellXfs>
  <cellStyles count="1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worksheet" Target="worksheets/sheet117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63" Type="http://schemas.openxmlformats.org/officeDocument/2006/relationships/worksheet" Target="worksheets/sheet63.xml"/><Relationship Id="rId84" Type="http://schemas.openxmlformats.org/officeDocument/2006/relationships/worksheet" Target="worksheets/sheet84.xml"/><Relationship Id="rId16" Type="http://schemas.openxmlformats.org/officeDocument/2006/relationships/worksheet" Target="worksheets/sheet16.xml"/><Relationship Id="rId107" Type="http://schemas.openxmlformats.org/officeDocument/2006/relationships/worksheet" Target="worksheets/sheet107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102" Type="http://schemas.openxmlformats.org/officeDocument/2006/relationships/worksheet" Target="worksheets/sheet102.xml"/><Relationship Id="rId123" Type="http://schemas.openxmlformats.org/officeDocument/2006/relationships/worksheet" Target="worksheets/sheet123.xml"/><Relationship Id="rId128" Type="http://schemas.openxmlformats.org/officeDocument/2006/relationships/worksheet" Target="worksheets/sheet128.xml"/><Relationship Id="rId5" Type="http://schemas.openxmlformats.org/officeDocument/2006/relationships/worksheet" Target="worksheets/sheet5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113" Type="http://schemas.openxmlformats.org/officeDocument/2006/relationships/worksheet" Target="worksheets/sheet113.xml"/><Relationship Id="rId118" Type="http://schemas.openxmlformats.org/officeDocument/2006/relationships/worksheet" Target="worksheets/sheet118.xml"/><Relationship Id="rId134" Type="http://schemas.openxmlformats.org/officeDocument/2006/relationships/calcChain" Target="calcChain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59" Type="http://schemas.openxmlformats.org/officeDocument/2006/relationships/worksheet" Target="worksheets/sheet59.xml"/><Relationship Id="rId103" Type="http://schemas.openxmlformats.org/officeDocument/2006/relationships/worksheet" Target="worksheets/sheet103.xml"/><Relationship Id="rId108" Type="http://schemas.openxmlformats.org/officeDocument/2006/relationships/worksheet" Target="worksheets/sheet108.xml"/><Relationship Id="rId124" Type="http://schemas.openxmlformats.org/officeDocument/2006/relationships/worksheet" Target="worksheets/sheet124.xml"/><Relationship Id="rId129" Type="http://schemas.openxmlformats.org/officeDocument/2006/relationships/worksheet" Target="worksheets/sheet129.xml"/><Relationship Id="rId54" Type="http://schemas.openxmlformats.org/officeDocument/2006/relationships/worksheet" Target="worksheets/sheet54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49" Type="http://schemas.openxmlformats.org/officeDocument/2006/relationships/worksheet" Target="worksheets/sheet49.xml"/><Relationship Id="rId114" Type="http://schemas.openxmlformats.org/officeDocument/2006/relationships/worksheet" Target="worksheets/sheet114.xml"/><Relationship Id="rId119" Type="http://schemas.openxmlformats.org/officeDocument/2006/relationships/worksheet" Target="worksheets/sheet119.xml"/><Relationship Id="rId44" Type="http://schemas.openxmlformats.org/officeDocument/2006/relationships/worksheet" Target="worksheets/sheet44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109" Type="http://schemas.openxmlformats.org/officeDocument/2006/relationships/worksheet" Target="worksheets/sheet10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Relationship Id="rId120" Type="http://schemas.openxmlformats.org/officeDocument/2006/relationships/worksheet" Target="worksheets/sheet120.xml"/><Relationship Id="rId125" Type="http://schemas.openxmlformats.org/officeDocument/2006/relationships/worksheet" Target="worksheets/sheet12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worksheet" Target="worksheets/sheet87.xml"/><Relationship Id="rId110" Type="http://schemas.openxmlformats.org/officeDocument/2006/relationships/worksheet" Target="worksheets/sheet110.xml"/><Relationship Id="rId115" Type="http://schemas.openxmlformats.org/officeDocument/2006/relationships/worksheet" Target="worksheets/sheet115.xml"/><Relationship Id="rId131" Type="http://schemas.openxmlformats.org/officeDocument/2006/relationships/theme" Target="theme/theme1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56" Type="http://schemas.openxmlformats.org/officeDocument/2006/relationships/worksheet" Target="worksheets/sheet56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worksheet" Target="worksheets/sheet105.xml"/><Relationship Id="rId126" Type="http://schemas.openxmlformats.org/officeDocument/2006/relationships/worksheet" Target="worksheets/sheet12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121" Type="http://schemas.openxmlformats.org/officeDocument/2006/relationships/worksheet" Target="worksheets/sheet121.xml"/><Relationship Id="rId3" Type="http://schemas.openxmlformats.org/officeDocument/2006/relationships/worksheet" Target="worksheets/sheet3.xml"/><Relationship Id="rId25" Type="http://schemas.openxmlformats.org/officeDocument/2006/relationships/worksheet" Target="worksheets/sheet25.xml"/><Relationship Id="rId46" Type="http://schemas.openxmlformats.org/officeDocument/2006/relationships/worksheet" Target="worksheets/sheet46.xml"/><Relationship Id="rId67" Type="http://schemas.openxmlformats.org/officeDocument/2006/relationships/worksheet" Target="worksheets/sheet67.xml"/><Relationship Id="rId116" Type="http://schemas.openxmlformats.org/officeDocument/2006/relationships/worksheet" Target="worksheets/sheet11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62" Type="http://schemas.openxmlformats.org/officeDocument/2006/relationships/worksheet" Target="worksheets/sheet62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111" Type="http://schemas.openxmlformats.org/officeDocument/2006/relationships/worksheet" Target="worksheets/sheet111.xml"/><Relationship Id="rId132" Type="http://schemas.openxmlformats.org/officeDocument/2006/relationships/styles" Target="styles.xml"/><Relationship Id="rId15" Type="http://schemas.openxmlformats.org/officeDocument/2006/relationships/worksheet" Target="worksheets/sheet15.xml"/><Relationship Id="rId36" Type="http://schemas.openxmlformats.org/officeDocument/2006/relationships/worksheet" Target="worksheets/sheet36.xml"/><Relationship Id="rId57" Type="http://schemas.openxmlformats.org/officeDocument/2006/relationships/worksheet" Target="worksheets/sheet57.xml"/><Relationship Id="rId106" Type="http://schemas.openxmlformats.org/officeDocument/2006/relationships/worksheet" Target="worksheets/sheet106.xml"/><Relationship Id="rId127" Type="http://schemas.openxmlformats.org/officeDocument/2006/relationships/worksheet" Target="worksheets/sheet12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52" Type="http://schemas.openxmlformats.org/officeDocument/2006/relationships/worksheet" Target="worksheets/sheet52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122" Type="http://schemas.openxmlformats.org/officeDocument/2006/relationships/worksheet" Target="worksheets/sheet1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worksheet" Target="worksheets/sheet26.xml"/><Relationship Id="rId47" Type="http://schemas.openxmlformats.org/officeDocument/2006/relationships/worksheet" Target="worksheets/sheet47.xml"/><Relationship Id="rId68" Type="http://schemas.openxmlformats.org/officeDocument/2006/relationships/worksheet" Target="worksheets/sheet68.xml"/><Relationship Id="rId89" Type="http://schemas.openxmlformats.org/officeDocument/2006/relationships/worksheet" Target="worksheets/sheet89.xml"/><Relationship Id="rId112" Type="http://schemas.openxmlformats.org/officeDocument/2006/relationships/worksheet" Target="worksheets/sheet112.xml"/><Relationship Id="rId133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0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0.bin"/></Relationships>
</file>

<file path=xl/worksheets/_rels/sheet10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2.bin"/></Relationships>
</file>

<file path=xl/worksheets/_rels/sheet10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4.bin"/></Relationships>
</file>

<file path=xl/worksheets/_rels/sheet10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5.bin"/></Relationships>
</file>

<file path=xl/worksheets/_rels/sheet10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6.bin"/></Relationships>
</file>

<file path=xl/worksheets/_rels/sheet10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7.bin"/></Relationships>
</file>

<file path=xl/worksheets/_rels/sheet10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8.bin"/></Relationships>
</file>

<file path=xl/worksheets/_rels/sheet10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0.bin"/></Relationships>
</file>

<file path=xl/worksheets/_rels/sheet1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1.bin"/></Relationships>
</file>

<file path=xl/worksheets/_rels/sheet1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2.bin"/></Relationships>
</file>

<file path=xl/worksheets/_rels/sheet1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3.bin"/></Relationships>
</file>

<file path=xl/worksheets/_rels/sheet1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4.bin"/></Relationships>
</file>

<file path=xl/worksheets/_rels/sheet1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5.bin"/></Relationships>
</file>

<file path=xl/worksheets/_rels/sheet1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6.bin"/></Relationships>
</file>

<file path=xl/worksheets/_rels/sheet1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7.bin"/></Relationships>
</file>

<file path=xl/worksheets/_rels/sheet1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8.bin"/></Relationships>
</file>

<file path=xl/worksheets/_rels/sheet1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0.bin"/></Relationships>
</file>

<file path=xl/worksheets/_rels/sheet1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1.bin"/></Relationships>
</file>

<file path=xl/worksheets/_rels/sheet1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2.bin"/></Relationships>
</file>

<file path=xl/worksheets/_rels/sheet1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3.bin"/></Relationships>
</file>

<file path=xl/worksheets/_rels/sheet1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4.bin"/></Relationships>
</file>

<file path=xl/worksheets/_rels/sheet1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5.bin"/></Relationships>
</file>

<file path=xl/worksheets/_rels/sheet1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6.bin"/></Relationships>
</file>

<file path=xl/worksheets/_rels/sheet1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7.bin"/></Relationships>
</file>

<file path=xl/worksheets/_rels/sheet1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8.bin"/></Relationships>
</file>

<file path=xl/worksheets/_rels/sheet1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8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2.bin"/></Relationships>
</file>

<file path=xl/worksheets/_rels/sheet8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3.bin"/></Relationships>
</file>

<file path=xl/worksheets/_rels/sheet8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4.bin"/></Relationships>
</file>

<file path=xl/worksheets/_rels/sheet8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6.bin"/></Relationships>
</file>

<file path=xl/worksheets/_rels/sheet8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7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8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9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0.bin"/></Relationships>
</file>

<file path=xl/worksheets/_rels/sheet9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1.bin"/></Relationships>
</file>

<file path=xl/worksheets/_rels/sheet9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2.bin"/></Relationships>
</file>

<file path=xl/worksheets/_rels/sheet9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3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4.bin"/></Relationships>
</file>

<file path=xl/worksheets/_rels/sheet9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5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6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7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8.bin"/></Relationships>
</file>

<file path=xl/worksheets/_rels/sheet9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7FFF7-3095-CC40-A2DE-CE4A9C5AB3D0}">
  <dimension ref="A2:J30"/>
  <sheetViews>
    <sheetView tabSelected="1" topLeftCell="A2" zoomScale="130" zoomScaleNormal="130" zoomScalePageLayoutView="117" workbookViewId="0">
      <selection activeCell="H32" sqref="H32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+'Octubre 2023'!B4</f>
        <v>0</v>
      </c>
      <c r="D4" s="15" t="e">
        <f t="shared" ref="D4" si="0">+(B4-C4)*100/C4</f>
        <v>#DIV/0!</v>
      </c>
      <c r="E4" s="2">
        <f>+B4+'Septiembre 2024'!E4</f>
        <v>5</v>
      </c>
      <c r="F4" s="2">
        <f>+C4+'Septiembre 2024'!F4</f>
        <v>3</v>
      </c>
      <c r="G4" s="15">
        <f t="shared" ref="G4:G27" si="1">+(E4-F4)*100/F4</f>
        <v>66.666666666666671</v>
      </c>
      <c r="H4" s="2">
        <f>+B4-C4+'Septiembre 2024'!H4</f>
        <v>5</v>
      </c>
      <c r="I4" s="16">
        <f>+'Octubre 2023'!H4</f>
        <v>4</v>
      </c>
      <c r="J4" s="15">
        <f t="shared" ref="J4:J27" si="2">+(H4-I4)*100/I4</f>
        <v>25</v>
      </c>
    </row>
    <row r="5" spans="1:10" ht="13" x14ac:dyDescent="0.15">
      <c r="A5" s="1" t="s">
        <v>5</v>
      </c>
      <c r="B5" s="2">
        <v>0</v>
      </c>
      <c r="C5" s="2">
        <f>+'Octubre 2023'!B5</f>
        <v>0</v>
      </c>
      <c r="D5" s="15"/>
      <c r="E5" s="2">
        <f>+B5+'Septiembre 2024'!E5</f>
        <v>1</v>
      </c>
      <c r="F5" s="2">
        <f>+C5+'Septiembre 2024'!F5</f>
        <v>1</v>
      </c>
      <c r="G5" s="15">
        <f t="shared" si="1"/>
        <v>0</v>
      </c>
      <c r="H5" s="2">
        <f>+B5-C5+'Septiembre 2024'!H5</f>
        <v>1</v>
      </c>
      <c r="I5" s="16">
        <f>+'Octubre 2023'!H5</f>
        <v>1</v>
      </c>
      <c r="J5" s="15">
        <f t="shared" si="2"/>
        <v>0</v>
      </c>
    </row>
    <row r="6" spans="1:10" ht="13" x14ac:dyDescent="0.15">
      <c r="A6" s="1" t="s">
        <v>6</v>
      </c>
      <c r="B6" s="2">
        <v>2</v>
      </c>
      <c r="C6" s="2">
        <f>+'Octubre 2023'!B6</f>
        <v>0</v>
      </c>
      <c r="D6" s="15"/>
      <c r="E6" s="2">
        <f>+B6+'Septiembre 2024'!E6</f>
        <v>8</v>
      </c>
      <c r="F6" s="2">
        <f>+C6+'Septiembre 2024'!F6</f>
        <v>2</v>
      </c>
      <c r="G6" s="15">
        <f t="shared" si="1"/>
        <v>300</v>
      </c>
      <c r="H6" s="2">
        <f>+B6-C6+'Septiembre 2024'!H6</f>
        <v>9</v>
      </c>
      <c r="I6" s="16">
        <f>+'Octubre 2023'!H6</f>
        <v>2</v>
      </c>
      <c r="J6" s="15">
        <f t="shared" si="2"/>
        <v>350</v>
      </c>
    </row>
    <row r="7" spans="1:10" x14ac:dyDescent="0.15">
      <c r="A7" s="6" t="s">
        <v>1</v>
      </c>
      <c r="B7" s="4">
        <f t="shared" ref="B7" si="3">+B4+B5+B6</f>
        <v>3</v>
      </c>
      <c r="C7" s="4">
        <f>SUM(C4:C6)</f>
        <v>0</v>
      </c>
      <c r="D7" s="5" t="e">
        <f>+(B7-C7)*100/C7</f>
        <v>#DIV/0!</v>
      </c>
      <c r="E7" s="4">
        <f>SUM(E4:E6)</f>
        <v>14</v>
      </c>
      <c r="F7" s="4">
        <f>SUM(F4:F6)</f>
        <v>6</v>
      </c>
      <c r="G7" s="5">
        <f t="shared" si="1"/>
        <v>133.33333333333334</v>
      </c>
      <c r="H7" s="4">
        <f>SUM(H4:H6)</f>
        <v>15</v>
      </c>
      <c r="I7" s="4">
        <f>SUM(I4:I6)</f>
        <v>7</v>
      </c>
      <c r="J7" s="5">
        <f t="shared" si="2"/>
        <v>114.28571428571429</v>
      </c>
    </row>
    <row r="8" spans="1:10" ht="13" x14ac:dyDescent="0.15">
      <c r="A8" s="1" t="s">
        <v>7</v>
      </c>
      <c r="B8" s="2">
        <v>0</v>
      </c>
      <c r="C8" s="2">
        <f>+'Octubre 2023'!B8</f>
        <v>0</v>
      </c>
      <c r="D8" s="15"/>
      <c r="E8" s="2">
        <f>+B8+'Septiembre 2024'!E8</f>
        <v>0</v>
      </c>
      <c r="F8" s="2">
        <f>+C8+'Septiembre 2024'!F8</f>
        <v>3</v>
      </c>
      <c r="G8" s="15">
        <f t="shared" si="1"/>
        <v>-100</v>
      </c>
      <c r="H8" s="2">
        <f>+B8-C8+'Septiembre 2024'!H8</f>
        <v>0</v>
      </c>
      <c r="I8" s="16">
        <f>+'Octubre 2023'!H8</f>
        <v>3</v>
      </c>
      <c r="J8" s="15">
        <f t="shared" si="2"/>
        <v>-100</v>
      </c>
    </row>
    <row r="9" spans="1:10" ht="13" x14ac:dyDescent="0.15">
      <c r="A9" s="1" t="s">
        <v>8</v>
      </c>
      <c r="B9" s="2">
        <v>0</v>
      </c>
      <c r="C9" s="2">
        <f>+'Octubre 2023'!B9</f>
        <v>0</v>
      </c>
      <c r="D9" s="15"/>
      <c r="E9" s="2">
        <f>+B9+'Septiembre 2024'!E9</f>
        <v>1</v>
      </c>
      <c r="F9" s="2">
        <f>+C9+'Septiembre 2024'!F9</f>
        <v>4</v>
      </c>
      <c r="G9" s="15">
        <f t="shared" si="1"/>
        <v>-75</v>
      </c>
      <c r="H9" s="2">
        <f>+B9-C9+'Septiembre 2024'!H9</f>
        <v>2</v>
      </c>
      <c r="I9" s="16">
        <f>+'Octubre 2023'!H9</f>
        <v>6</v>
      </c>
      <c r="J9" s="15">
        <f t="shared" si="2"/>
        <v>-66.666666666666671</v>
      </c>
    </row>
    <row r="10" spans="1:10" ht="13" x14ac:dyDescent="0.15">
      <c r="A10" s="1" t="s">
        <v>9</v>
      </c>
      <c r="B10" s="2">
        <v>5</v>
      </c>
      <c r="C10" s="2">
        <f>+'Octubre 2023'!B10</f>
        <v>1</v>
      </c>
      <c r="D10" s="15">
        <f t="shared" ref="D10:D12" si="4">+(B10-C10)*100/C10</f>
        <v>400</v>
      </c>
      <c r="E10" s="2">
        <f>+B10+'Septiembre 2024'!E10</f>
        <v>27</v>
      </c>
      <c r="F10" s="2">
        <f>+C10+'Septiembre 2024'!F10</f>
        <v>24</v>
      </c>
      <c r="G10" s="15">
        <f t="shared" si="1"/>
        <v>12.5</v>
      </c>
      <c r="H10" s="2">
        <f>+B10-C10+'Septiembre 2024'!H10</f>
        <v>28</v>
      </c>
      <c r="I10" s="16">
        <f>+'Octubre 2023'!H10</f>
        <v>27</v>
      </c>
      <c r="J10" s="15">
        <f t="shared" si="2"/>
        <v>3.7037037037037037</v>
      </c>
    </row>
    <row r="11" spans="1:10" ht="13" x14ac:dyDescent="0.15">
      <c r="A11" s="1" t="s">
        <v>10</v>
      </c>
      <c r="B11" s="2">
        <v>1</v>
      </c>
      <c r="C11" s="2">
        <f>+'Octubre 2023'!B11</f>
        <v>6</v>
      </c>
      <c r="D11" s="15">
        <f t="shared" si="4"/>
        <v>-83.333333333333329</v>
      </c>
      <c r="E11" s="2">
        <f>+B11+'Septiembre 2024'!E11</f>
        <v>30</v>
      </c>
      <c r="F11" s="2">
        <f>+C11+'Septiembre 2024'!F11</f>
        <v>22</v>
      </c>
      <c r="G11" s="15">
        <f t="shared" si="1"/>
        <v>36.363636363636367</v>
      </c>
      <c r="H11" s="2">
        <f>+B11-C11+'Septiembre 2024'!H11</f>
        <v>33</v>
      </c>
      <c r="I11" s="16">
        <f>+'Octubre 2023'!H11</f>
        <v>31</v>
      </c>
      <c r="J11" s="15">
        <f t="shared" si="2"/>
        <v>6.4516129032258061</v>
      </c>
    </row>
    <row r="12" spans="1:10" ht="13" x14ac:dyDescent="0.15">
      <c r="A12" s="1" t="s">
        <v>11</v>
      </c>
      <c r="B12" s="2">
        <v>6</v>
      </c>
      <c r="C12" s="2">
        <f>+'Octubre 2023'!B12</f>
        <v>5</v>
      </c>
      <c r="D12" s="15">
        <f t="shared" si="4"/>
        <v>20</v>
      </c>
      <c r="E12" s="2">
        <f>+B12+'Septiembre 2024'!E12</f>
        <v>55</v>
      </c>
      <c r="F12" s="2">
        <f>+C12+'Septiembre 2024'!F12</f>
        <v>46</v>
      </c>
      <c r="G12" s="15">
        <f t="shared" si="1"/>
        <v>19.565217391304348</v>
      </c>
      <c r="H12" s="2">
        <f>+B12-C12+'Septiembre 2024'!H12</f>
        <v>65</v>
      </c>
      <c r="I12" s="16">
        <f>+'Octubre 2023'!H12</f>
        <v>52</v>
      </c>
      <c r="J12" s="15">
        <f t="shared" si="2"/>
        <v>25</v>
      </c>
    </row>
    <row r="13" spans="1:10" x14ac:dyDescent="0.15">
      <c r="A13" s="6" t="s">
        <v>2</v>
      </c>
      <c r="B13" s="4">
        <f t="shared" ref="B13" si="5">+B8+B9+B10+B11+B12</f>
        <v>12</v>
      </c>
      <c r="C13" s="4">
        <f>SUM(C8:C12)</f>
        <v>12</v>
      </c>
      <c r="D13" s="5">
        <f>+(B13-C13)*100/C13</f>
        <v>0</v>
      </c>
      <c r="E13" s="4">
        <f>SUM(E8:E12)</f>
        <v>113</v>
      </c>
      <c r="F13" s="4">
        <f>SUM(F8:F12)</f>
        <v>99</v>
      </c>
      <c r="G13" s="5">
        <f t="shared" si="1"/>
        <v>14.141414141414142</v>
      </c>
      <c r="H13" s="4">
        <f>SUM(H8:H12)</f>
        <v>128</v>
      </c>
      <c r="I13" s="4">
        <f>SUM(I8:I12)</f>
        <v>119</v>
      </c>
      <c r="J13" s="5">
        <f t="shared" si="2"/>
        <v>7.5630252100840334</v>
      </c>
    </row>
    <row r="14" spans="1:10" ht="13" x14ac:dyDescent="0.15">
      <c r="A14" s="1" t="s">
        <v>12</v>
      </c>
      <c r="B14" s="2">
        <v>8</v>
      </c>
      <c r="C14" s="2">
        <f>+'Octubre 2023'!B14</f>
        <v>1</v>
      </c>
      <c r="D14" s="15">
        <f t="shared" ref="D14:D18" si="6">+(B14-C14)*100/C14</f>
        <v>700</v>
      </c>
      <c r="E14" s="2">
        <f>+B14+'Septiembre 2024'!E14</f>
        <v>26</v>
      </c>
      <c r="F14" s="2">
        <f>+C14+'Septiembre 2024'!F14</f>
        <v>19</v>
      </c>
      <c r="G14" s="15">
        <f t="shared" si="1"/>
        <v>36.842105263157897</v>
      </c>
      <c r="H14" s="2">
        <f>+B14-C14+'Septiembre 2024'!H14</f>
        <v>35</v>
      </c>
      <c r="I14" s="16">
        <f>+'Octubre 2023'!H14</f>
        <v>23</v>
      </c>
      <c r="J14" s="15">
        <f t="shared" si="2"/>
        <v>52.173913043478258</v>
      </c>
    </row>
    <row r="15" spans="1:10" ht="13" x14ac:dyDescent="0.15">
      <c r="A15" s="1" t="s">
        <v>13</v>
      </c>
      <c r="B15" s="2">
        <v>2</v>
      </c>
      <c r="C15" s="2">
        <f>+'Octubre 2023'!B15</f>
        <v>4</v>
      </c>
      <c r="D15" s="15">
        <f t="shared" si="6"/>
        <v>-50</v>
      </c>
      <c r="E15" s="2">
        <f>+B15+'Septiembre 2024'!E15</f>
        <v>48</v>
      </c>
      <c r="F15" s="2">
        <f>+C15+'Septiembre 2024'!F15</f>
        <v>33</v>
      </c>
      <c r="G15" s="15">
        <f t="shared" si="1"/>
        <v>45.454545454545453</v>
      </c>
      <c r="H15" s="2">
        <f>+B15-C15+'Septiembre 2024'!H15</f>
        <v>51</v>
      </c>
      <c r="I15" s="16">
        <f>+'Octubre 2023'!H15</f>
        <v>37</v>
      </c>
      <c r="J15" s="15">
        <f t="shared" si="2"/>
        <v>37.837837837837839</v>
      </c>
    </row>
    <row r="16" spans="1:10" ht="13" x14ac:dyDescent="0.15">
      <c r="A16" s="1" t="s">
        <v>14</v>
      </c>
      <c r="B16" s="2">
        <v>5</v>
      </c>
      <c r="C16" s="2">
        <f>+'Octubre 2023'!B16</f>
        <v>12</v>
      </c>
      <c r="D16" s="15">
        <f t="shared" si="6"/>
        <v>-58.333333333333336</v>
      </c>
      <c r="E16" s="2">
        <f>+B16+'Septiembre 2024'!E16</f>
        <v>76</v>
      </c>
      <c r="F16" s="2">
        <f>+C16+'Septiembre 2024'!F16</f>
        <v>64</v>
      </c>
      <c r="G16" s="15">
        <f t="shared" si="1"/>
        <v>18.75</v>
      </c>
      <c r="H16" s="2">
        <f>+B16-C16+'Septiembre 2024'!H16</f>
        <v>93</v>
      </c>
      <c r="I16" s="16">
        <f>+'Octubre 2023'!H16</f>
        <v>80</v>
      </c>
      <c r="J16" s="15">
        <f t="shared" si="2"/>
        <v>16.25</v>
      </c>
    </row>
    <row r="17" spans="1:10" ht="13" x14ac:dyDescent="0.15">
      <c r="A17" s="1" t="s">
        <v>15</v>
      </c>
      <c r="B17" s="2">
        <v>4</v>
      </c>
      <c r="C17" s="2">
        <f>+'Octubre 2023'!B17</f>
        <v>3</v>
      </c>
      <c r="D17" s="15">
        <f t="shared" si="6"/>
        <v>33.333333333333336</v>
      </c>
      <c r="E17" s="2">
        <f>+B17+'Septiembre 2024'!E17</f>
        <v>46</v>
      </c>
      <c r="F17" s="2">
        <f>+C17+'Septiembre 2024'!F17</f>
        <v>16</v>
      </c>
      <c r="G17" s="15">
        <f t="shared" si="1"/>
        <v>187.5</v>
      </c>
      <c r="H17" s="2">
        <f>+B17-C17+'Septiembre 2024'!H17</f>
        <v>52</v>
      </c>
      <c r="I17" s="16">
        <f>+'Octubre 2023'!H17</f>
        <v>19</v>
      </c>
      <c r="J17" s="15">
        <f t="shared" si="2"/>
        <v>173.68421052631578</v>
      </c>
    </row>
    <row r="18" spans="1:10" ht="13" x14ac:dyDescent="0.15">
      <c r="A18" s="1" t="s">
        <v>29</v>
      </c>
      <c r="B18" s="2">
        <v>5</v>
      </c>
      <c r="C18" s="2">
        <f>+'Octubre 2023'!B18</f>
        <v>4</v>
      </c>
      <c r="D18" s="15">
        <f t="shared" si="6"/>
        <v>25</v>
      </c>
      <c r="E18" s="2">
        <f>+B18+'Septiembre 2024'!E18</f>
        <v>39</v>
      </c>
      <c r="F18" s="2">
        <f>+C18+'Septiembre 2024'!F18</f>
        <v>44</v>
      </c>
      <c r="G18" s="15">
        <f t="shared" si="1"/>
        <v>-11.363636363636363</v>
      </c>
      <c r="H18" s="2">
        <f>+B18-C18+'Septiembre 2024'!H18</f>
        <v>50</v>
      </c>
      <c r="I18" s="16">
        <f>+'Octubre 2023'!H18</f>
        <v>53</v>
      </c>
      <c r="J18" s="15">
        <f t="shared" si="2"/>
        <v>-5.6603773584905657</v>
      </c>
    </row>
    <row r="19" spans="1:10" x14ac:dyDescent="0.15">
      <c r="A19" s="6" t="s">
        <v>3</v>
      </c>
      <c r="B19" s="4">
        <f t="shared" ref="B19" si="7">+B14+B15+B16+B17+B18</f>
        <v>24</v>
      </c>
      <c r="C19" s="4">
        <f>SUM(C14:C18)</f>
        <v>24</v>
      </c>
      <c r="D19" s="5">
        <f>+(B19-C19)*100/C19</f>
        <v>0</v>
      </c>
      <c r="E19" s="4">
        <f>SUM(E14:E18)</f>
        <v>235</v>
      </c>
      <c r="F19" s="4">
        <f>SUM(F14:F18)</f>
        <v>176</v>
      </c>
      <c r="G19" s="5">
        <f t="shared" si="1"/>
        <v>33.522727272727273</v>
      </c>
      <c r="H19" s="4">
        <f>SUM(H14:H18)</f>
        <v>281</v>
      </c>
      <c r="I19" s="4">
        <f>SUM(I14:I18)</f>
        <v>212</v>
      </c>
      <c r="J19" s="5">
        <f t="shared" si="2"/>
        <v>32.547169811320757</v>
      </c>
    </row>
    <row r="20" spans="1:10" ht="13" x14ac:dyDescent="0.15">
      <c r="A20" s="1" t="s">
        <v>16</v>
      </c>
      <c r="B20" s="2">
        <v>4</v>
      </c>
      <c r="C20" s="2">
        <f>+'Octubre 2023'!B20</f>
        <v>4</v>
      </c>
      <c r="D20" s="15">
        <f t="shared" ref="D20:D27" si="8">+(B20-C20)*100/C20</f>
        <v>0</v>
      </c>
      <c r="E20" s="2">
        <f>+B20+'Septiembre 2024'!E20</f>
        <v>44</v>
      </c>
      <c r="F20" s="2">
        <f>+C20+'Septiembre 2024'!F20</f>
        <v>46</v>
      </c>
      <c r="G20" s="15">
        <f t="shared" si="1"/>
        <v>-4.3478260869565215</v>
      </c>
      <c r="H20" s="2">
        <f>+B20-C20+'Septiembre 2024'!H20</f>
        <v>57</v>
      </c>
      <c r="I20" s="16">
        <f>+'Octubre 2023'!H20</f>
        <v>49</v>
      </c>
      <c r="J20" s="15">
        <f t="shared" si="2"/>
        <v>16.326530612244898</v>
      </c>
    </row>
    <row r="21" spans="1:10" ht="13" x14ac:dyDescent="0.15">
      <c r="A21" s="1" t="s">
        <v>17</v>
      </c>
      <c r="B21" s="2">
        <v>3</v>
      </c>
      <c r="C21" s="2">
        <f>+'Octubre 2023'!B21</f>
        <v>1</v>
      </c>
      <c r="D21" s="15">
        <f t="shared" si="8"/>
        <v>200</v>
      </c>
      <c r="E21" s="2">
        <f>+B21+'Septiembre 2024'!E21</f>
        <v>34</v>
      </c>
      <c r="F21" s="2">
        <f>+C21+'Septiembre 2024'!F21</f>
        <v>28</v>
      </c>
      <c r="G21" s="15">
        <f t="shared" si="1"/>
        <v>21.428571428571427</v>
      </c>
      <c r="H21" s="2">
        <f>+B21-C21+'Septiembre 2024'!H21</f>
        <v>43</v>
      </c>
      <c r="I21" s="16">
        <f>+'Octubre 2023'!H21</f>
        <v>34</v>
      </c>
      <c r="J21" s="15">
        <f t="shared" si="2"/>
        <v>26.470588235294116</v>
      </c>
    </row>
    <row r="22" spans="1:10" ht="13" x14ac:dyDescent="0.15">
      <c r="A22" s="1" t="s">
        <v>19</v>
      </c>
      <c r="B22" s="2">
        <v>2</v>
      </c>
      <c r="C22" s="2">
        <f>+'Octubre 2023'!B22</f>
        <v>4</v>
      </c>
      <c r="D22" s="15">
        <f t="shared" si="8"/>
        <v>-50</v>
      </c>
      <c r="E22" s="2">
        <f>+B22+'Septiembre 2024'!E22</f>
        <v>14</v>
      </c>
      <c r="F22" s="2">
        <f>+C22+'Septiembre 2024'!F22</f>
        <v>20</v>
      </c>
      <c r="G22" s="15">
        <f t="shared" si="1"/>
        <v>-30</v>
      </c>
      <c r="H22" s="2">
        <f>+B22-C22+'Septiembre 2024'!H22</f>
        <v>21</v>
      </c>
      <c r="I22" s="16">
        <f>+'Octubre 2023'!H22</f>
        <v>22</v>
      </c>
      <c r="J22" s="15">
        <f t="shared" si="2"/>
        <v>-4.5454545454545459</v>
      </c>
    </row>
    <row r="23" spans="1:10" ht="13" x14ac:dyDescent="0.15">
      <c r="A23" s="1" t="s">
        <v>18</v>
      </c>
      <c r="B23" s="2">
        <v>3</v>
      </c>
      <c r="C23" s="2">
        <f>+'Octubre 2023'!B23</f>
        <v>3</v>
      </c>
      <c r="D23" s="15">
        <f t="shared" si="8"/>
        <v>0</v>
      </c>
      <c r="E23" s="2">
        <f>+B23+'Septiembre 2024'!E23</f>
        <v>33</v>
      </c>
      <c r="F23" s="2">
        <f>+C23+'Septiembre 2024'!F23</f>
        <v>32</v>
      </c>
      <c r="G23" s="15">
        <f t="shared" si="1"/>
        <v>3.125</v>
      </c>
      <c r="H23" s="2">
        <f>+B23-C23+'Septiembre 2024'!H23</f>
        <v>34</v>
      </c>
      <c r="I23" s="16">
        <f>+'Octubre 2023'!H23</f>
        <v>37</v>
      </c>
      <c r="J23" s="15">
        <f t="shared" si="2"/>
        <v>-8.1081081081081088</v>
      </c>
    </row>
    <row r="24" spans="1:10" ht="13" x14ac:dyDescent="0.15">
      <c r="A24" s="1" t="s">
        <v>20</v>
      </c>
      <c r="B24" s="2">
        <v>8</v>
      </c>
      <c r="C24" s="2">
        <f>+'Octubre 2023'!B24</f>
        <v>3</v>
      </c>
      <c r="D24" s="15">
        <f t="shared" si="8"/>
        <v>166.66666666666666</v>
      </c>
      <c r="E24" s="2">
        <f>+B24+'Septiembre 2024'!E24</f>
        <v>64</v>
      </c>
      <c r="F24" s="2">
        <f>+C24+'Septiembre 2024'!F24</f>
        <v>52</v>
      </c>
      <c r="G24" s="15">
        <f t="shared" si="1"/>
        <v>23.076923076923077</v>
      </c>
      <c r="H24" s="2">
        <f>+B24-C24+'Septiembre 2024'!H24</f>
        <v>72</v>
      </c>
      <c r="I24" s="16">
        <f>+'Octubre 2023'!H24</f>
        <v>64</v>
      </c>
      <c r="J24" s="15">
        <f t="shared" si="2"/>
        <v>12.5</v>
      </c>
    </row>
    <row r="25" spans="1:10" ht="13" x14ac:dyDescent="0.15">
      <c r="A25" s="1" t="s">
        <v>22</v>
      </c>
      <c r="B25" s="2">
        <v>22</v>
      </c>
      <c r="C25" s="2">
        <f>+'Octubre 2023'!B25</f>
        <v>9</v>
      </c>
      <c r="D25" s="15">
        <f t="shared" si="8"/>
        <v>144.44444444444446</v>
      </c>
      <c r="E25" s="2">
        <f>+B25+'Septiembre 2024'!E25</f>
        <v>145</v>
      </c>
      <c r="F25" s="2">
        <f>+C25+'Septiembre 2024'!F25</f>
        <v>108</v>
      </c>
      <c r="G25" s="15">
        <f t="shared" si="1"/>
        <v>34.25925925925926</v>
      </c>
      <c r="H25" s="2">
        <f>+B25-C25+'Septiembre 2024'!H25</f>
        <v>162</v>
      </c>
      <c r="I25" s="16">
        <f>+'Octubre 2023'!H25</f>
        <v>127</v>
      </c>
      <c r="J25" s="15">
        <f t="shared" si="2"/>
        <v>27.559055118110237</v>
      </c>
    </row>
    <row r="26" spans="1:10" ht="13" x14ac:dyDescent="0.15">
      <c r="A26" s="1" t="s">
        <v>21</v>
      </c>
      <c r="B26" s="2">
        <v>16</v>
      </c>
      <c r="C26" s="2">
        <f>+'Octubre 2023'!B26</f>
        <v>3</v>
      </c>
      <c r="D26" s="15">
        <f t="shared" si="8"/>
        <v>433.33333333333331</v>
      </c>
      <c r="E26" s="2">
        <f>+B26+'Septiembre 2024'!E26</f>
        <v>94</v>
      </c>
      <c r="F26" s="2">
        <f>+C26+'Septiembre 2024'!F26</f>
        <v>75</v>
      </c>
      <c r="G26" s="15">
        <f t="shared" si="1"/>
        <v>25.333333333333332</v>
      </c>
      <c r="H26" s="2">
        <f>+B26-C26+'Septiembre 2024'!H26</f>
        <v>107</v>
      </c>
      <c r="I26" s="16">
        <f>+'Octubre 2023'!H26</f>
        <v>93</v>
      </c>
      <c r="J26" s="15">
        <f t="shared" si="2"/>
        <v>15.053763440860216</v>
      </c>
    </row>
    <row r="27" spans="1:10" ht="13" x14ac:dyDescent="0.15">
      <c r="A27" s="1" t="s">
        <v>28</v>
      </c>
      <c r="B27" s="2">
        <v>7</v>
      </c>
      <c r="C27" s="2">
        <f>+'Octubre 2023'!B27</f>
        <v>4</v>
      </c>
      <c r="D27" s="15">
        <f t="shared" si="8"/>
        <v>75</v>
      </c>
      <c r="E27" s="2">
        <f>+B27+'Septiembre 2024'!E27</f>
        <v>74</v>
      </c>
      <c r="F27" s="2">
        <f>+C27+'Septiembre 2024'!F27</f>
        <v>66</v>
      </c>
      <c r="G27" s="15">
        <f t="shared" si="1"/>
        <v>12.121212121212121</v>
      </c>
      <c r="H27" s="2">
        <f>+B27-C27+'Septiembre 2024'!H27</f>
        <v>81</v>
      </c>
      <c r="I27" s="16">
        <f>+'Octubre 2023'!H27</f>
        <v>74</v>
      </c>
      <c r="J27" s="15">
        <f t="shared" si="2"/>
        <v>9.4594594594594597</v>
      </c>
    </row>
    <row r="28" spans="1:10" x14ac:dyDescent="0.15">
      <c r="A28" s="6" t="s">
        <v>30</v>
      </c>
      <c r="B28" s="4">
        <f>SUM(B20:B27)</f>
        <v>65</v>
      </c>
      <c r="C28" s="4">
        <f>SUM(C20:C27)</f>
        <v>31</v>
      </c>
      <c r="D28" s="5">
        <f>+(B28-C28)*100/C28</f>
        <v>109.6774193548387</v>
      </c>
      <c r="E28" s="4">
        <f>SUM(E20:E27)</f>
        <v>502</v>
      </c>
      <c r="F28" s="4">
        <f>SUM(F20:F27)</f>
        <v>427</v>
      </c>
      <c r="G28" s="5">
        <f>+(E28-F28)*100/F28</f>
        <v>17.56440281030445</v>
      </c>
      <c r="H28" s="4">
        <f>SUM(H20:H27)</f>
        <v>577</v>
      </c>
      <c r="I28" s="4">
        <f>SUM(I20:I27)</f>
        <v>500</v>
      </c>
      <c r="J28" s="5">
        <f>+(H28-I28)*100/I28</f>
        <v>15.4</v>
      </c>
    </row>
    <row r="29" spans="1:10" ht="14" x14ac:dyDescent="0.15">
      <c r="A29" s="14" t="s">
        <v>27</v>
      </c>
      <c r="B29" s="12">
        <f>+B7+B13+B19+B28</f>
        <v>104</v>
      </c>
      <c r="C29" s="12">
        <f>+C7+C13+C19+C28</f>
        <v>67</v>
      </c>
      <c r="D29" s="13">
        <f>+(B29-C29)*100/C29</f>
        <v>55.223880597014926</v>
      </c>
      <c r="E29" s="12">
        <f t="shared" ref="E29:I29" si="9">+E7+E13+E19+E28</f>
        <v>864</v>
      </c>
      <c r="F29" s="12">
        <f t="shared" si="9"/>
        <v>708</v>
      </c>
      <c r="G29" s="13">
        <f>+(E29-F29)*100/F29</f>
        <v>22.033898305084747</v>
      </c>
      <c r="H29" s="12">
        <f t="shared" si="9"/>
        <v>1001</v>
      </c>
      <c r="I29" s="12">
        <f t="shared" si="9"/>
        <v>838</v>
      </c>
      <c r="J29" s="13">
        <f>+(H29-I29)*100/I29</f>
        <v>19.451073985680193</v>
      </c>
    </row>
    <row r="30" spans="1:10" x14ac:dyDescent="0.15">
      <c r="A30" s="11" t="s">
        <v>31</v>
      </c>
      <c r="B30" s="11">
        <f>+B29-B7</f>
        <v>101</v>
      </c>
      <c r="C30" s="11">
        <f>+C29-C7</f>
        <v>67</v>
      </c>
      <c r="D30" s="10">
        <f>+(B30-C30)*100/C30</f>
        <v>50.746268656716417</v>
      </c>
      <c r="E30" s="11">
        <f t="shared" ref="E30:I30" si="10">+E29-E7</f>
        <v>850</v>
      </c>
      <c r="F30" s="11">
        <f t="shared" si="10"/>
        <v>702</v>
      </c>
      <c r="G30" s="10">
        <f>+(E30-F30)*100/F30</f>
        <v>21.082621082621081</v>
      </c>
      <c r="H30" s="11">
        <f t="shared" si="10"/>
        <v>986</v>
      </c>
      <c r="I30" s="11">
        <f t="shared" si="10"/>
        <v>831</v>
      </c>
      <c r="J30" s="10">
        <f>+(H30-I30)*100/I30</f>
        <v>18.652226233453671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A7636B-B352-374C-8A33-98446979D9CE}">
  <dimension ref="A2:J30"/>
  <sheetViews>
    <sheetView topLeftCell="A5" zoomScale="154" zoomScaleNormal="154" zoomScalePageLayoutView="117" workbookViewId="0">
      <selection activeCell="B28" sqref="B2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/>
      <c r="C4" s="2">
        <f>+'Enero 2023'!B4</f>
        <v>0</v>
      </c>
      <c r="D4" s="15"/>
      <c r="E4" s="2">
        <f>+B4</f>
        <v>0</v>
      </c>
      <c r="F4" s="2">
        <f>+C4</f>
        <v>0</v>
      </c>
      <c r="G4" s="15"/>
      <c r="H4" s="2">
        <f>+B4-C4+'Diciembre 2023'!H4</f>
        <v>3</v>
      </c>
      <c r="I4" s="16">
        <f>+'Enero 2023'!H4</f>
        <v>3</v>
      </c>
      <c r="J4" s="15">
        <f t="shared" ref="J4:J27" si="0">+(H4-I4)*100/I4</f>
        <v>0</v>
      </c>
    </row>
    <row r="5" spans="1:10" ht="13" x14ac:dyDescent="0.15">
      <c r="A5" s="1" t="s">
        <v>5</v>
      </c>
      <c r="B5" s="2"/>
      <c r="C5" s="2">
        <f>+'Enero 2023'!B5</f>
        <v>0</v>
      </c>
      <c r="D5" s="15"/>
      <c r="E5" s="2">
        <f t="shared" ref="E5:E6" si="1">+B5</f>
        <v>0</v>
      </c>
      <c r="F5" s="2">
        <f t="shared" ref="F5:F6" si="2">+C5</f>
        <v>0</v>
      </c>
      <c r="G5" s="15"/>
      <c r="H5" s="2">
        <f>+B5-C5+'Diciembre 2023'!H5</f>
        <v>1</v>
      </c>
      <c r="I5" s="16">
        <f>+'Enero 2023'!H5</f>
        <v>2</v>
      </c>
      <c r="J5" s="15">
        <f t="shared" si="0"/>
        <v>-50</v>
      </c>
    </row>
    <row r="6" spans="1:10" ht="13" x14ac:dyDescent="0.15">
      <c r="A6" s="1" t="s">
        <v>6</v>
      </c>
      <c r="B6" s="2"/>
      <c r="C6" s="2">
        <f>+'Enero 2023'!B6</f>
        <v>0</v>
      </c>
      <c r="D6" s="15"/>
      <c r="E6" s="2">
        <f t="shared" si="1"/>
        <v>0</v>
      </c>
      <c r="F6" s="2">
        <f t="shared" si="2"/>
        <v>0</v>
      </c>
      <c r="G6" s="15"/>
      <c r="H6" s="2">
        <f>+B6-C6+'Diciembre 2023'!H6</f>
        <v>3</v>
      </c>
      <c r="I6" s="16">
        <f>+'Enero 2023'!H6</f>
        <v>4</v>
      </c>
      <c r="J6" s="15">
        <f t="shared" si="0"/>
        <v>-25</v>
      </c>
    </row>
    <row r="7" spans="1:10" x14ac:dyDescent="0.15">
      <c r="A7" s="6" t="s">
        <v>1</v>
      </c>
      <c r="B7" s="4">
        <f>+B4+B5+B6</f>
        <v>0</v>
      </c>
      <c r="C7" s="4">
        <f>SUM(C4:C6)</f>
        <v>0</v>
      </c>
      <c r="D7" s="5"/>
      <c r="E7" s="4">
        <f>SUM(E4:E6)</f>
        <v>0</v>
      </c>
      <c r="F7" s="4">
        <f>SUM(F4:F6)</f>
        <v>0</v>
      </c>
      <c r="G7" s="5"/>
      <c r="H7" s="4">
        <f>SUM(H4:H6)</f>
        <v>7</v>
      </c>
      <c r="I7" s="4">
        <f>SUM(I4:I6)</f>
        <v>9</v>
      </c>
      <c r="J7" s="5">
        <f t="shared" si="0"/>
        <v>-22.222222222222221</v>
      </c>
    </row>
    <row r="8" spans="1:10" ht="13" x14ac:dyDescent="0.15">
      <c r="A8" s="1" t="s">
        <v>7</v>
      </c>
      <c r="B8" s="2"/>
      <c r="C8" s="2">
        <f>+'Enero 2023'!B8</f>
        <v>0</v>
      </c>
      <c r="D8" s="15" t="e">
        <f t="shared" ref="D8:D12" si="3">+(B8-C8)*100/C8</f>
        <v>#DIV/0!</v>
      </c>
      <c r="E8" s="2">
        <f t="shared" ref="E8:E12" si="4">+B8</f>
        <v>0</v>
      </c>
      <c r="F8" s="2">
        <f t="shared" ref="F8:F12" si="5">+C8</f>
        <v>0</v>
      </c>
      <c r="G8" s="15" t="e">
        <f t="shared" ref="G8:G27" si="6">+(E8-F8)*100/F8</f>
        <v>#DIV/0!</v>
      </c>
      <c r="H8" s="2">
        <f>+B8-C8+'Diciembre 2023'!H8</f>
        <v>3</v>
      </c>
      <c r="I8" s="16">
        <f>+'Enero 2023'!H8</f>
        <v>1</v>
      </c>
      <c r="J8" s="15">
        <f t="shared" si="0"/>
        <v>200</v>
      </c>
    </row>
    <row r="9" spans="1:10" ht="13" x14ac:dyDescent="0.15">
      <c r="A9" s="1" t="s">
        <v>8</v>
      </c>
      <c r="B9" s="2">
        <v>1</v>
      </c>
      <c r="C9" s="2">
        <f>+'Enero 2023'!B9</f>
        <v>0</v>
      </c>
      <c r="D9" s="15"/>
      <c r="E9" s="2">
        <f t="shared" si="4"/>
        <v>1</v>
      </c>
      <c r="F9" s="2">
        <f t="shared" si="5"/>
        <v>0</v>
      </c>
      <c r="G9" s="15"/>
      <c r="H9" s="2">
        <f>+B9-C9+'Diciembre 2023'!H9</f>
        <v>6</v>
      </c>
      <c r="I9" s="16">
        <f>+'Enero 2023'!H9</f>
        <v>8</v>
      </c>
      <c r="J9" s="15">
        <f t="shared" si="0"/>
        <v>-25</v>
      </c>
    </row>
    <row r="10" spans="1:10" ht="13" x14ac:dyDescent="0.15">
      <c r="A10" s="1" t="s">
        <v>9</v>
      </c>
      <c r="B10" s="2">
        <v>2</v>
      </c>
      <c r="C10" s="2">
        <f>+'Enero 2023'!B10</f>
        <v>1</v>
      </c>
      <c r="D10" s="15"/>
      <c r="E10" s="2">
        <f t="shared" si="4"/>
        <v>2</v>
      </c>
      <c r="F10" s="2">
        <f t="shared" si="5"/>
        <v>1</v>
      </c>
      <c r="G10" s="15">
        <f t="shared" si="6"/>
        <v>100</v>
      </c>
      <c r="H10" s="2">
        <f>+B10-C10+'Diciembre 2023'!H10</f>
        <v>26</v>
      </c>
      <c r="I10" s="16">
        <f>+'Enero 2023'!H10</f>
        <v>27</v>
      </c>
      <c r="J10" s="15">
        <f t="shared" si="0"/>
        <v>-3.7037037037037037</v>
      </c>
    </row>
    <row r="11" spans="1:10" ht="13" x14ac:dyDescent="0.15">
      <c r="A11" s="1" t="s">
        <v>10</v>
      </c>
      <c r="B11" s="2">
        <v>3</v>
      </c>
      <c r="C11" s="2">
        <f>+'Enero 2023'!B11</f>
        <v>2</v>
      </c>
      <c r="D11" s="15">
        <f t="shared" si="3"/>
        <v>50</v>
      </c>
      <c r="E11" s="2">
        <f t="shared" si="4"/>
        <v>3</v>
      </c>
      <c r="F11" s="2">
        <f t="shared" si="5"/>
        <v>2</v>
      </c>
      <c r="G11" s="15">
        <f t="shared" si="6"/>
        <v>50</v>
      </c>
      <c r="H11" s="2">
        <f>+B11-C11+'Diciembre 2023'!H11</f>
        <v>26</v>
      </c>
      <c r="I11" s="16">
        <f>+'Enero 2023'!H11</f>
        <v>47</v>
      </c>
      <c r="J11" s="15">
        <f t="shared" si="0"/>
        <v>-44.680851063829785</v>
      </c>
    </row>
    <row r="12" spans="1:10" ht="13" x14ac:dyDescent="0.15">
      <c r="A12" s="1" t="s">
        <v>11</v>
      </c>
      <c r="B12" s="2">
        <v>4</v>
      </c>
      <c r="C12" s="2">
        <f>+'Enero 2023'!B12</f>
        <v>7</v>
      </c>
      <c r="D12" s="15">
        <f t="shared" si="3"/>
        <v>-42.857142857142854</v>
      </c>
      <c r="E12" s="2">
        <f t="shared" si="4"/>
        <v>4</v>
      </c>
      <c r="F12" s="2">
        <f t="shared" si="5"/>
        <v>7</v>
      </c>
      <c r="G12" s="15">
        <f t="shared" si="6"/>
        <v>-42.857142857142854</v>
      </c>
      <c r="H12" s="2">
        <f>+B12-C12+'Diciembre 2023'!H12</f>
        <v>53</v>
      </c>
      <c r="I12" s="16">
        <f>+'Enero 2023'!H12</f>
        <v>51</v>
      </c>
      <c r="J12" s="15">
        <f t="shared" si="0"/>
        <v>3.9215686274509802</v>
      </c>
    </row>
    <row r="13" spans="1:10" x14ac:dyDescent="0.15">
      <c r="A13" s="6" t="s">
        <v>2</v>
      </c>
      <c r="B13" s="4">
        <f>+B8+B9+B10+B11+B12</f>
        <v>10</v>
      </c>
      <c r="C13" s="4">
        <f>SUM(C8:C12)</f>
        <v>10</v>
      </c>
      <c r="D13" s="5">
        <f>+(B13-C13)*100/C13</f>
        <v>0</v>
      </c>
      <c r="E13" s="4">
        <f>SUM(E8:E12)</f>
        <v>10</v>
      </c>
      <c r="F13" s="4">
        <f>SUM(F8:F12)</f>
        <v>10</v>
      </c>
      <c r="G13" s="5">
        <f t="shared" si="6"/>
        <v>0</v>
      </c>
      <c r="H13" s="4">
        <f>SUM(H8:H12)</f>
        <v>114</v>
      </c>
      <c r="I13" s="4">
        <f>SUM(I8:I12)</f>
        <v>134</v>
      </c>
      <c r="J13" s="5">
        <f t="shared" si="0"/>
        <v>-14.925373134328359</v>
      </c>
    </row>
    <row r="14" spans="1:10" ht="13" x14ac:dyDescent="0.15">
      <c r="A14" s="1" t="s">
        <v>12</v>
      </c>
      <c r="B14" s="2"/>
      <c r="C14" s="2">
        <f>+'Enero 2023'!B14</f>
        <v>1</v>
      </c>
      <c r="D14" s="15">
        <f t="shared" ref="D14:D18" si="7">+(B14-C14)*100/C14</f>
        <v>-100</v>
      </c>
      <c r="E14" s="2">
        <f t="shared" ref="E14:E18" si="8">+B14</f>
        <v>0</v>
      </c>
      <c r="F14" s="2">
        <f t="shared" ref="F14:F18" si="9">+C14</f>
        <v>1</v>
      </c>
      <c r="G14" s="15">
        <f t="shared" si="6"/>
        <v>-100</v>
      </c>
      <c r="H14" s="2">
        <f>+B14-C14+'Diciembre 2023'!H14</f>
        <v>27</v>
      </c>
      <c r="I14" s="16">
        <f>+'Enero 2023'!H14</f>
        <v>29</v>
      </c>
      <c r="J14" s="15">
        <f t="shared" si="0"/>
        <v>-6.8965517241379306</v>
      </c>
    </row>
    <row r="15" spans="1:10" ht="13" x14ac:dyDescent="0.15">
      <c r="A15" s="1" t="s">
        <v>13</v>
      </c>
      <c r="B15" s="2">
        <v>4</v>
      </c>
      <c r="C15" s="2">
        <f>+'Enero 2023'!B15</f>
        <v>3</v>
      </c>
      <c r="D15" s="15">
        <f t="shared" si="7"/>
        <v>33.333333333333336</v>
      </c>
      <c r="E15" s="2">
        <f t="shared" si="8"/>
        <v>4</v>
      </c>
      <c r="F15" s="2">
        <f t="shared" si="9"/>
        <v>3</v>
      </c>
      <c r="G15" s="15">
        <f t="shared" si="6"/>
        <v>33.333333333333336</v>
      </c>
      <c r="H15" s="2">
        <f>+B15-C15+'Diciembre 2023'!H15</f>
        <v>37</v>
      </c>
      <c r="I15" s="16">
        <f>+'Enero 2023'!H15</f>
        <v>55</v>
      </c>
      <c r="J15" s="15">
        <f t="shared" si="0"/>
        <v>-32.727272727272727</v>
      </c>
    </row>
    <row r="16" spans="1:10" ht="13" x14ac:dyDescent="0.15">
      <c r="A16" s="1" t="s">
        <v>14</v>
      </c>
      <c r="B16" s="2">
        <v>11</v>
      </c>
      <c r="C16" s="2">
        <f>+'Enero 2023'!B16</f>
        <v>4</v>
      </c>
      <c r="D16" s="15">
        <f t="shared" si="7"/>
        <v>175</v>
      </c>
      <c r="E16" s="2">
        <f t="shared" si="8"/>
        <v>11</v>
      </c>
      <c r="F16" s="2">
        <f t="shared" si="9"/>
        <v>4</v>
      </c>
      <c r="G16" s="15">
        <f t="shared" si="6"/>
        <v>175</v>
      </c>
      <c r="H16" s="2">
        <f>+B16-C16+'Diciembre 2023'!H16</f>
        <v>88</v>
      </c>
      <c r="I16" s="16">
        <f>+'Enero 2023'!H16</f>
        <v>86</v>
      </c>
      <c r="J16" s="15">
        <f t="shared" si="0"/>
        <v>2.3255813953488373</v>
      </c>
    </row>
    <row r="17" spans="1:10" ht="13" x14ac:dyDescent="0.15">
      <c r="A17" s="1" t="s">
        <v>15</v>
      </c>
      <c r="B17" s="2">
        <v>3</v>
      </c>
      <c r="C17" s="2">
        <f>+'Enero 2023'!B17</f>
        <v>1</v>
      </c>
      <c r="D17" s="15"/>
      <c r="E17" s="2">
        <f t="shared" si="8"/>
        <v>3</v>
      </c>
      <c r="F17" s="2">
        <f t="shared" si="9"/>
        <v>1</v>
      </c>
      <c r="G17" s="15">
        <f t="shared" si="6"/>
        <v>200</v>
      </c>
      <c r="H17" s="2">
        <f>+B17-C17+'Diciembre 2023'!H17</f>
        <v>24</v>
      </c>
      <c r="I17" s="16">
        <f>+'Enero 2023'!H17</f>
        <v>41</v>
      </c>
      <c r="J17" s="15">
        <f t="shared" si="0"/>
        <v>-41.463414634146339</v>
      </c>
    </row>
    <row r="18" spans="1:10" ht="13" x14ac:dyDescent="0.15">
      <c r="A18" s="1" t="s">
        <v>29</v>
      </c>
      <c r="B18" s="2">
        <v>7</v>
      </c>
      <c r="C18" s="2">
        <f>+'Enero 2023'!B18</f>
        <v>4</v>
      </c>
      <c r="D18" s="15">
        <f t="shared" si="7"/>
        <v>75</v>
      </c>
      <c r="E18" s="2">
        <f t="shared" si="8"/>
        <v>7</v>
      </c>
      <c r="F18" s="2">
        <f t="shared" si="9"/>
        <v>4</v>
      </c>
      <c r="G18" s="15">
        <f t="shared" si="6"/>
        <v>75</v>
      </c>
      <c r="H18" s="2">
        <f>+B18-C18+'Diciembre 2023'!H18</f>
        <v>58</v>
      </c>
      <c r="I18" s="16">
        <f>+'Enero 2023'!H18</f>
        <v>61</v>
      </c>
      <c r="J18" s="15">
        <f t="shared" si="0"/>
        <v>-4.918032786885246</v>
      </c>
    </row>
    <row r="19" spans="1:10" x14ac:dyDescent="0.15">
      <c r="A19" s="6" t="s">
        <v>3</v>
      </c>
      <c r="B19" s="4">
        <f>+B14+B15+B16+B17+B18</f>
        <v>25</v>
      </c>
      <c r="C19" s="4">
        <f>SUM(C14:C18)</f>
        <v>13</v>
      </c>
      <c r="D19" s="5">
        <f>+(B19-C19)*100/C19</f>
        <v>92.307692307692307</v>
      </c>
      <c r="E19" s="4">
        <f>SUM(E14:E18)</f>
        <v>25</v>
      </c>
      <c r="F19" s="4">
        <f>SUM(F14:F18)</f>
        <v>13</v>
      </c>
      <c r="G19" s="5">
        <f t="shared" si="6"/>
        <v>92.307692307692307</v>
      </c>
      <c r="H19" s="4">
        <f>SUM(H14:H18)</f>
        <v>234</v>
      </c>
      <c r="I19" s="4">
        <f>SUM(I14:I18)</f>
        <v>272</v>
      </c>
      <c r="J19" s="5">
        <f t="shared" si="0"/>
        <v>-13.970588235294118</v>
      </c>
    </row>
    <row r="20" spans="1:10" ht="13" x14ac:dyDescent="0.15">
      <c r="A20" s="1" t="s">
        <v>16</v>
      </c>
      <c r="B20" s="2">
        <v>4</v>
      </c>
      <c r="C20" s="2">
        <f>+'Enero 2023'!B20</f>
        <v>5</v>
      </c>
      <c r="D20" s="15">
        <f t="shared" ref="D20:D27" si="10">+(B20-C20)*100/C20</f>
        <v>-20</v>
      </c>
      <c r="E20" s="2">
        <f t="shared" ref="E20:E27" si="11">+B20</f>
        <v>4</v>
      </c>
      <c r="F20" s="2">
        <f t="shared" ref="F20:F27" si="12">+C20</f>
        <v>5</v>
      </c>
      <c r="G20" s="15">
        <f t="shared" si="6"/>
        <v>-20</v>
      </c>
      <c r="H20" s="2">
        <f>+B20-C20+'Diciembre 2023'!H20</f>
        <v>58</v>
      </c>
      <c r="I20" s="16">
        <f>+'Enero 2023'!H20</f>
        <v>59</v>
      </c>
      <c r="J20" s="15">
        <f t="shared" si="0"/>
        <v>-1.6949152542372881</v>
      </c>
    </row>
    <row r="21" spans="1:10" ht="13" x14ac:dyDescent="0.15">
      <c r="A21" s="1" t="s">
        <v>17</v>
      </c>
      <c r="B21" s="2"/>
      <c r="C21" s="2">
        <f>+'Enero 2023'!B21</f>
        <v>3</v>
      </c>
      <c r="D21" s="15">
        <f t="shared" si="10"/>
        <v>-100</v>
      </c>
      <c r="E21" s="2">
        <f t="shared" si="11"/>
        <v>0</v>
      </c>
      <c r="F21" s="2">
        <f t="shared" si="12"/>
        <v>3</v>
      </c>
      <c r="G21" s="15">
        <f t="shared" si="6"/>
        <v>-100</v>
      </c>
      <c r="H21" s="2">
        <f>+B21-C21+'Diciembre 2023'!H21</f>
        <v>34</v>
      </c>
      <c r="I21" s="16">
        <f>+'Enero 2023'!H21</f>
        <v>35</v>
      </c>
      <c r="J21" s="15">
        <f t="shared" si="0"/>
        <v>-2.8571428571428572</v>
      </c>
    </row>
    <row r="22" spans="1:10" ht="13" x14ac:dyDescent="0.15">
      <c r="A22" s="1" t="s">
        <v>19</v>
      </c>
      <c r="B22" s="2">
        <v>1</v>
      </c>
      <c r="C22" s="2">
        <f>+'Enero 2023'!B22</f>
        <v>2</v>
      </c>
      <c r="D22" s="15">
        <f t="shared" si="10"/>
        <v>-50</v>
      </c>
      <c r="E22" s="2">
        <f t="shared" si="11"/>
        <v>1</v>
      </c>
      <c r="F22" s="2">
        <f t="shared" si="12"/>
        <v>2</v>
      </c>
      <c r="G22" s="15">
        <f t="shared" si="6"/>
        <v>-50</v>
      </c>
      <c r="H22" s="2">
        <f>+B22-C22+'Diciembre 2023'!H22</f>
        <v>26</v>
      </c>
      <c r="I22" s="16">
        <f>+'Enero 2023'!H22</f>
        <v>22</v>
      </c>
      <c r="J22" s="15">
        <f t="shared" si="0"/>
        <v>18.181818181818183</v>
      </c>
    </row>
    <row r="23" spans="1:10" ht="13" x14ac:dyDescent="0.15">
      <c r="A23" s="1" t="s">
        <v>18</v>
      </c>
      <c r="B23" s="2">
        <v>3</v>
      </c>
      <c r="C23" s="2">
        <f>+'Enero 2023'!B23</f>
        <v>6</v>
      </c>
      <c r="D23" s="15">
        <f t="shared" si="10"/>
        <v>-50</v>
      </c>
      <c r="E23" s="2">
        <f t="shared" si="11"/>
        <v>3</v>
      </c>
      <c r="F23" s="2">
        <f t="shared" si="12"/>
        <v>6</v>
      </c>
      <c r="G23" s="15">
        <f t="shared" si="6"/>
        <v>-50</v>
      </c>
      <c r="H23" s="2">
        <f>+B23-C23+'Diciembre 2023'!H23</f>
        <v>30</v>
      </c>
      <c r="I23" s="16">
        <f>+'Enero 2023'!H23</f>
        <v>35</v>
      </c>
      <c r="J23" s="15">
        <f t="shared" si="0"/>
        <v>-14.285714285714286</v>
      </c>
    </row>
    <row r="24" spans="1:10" ht="13" x14ac:dyDescent="0.15">
      <c r="A24" s="1" t="s">
        <v>20</v>
      </c>
      <c r="B24" s="2">
        <v>6</v>
      </c>
      <c r="C24" s="2">
        <f>+'Enero 2023'!B24</f>
        <v>5</v>
      </c>
      <c r="D24" s="15">
        <f t="shared" si="10"/>
        <v>20</v>
      </c>
      <c r="E24" s="2">
        <f t="shared" si="11"/>
        <v>6</v>
      </c>
      <c r="F24" s="2">
        <f t="shared" si="12"/>
        <v>5</v>
      </c>
      <c r="G24" s="15">
        <f t="shared" si="6"/>
        <v>20</v>
      </c>
      <c r="H24" s="2">
        <f>+B24-C24+'Diciembre 2023'!H24</f>
        <v>61</v>
      </c>
      <c r="I24" s="16">
        <f>+'Enero 2023'!H24</f>
        <v>68</v>
      </c>
      <c r="J24" s="15">
        <f t="shared" si="0"/>
        <v>-10.294117647058824</v>
      </c>
    </row>
    <row r="25" spans="1:10" ht="13" x14ac:dyDescent="0.15">
      <c r="A25" s="1" t="s">
        <v>22</v>
      </c>
      <c r="B25" s="2">
        <v>13</v>
      </c>
      <c r="C25" s="2">
        <f>+'Enero 2023'!B25</f>
        <v>6</v>
      </c>
      <c r="D25" s="15">
        <f t="shared" si="10"/>
        <v>116.66666666666667</v>
      </c>
      <c r="E25" s="2">
        <f t="shared" si="11"/>
        <v>13</v>
      </c>
      <c r="F25" s="2">
        <f t="shared" si="12"/>
        <v>6</v>
      </c>
      <c r="G25" s="15">
        <f t="shared" si="6"/>
        <v>116.66666666666667</v>
      </c>
      <c r="H25" s="2">
        <f>+B25-C25+'Diciembre 2023'!H25</f>
        <v>132</v>
      </c>
      <c r="I25" s="16">
        <f>+'Enero 2023'!H25</f>
        <v>155</v>
      </c>
      <c r="J25" s="15">
        <f t="shared" si="0"/>
        <v>-14.838709677419354</v>
      </c>
    </row>
    <row r="26" spans="1:10" ht="13" x14ac:dyDescent="0.15">
      <c r="A26" s="1" t="s">
        <v>21</v>
      </c>
      <c r="B26" s="2">
        <v>10</v>
      </c>
      <c r="C26" s="2">
        <f>+'Enero 2023'!B26</f>
        <v>7</v>
      </c>
      <c r="D26" s="15">
        <f t="shared" si="10"/>
        <v>42.857142857142854</v>
      </c>
      <c r="E26" s="2">
        <f t="shared" si="11"/>
        <v>10</v>
      </c>
      <c r="F26" s="2">
        <f t="shared" si="12"/>
        <v>7</v>
      </c>
      <c r="G26" s="15">
        <f t="shared" si="6"/>
        <v>42.857142857142854</v>
      </c>
      <c r="H26" s="2">
        <f>+B26-C26+'Diciembre 2023'!H26</f>
        <v>91</v>
      </c>
      <c r="I26" s="16">
        <f>+'Enero 2023'!H26</f>
        <v>101</v>
      </c>
      <c r="J26" s="15">
        <f t="shared" si="0"/>
        <v>-9.9009900990099009</v>
      </c>
    </row>
    <row r="27" spans="1:10" ht="13" x14ac:dyDescent="0.15">
      <c r="A27" s="1" t="s">
        <v>28</v>
      </c>
      <c r="B27" s="2">
        <v>3</v>
      </c>
      <c r="C27" s="2">
        <f>+'Enero 2023'!B27</f>
        <v>7</v>
      </c>
      <c r="D27" s="15">
        <f t="shared" si="10"/>
        <v>-57.142857142857146</v>
      </c>
      <c r="E27" s="2">
        <f t="shared" si="11"/>
        <v>3</v>
      </c>
      <c r="F27" s="2">
        <f t="shared" si="12"/>
        <v>7</v>
      </c>
      <c r="G27" s="15">
        <f t="shared" si="6"/>
        <v>-57.142857142857146</v>
      </c>
      <c r="H27" s="2">
        <f>+B27-C27+'Diciembre 2023'!H27</f>
        <v>69</v>
      </c>
      <c r="I27" s="16">
        <f>+'Enero 2023'!H27</f>
        <v>85</v>
      </c>
      <c r="J27" s="15">
        <f t="shared" si="0"/>
        <v>-18.823529411764707</v>
      </c>
    </row>
    <row r="28" spans="1:10" x14ac:dyDescent="0.15">
      <c r="A28" s="6" t="s">
        <v>30</v>
      </c>
      <c r="B28" s="4">
        <f>SUM(B20:B27)</f>
        <v>40</v>
      </c>
      <c r="C28" s="4">
        <f>SUM(C20:C27)</f>
        <v>41</v>
      </c>
      <c r="D28" s="5">
        <f>+(B28-C28)*100/C28</f>
        <v>-2.4390243902439024</v>
      </c>
      <c r="E28" s="4">
        <f>SUM(E20:E27)</f>
        <v>40</v>
      </c>
      <c r="F28" s="4">
        <f>SUM(F20:F27)</f>
        <v>41</v>
      </c>
      <c r="G28" s="5">
        <f>+(E28-F28)*100/F28</f>
        <v>-2.4390243902439024</v>
      </c>
      <c r="H28" s="4">
        <f>SUM(H20:H27)</f>
        <v>501</v>
      </c>
      <c r="I28" s="4">
        <f>SUM(I20:I27)</f>
        <v>560</v>
      </c>
      <c r="J28" s="5">
        <f>+(H28-I28)*100/I28</f>
        <v>-10.535714285714286</v>
      </c>
    </row>
    <row r="29" spans="1:10" ht="14" x14ac:dyDescent="0.15">
      <c r="A29" s="14" t="s">
        <v>27</v>
      </c>
      <c r="B29" s="12">
        <f>+B7+B13+B19+B28</f>
        <v>75</v>
      </c>
      <c r="C29" s="12">
        <f>+C7+C13+C19+C28</f>
        <v>64</v>
      </c>
      <c r="D29" s="13">
        <f>+(B29-C29)*100/C29</f>
        <v>17.1875</v>
      </c>
      <c r="E29" s="12">
        <f t="shared" ref="E29:I29" si="13">+E7+E13+E19+E28</f>
        <v>75</v>
      </c>
      <c r="F29" s="12">
        <f t="shared" si="13"/>
        <v>64</v>
      </c>
      <c r="G29" s="13">
        <f>+(E29-F29)*100/F29</f>
        <v>17.1875</v>
      </c>
      <c r="H29" s="12">
        <f t="shared" si="13"/>
        <v>856</v>
      </c>
      <c r="I29" s="12">
        <f t="shared" si="13"/>
        <v>975</v>
      </c>
      <c r="J29" s="13">
        <f>+(H29-I29)*100/I29</f>
        <v>-12.205128205128204</v>
      </c>
    </row>
    <row r="30" spans="1:10" x14ac:dyDescent="0.15">
      <c r="A30" s="11" t="s">
        <v>31</v>
      </c>
      <c r="B30" s="11">
        <f>+B29-B7</f>
        <v>75</v>
      </c>
      <c r="C30" s="11">
        <f>+C29-C7</f>
        <v>64</v>
      </c>
      <c r="D30" s="10">
        <f>+(B30-C30)*100/C30</f>
        <v>17.1875</v>
      </c>
      <c r="E30" s="11">
        <f t="shared" ref="E30:I30" si="14">+E29-E7</f>
        <v>75</v>
      </c>
      <c r="F30" s="11">
        <f t="shared" si="14"/>
        <v>64</v>
      </c>
      <c r="G30" s="10">
        <f>+(E30-F30)*100/F30</f>
        <v>17.1875</v>
      </c>
      <c r="H30" s="11">
        <f t="shared" si="14"/>
        <v>849</v>
      </c>
      <c r="I30" s="11">
        <f t="shared" si="14"/>
        <v>966</v>
      </c>
      <c r="J30" s="10">
        <f>+(H30-I30)*100/I30</f>
        <v>-12.111801242236025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sheetPr codeName="Hoja14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/>
      <c r="C4" s="2">
        <f>+'Julio 2015'!B4</f>
        <v>1</v>
      </c>
      <c r="D4" s="15">
        <f>+(B4-C4)*100/C4</f>
        <v>-100</v>
      </c>
      <c r="E4" s="2">
        <f>+B4+'Junio 2016'!E4</f>
        <v>4</v>
      </c>
      <c r="F4" s="2">
        <f>+C4+'Junio 2016'!F4</f>
        <v>7</v>
      </c>
      <c r="G4" s="15">
        <f t="shared" ref="G4:G27" si="0">+(E4-F4)*100/F4</f>
        <v>-42.857142857142854</v>
      </c>
      <c r="H4" s="2">
        <f>+B4-C4+'Junio 2016'!H4</f>
        <v>5</v>
      </c>
      <c r="I4" s="16">
        <f>+'Julio 2015'!H4</f>
        <v>9</v>
      </c>
      <c r="J4" s="15">
        <f t="shared" ref="J4:J27" si="1">+(H4-I4)*100/I4</f>
        <v>-44.444444444444443</v>
      </c>
    </row>
    <row r="5" spans="1:10" ht="13" x14ac:dyDescent="0.15">
      <c r="A5" s="1" t="s">
        <v>5</v>
      </c>
      <c r="B5" s="2">
        <v>1</v>
      </c>
      <c r="C5" s="2">
        <f>+'Julio 2015'!B5</f>
        <v>0</v>
      </c>
      <c r="D5" s="15" t="e">
        <f t="shared" ref="D5:D18" si="2">+(B5-C5)*100/C5</f>
        <v>#DIV/0!</v>
      </c>
      <c r="E5" s="2">
        <f>+B5+'Junio 2016'!E5</f>
        <v>1</v>
      </c>
      <c r="F5" s="2">
        <f>+C5+'Junio 2016'!F5</f>
        <v>2</v>
      </c>
      <c r="G5" s="15">
        <f t="shared" si="0"/>
        <v>-50</v>
      </c>
      <c r="H5" s="2">
        <f>+B5-C5+'Junio 2016'!H5</f>
        <v>2</v>
      </c>
      <c r="I5" s="16">
        <f>+'Julio 2015'!H5</f>
        <v>3</v>
      </c>
      <c r="J5" s="15">
        <f t="shared" si="1"/>
        <v>-33.333333333333336</v>
      </c>
    </row>
    <row r="6" spans="1:10" ht="13" x14ac:dyDescent="0.15">
      <c r="A6" s="1" t="s">
        <v>6</v>
      </c>
      <c r="B6" s="2"/>
      <c r="C6" s="2">
        <f>+'Julio 2015'!B6</f>
        <v>0</v>
      </c>
      <c r="D6" s="15" t="e">
        <f t="shared" si="2"/>
        <v>#DIV/0!</v>
      </c>
      <c r="E6" s="2">
        <f>+B6+'Junio 2016'!E6</f>
        <v>4</v>
      </c>
      <c r="F6" s="2">
        <f>+C6+'Junio 2016'!F6</f>
        <v>3</v>
      </c>
      <c r="G6" s="15">
        <f t="shared" si="0"/>
        <v>33.333333333333336</v>
      </c>
      <c r="H6" s="2">
        <f>+B6-C6+'Junio 2016'!H6</f>
        <v>8</v>
      </c>
      <c r="I6" s="16">
        <f>+'Julio 2015'!H6</f>
        <v>4</v>
      </c>
      <c r="J6" s="15">
        <f t="shared" si="1"/>
        <v>100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9</v>
      </c>
      <c r="F7" s="4">
        <f>SUM(F4:F6)</f>
        <v>12</v>
      </c>
      <c r="G7" s="5">
        <f t="shared" si="0"/>
        <v>-25</v>
      </c>
      <c r="H7" s="4">
        <f>SUM(H4:H6)</f>
        <v>15</v>
      </c>
      <c r="I7" s="4">
        <f>SUM(I4:I6)</f>
        <v>16</v>
      </c>
      <c r="J7" s="5">
        <f t="shared" si="1"/>
        <v>-6.25</v>
      </c>
    </row>
    <row r="8" spans="1:10" ht="13" x14ac:dyDescent="0.15">
      <c r="A8" s="1" t="s">
        <v>7</v>
      </c>
      <c r="B8" s="2"/>
      <c r="C8" s="2">
        <f>+'Julio 2015'!B8</f>
        <v>2</v>
      </c>
      <c r="D8" s="15">
        <f t="shared" ref="D8:D12" si="4">+(B8-C8)*100/C8</f>
        <v>-100</v>
      </c>
      <c r="E8" s="2">
        <f>+B8+'Junio 2016'!E8</f>
        <v>5</v>
      </c>
      <c r="F8" s="2">
        <f>+C8+'Junio 2016'!F8</f>
        <v>5</v>
      </c>
      <c r="G8" s="15">
        <f t="shared" si="0"/>
        <v>0</v>
      </c>
      <c r="H8" s="2">
        <f>+B8-C8+'Junio 2016'!H8</f>
        <v>7</v>
      </c>
      <c r="I8" s="16">
        <f>+'Julio 2015'!H8</f>
        <v>8</v>
      </c>
      <c r="J8" s="15">
        <f t="shared" si="1"/>
        <v>-12.5</v>
      </c>
    </row>
    <row r="9" spans="1:10" ht="13" x14ac:dyDescent="0.15">
      <c r="A9" s="1" t="s">
        <v>8</v>
      </c>
      <c r="B9" s="2">
        <v>2</v>
      </c>
      <c r="C9" s="2">
        <f>+'Julio 2015'!B9</f>
        <v>2</v>
      </c>
      <c r="D9" s="15">
        <f t="shared" si="4"/>
        <v>0</v>
      </c>
      <c r="E9" s="2">
        <f>+B9+'Junio 2016'!E9</f>
        <v>13</v>
      </c>
      <c r="F9" s="2">
        <f>+C9+'Junio 2016'!F9</f>
        <v>13</v>
      </c>
      <c r="G9" s="15">
        <f t="shared" si="0"/>
        <v>0</v>
      </c>
      <c r="H9" s="2">
        <f>+B9-C9+'Junio 2016'!H9</f>
        <v>19</v>
      </c>
      <c r="I9" s="16">
        <f>+'Julio 2015'!H9</f>
        <v>18</v>
      </c>
      <c r="J9" s="15">
        <f t="shared" si="1"/>
        <v>5.5555555555555554</v>
      </c>
    </row>
    <row r="10" spans="1:10" ht="13" x14ac:dyDescent="0.15">
      <c r="A10" s="1" t="s">
        <v>9</v>
      </c>
      <c r="B10" s="2">
        <v>3</v>
      </c>
      <c r="C10" s="2">
        <f>+'Julio 2015'!B10</f>
        <v>5</v>
      </c>
      <c r="D10" s="15">
        <f t="shared" si="4"/>
        <v>-40</v>
      </c>
      <c r="E10" s="2">
        <f>+B10+'Junio 2016'!E10</f>
        <v>23</v>
      </c>
      <c r="F10" s="2">
        <f>+C10+'Junio 2016'!F10</f>
        <v>34</v>
      </c>
      <c r="G10" s="15">
        <f t="shared" si="0"/>
        <v>-32.352941176470587</v>
      </c>
      <c r="H10" s="2">
        <f>+B10-C10+'Junio 2016'!H10</f>
        <v>40</v>
      </c>
      <c r="I10" s="16">
        <f>+'Julio 2015'!H10</f>
        <v>43</v>
      </c>
      <c r="J10" s="15">
        <f t="shared" si="1"/>
        <v>-6.9767441860465116</v>
      </c>
    </row>
    <row r="11" spans="1:10" ht="13" x14ac:dyDescent="0.15">
      <c r="A11" s="1" t="s">
        <v>10</v>
      </c>
      <c r="B11" s="2">
        <v>6</v>
      </c>
      <c r="C11" s="2">
        <f>+'Julio 2015'!B11</f>
        <v>4</v>
      </c>
      <c r="D11" s="15">
        <f t="shared" si="4"/>
        <v>50</v>
      </c>
      <c r="E11" s="2">
        <f>+B11+'Junio 2016'!E11</f>
        <v>53</v>
      </c>
      <c r="F11" s="2">
        <f>+C11+'Junio 2016'!F11</f>
        <v>36</v>
      </c>
      <c r="G11" s="15">
        <f t="shared" si="0"/>
        <v>47.222222222222221</v>
      </c>
      <c r="H11" s="2">
        <f>+B11-C11+'Junio 2016'!H11</f>
        <v>77</v>
      </c>
      <c r="I11" s="16">
        <f>+'Julio 2015'!H11</f>
        <v>63</v>
      </c>
      <c r="J11" s="15">
        <f t="shared" si="1"/>
        <v>22.222222222222221</v>
      </c>
    </row>
    <row r="12" spans="1:10" ht="13" x14ac:dyDescent="0.15">
      <c r="A12" s="1" t="s">
        <v>11</v>
      </c>
      <c r="B12" s="2">
        <v>10</v>
      </c>
      <c r="C12" s="2">
        <f>+'Julio 2015'!B12</f>
        <v>11</v>
      </c>
      <c r="D12" s="15">
        <f t="shared" si="4"/>
        <v>-9.0909090909090917</v>
      </c>
      <c r="E12" s="2">
        <f>+B12+'Junio 2016'!E12</f>
        <v>85</v>
      </c>
      <c r="F12" s="2">
        <f>+C12+'Junio 2016'!F12</f>
        <v>89</v>
      </c>
      <c r="G12" s="15">
        <f t="shared" si="0"/>
        <v>-4.4943820224719104</v>
      </c>
      <c r="H12" s="2">
        <f>+B12-C12+'Junio 2016'!H12</f>
        <v>117</v>
      </c>
      <c r="I12" s="16">
        <f>+'Julio 2015'!H12</f>
        <v>132</v>
      </c>
      <c r="J12" s="15">
        <f t="shared" si="1"/>
        <v>-11.363636363636363</v>
      </c>
    </row>
    <row r="13" spans="1:10" x14ac:dyDescent="0.15">
      <c r="A13" s="6" t="s">
        <v>2</v>
      </c>
      <c r="B13" s="4">
        <f t="shared" ref="B13" si="5">+B8+B9+B10+B11+B12</f>
        <v>21</v>
      </c>
      <c r="C13" s="4">
        <f>SUM(C8:C12)</f>
        <v>24</v>
      </c>
      <c r="D13" s="5">
        <f>+(B13-C13)*100/C13</f>
        <v>-12.5</v>
      </c>
      <c r="E13" s="4">
        <f>SUM(E8:E12)</f>
        <v>179</v>
      </c>
      <c r="F13" s="4">
        <f>SUM(F8:F12)</f>
        <v>177</v>
      </c>
      <c r="G13" s="5">
        <f t="shared" si="0"/>
        <v>1.1299435028248588</v>
      </c>
      <c r="H13" s="4">
        <f>SUM(H8:H12)</f>
        <v>260</v>
      </c>
      <c r="I13" s="4">
        <f>SUM(I8:I12)</f>
        <v>264</v>
      </c>
      <c r="J13" s="5">
        <f t="shared" si="1"/>
        <v>-1.5151515151515151</v>
      </c>
    </row>
    <row r="14" spans="1:10" ht="13" x14ac:dyDescent="0.15">
      <c r="A14" s="1" t="s">
        <v>12</v>
      </c>
      <c r="B14" s="2">
        <v>10</v>
      </c>
      <c r="C14" s="2">
        <f>+'Julio 2015'!B14</f>
        <v>4</v>
      </c>
      <c r="D14" s="15">
        <f t="shared" si="2"/>
        <v>150</v>
      </c>
      <c r="E14" s="2">
        <f>+B14+'Junio 2016'!E14</f>
        <v>79</v>
      </c>
      <c r="F14" s="2">
        <f>+C14+'Junio 2016'!F14</f>
        <v>53</v>
      </c>
      <c r="G14" s="15">
        <f t="shared" si="0"/>
        <v>49.056603773584904</v>
      </c>
      <c r="H14" s="2">
        <f>+B14-C14+'Junio 2016'!H14</f>
        <v>107</v>
      </c>
      <c r="I14" s="16">
        <f>+'Julio 2015'!H14</f>
        <v>82</v>
      </c>
      <c r="J14" s="15">
        <f t="shared" si="1"/>
        <v>30.487804878048781</v>
      </c>
    </row>
    <row r="15" spans="1:10" ht="13" x14ac:dyDescent="0.15">
      <c r="A15" s="1" t="s">
        <v>13</v>
      </c>
      <c r="B15" s="2">
        <v>7</v>
      </c>
      <c r="C15" s="2">
        <f>+'Julio 2015'!B15</f>
        <v>6</v>
      </c>
      <c r="D15" s="15">
        <f t="shared" si="2"/>
        <v>16.666666666666668</v>
      </c>
      <c r="E15" s="2">
        <f>+B15+'Junio 2016'!E15</f>
        <v>72</v>
      </c>
      <c r="F15" s="2">
        <f>+C15+'Junio 2016'!F15</f>
        <v>56</v>
      </c>
      <c r="G15" s="15">
        <f t="shared" si="0"/>
        <v>28.571428571428573</v>
      </c>
      <c r="H15" s="2">
        <f>+B15-C15+'Junio 2016'!H15</f>
        <v>111</v>
      </c>
      <c r="I15" s="16">
        <f>+'Julio 2015'!H15</f>
        <v>91</v>
      </c>
      <c r="J15" s="15">
        <f t="shared" si="1"/>
        <v>21.978021978021978</v>
      </c>
    </row>
    <row r="16" spans="1:10" ht="13" x14ac:dyDescent="0.15">
      <c r="A16" s="1" t="s">
        <v>14</v>
      </c>
      <c r="B16" s="2">
        <v>10</v>
      </c>
      <c r="C16" s="2">
        <f>+'Julio 2015'!B16</f>
        <v>6</v>
      </c>
      <c r="D16" s="15">
        <f t="shared" si="2"/>
        <v>66.666666666666671</v>
      </c>
      <c r="E16" s="2">
        <f>+B16+'Junio 2016'!E16</f>
        <v>84</v>
      </c>
      <c r="F16" s="2">
        <f>+C16+'Junio 2016'!F16</f>
        <v>73</v>
      </c>
      <c r="G16" s="15">
        <f t="shared" si="0"/>
        <v>15.068493150684931</v>
      </c>
      <c r="H16" s="2">
        <f>+B16-C16+'Junio 2016'!H16</f>
        <v>127</v>
      </c>
      <c r="I16" s="16">
        <f>+'Julio 2015'!H16</f>
        <v>106</v>
      </c>
      <c r="J16" s="15">
        <f t="shared" si="1"/>
        <v>19.811320754716981</v>
      </c>
    </row>
    <row r="17" spans="1:10" ht="13" x14ac:dyDescent="0.15">
      <c r="A17" s="1" t="s">
        <v>15</v>
      </c>
      <c r="B17" s="2">
        <v>7</v>
      </c>
      <c r="C17" s="2">
        <v>5</v>
      </c>
      <c r="D17" s="15">
        <f t="shared" si="2"/>
        <v>40</v>
      </c>
      <c r="E17" s="2">
        <f>+B17+'Junio 2016'!E17</f>
        <v>44</v>
      </c>
      <c r="F17" s="2">
        <f>+C17+'Junio 2016'!F17</f>
        <v>44</v>
      </c>
      <c r="G17" s="15">
        <f t="shared" si="0"/>
        <v>0</v>
      </c>
      <c r="H17" s="2">
        <f>+B17-C17+'Junio 2016'!H17</f>
        <v>61</v>
      </c>
      <c r="I17" s="16">
        <f>+'Julio 2015'!H17</f>
        <v>64</v>
      </c>
      <c r="J17" s="15">
        <f t="shared" si="1"/>
        <v>-4.6875</v>
      </c>
    </row>
    <row r="18" spans="1:10" ht="13" x14ac:dyDescent="0.15">
      <c r="A18" s="1" t="s">
        <v>29</v>
      </c>
      <c r="B18" s="2">
        <v>13</v>
      </c>
      <c r="C18" s="2">
        <f>+'Julio 2015'!B18</f>
        <v>4</v>
      </c>
      <c r="D18" s="15">
        <f t="shared" si="2"/>
        <v>225</v>
      </c>
      <c r="E18" s="2">
        <f>+B18+'Junio 2016'!E18</f>
        <v>83</v>
      </c>
      <c r="F18" s="2">
        <f>+C18+'Junio 2016'!F18</f>
        <v>42</v>
      </c>
      <c r="G18" s="15">
        <f t="shared" si="0"/>
        <v>97.61904761904762</v>
      </c>
      <c r="H18" s="2">
        <f>+B18-C18+'Junio 2016'!H18</f>
        <v>116</v>
      </c>
      <c r="I18" s="16">
        <f>+'Julio 2015'!H18</f>
        <v>83</v>
      </c>
      <c r="J18" s="15">
        <f t="shared" si="1"/>
        <v>39.75903614457831</v>
      </c>
    </row>
    <row r="19" spans="1:10" x14ac:dyDescent="0.15">
      <c r="A19" s="6" t="s">
        <v>3</v>
      </c>
      <c r="B19" s="4">
        <f t="shared" ref="B19" si="6">+B14+B15+B16+B17+B18</f>
        <v>47</v>
      </c>
      <c r="C19" s="4">
        <f>SUM(C14:C18)</f>
        <v>25</v>
      </c>
      <c r="D19" s="5">
        <f>+(B19-C19)*100/C19</f>
        <v>88</v>
      </c>
      <c r="E19" s="4">
        <f>SUM(E14:E18)</f>
        <v>362</v>
      </c>
      <c r="F19" s="4">
        <f>SUM(F14:F18)</f>
        <v>268</v>
      </c>
      <c r="G19" s="5">
        <f t="shared" si="0"/>
        <v>35.07462686567164</v>
      </c>
      <c r="H19" s="4">
        <f>SUM(H14:H18)</f>
        <v>522</v>
      </c>
      <c r="I19" s="4">
        <f>SUM(I14:I18)</f>
        <v>426</v>
      </c>
      <c r="J19" s="5">
        <f t="shared" si="1"/>
        <v>22.535211267605632</v>
      </c>
    </row>
    <row r="20" spans="1:10" ht="13" x14ac:dyDescent="0.15">
      <c r="A20" s="1" t="s">
        <v>16</v>
      </c>
      <c r="B20" s="2">
        <v>8</v>
      </c>
      <c r="C20" s="2">
        <f>+'Julio 2015'!B20</f>
        <v>2</v>
      </c>
      <c r="D20" s="15">
        <f t="shared" ref="D20:D27" si="7">+(B20-C20)*100/C20</f>
        <v>300</v>
      </c>
      <c r="E20" s="2">
        <f>+B20+'Junio 2016'!E20</f>
        <v>77</v>
      </c>
      <c r="F20" s="2">
        <f>+C20+'Junio 2016'!F20</f>
        <v>74</v>
      </c>
      <c r="G20" s="15">
        <f t="shared" si="0"/>
        <v>4.0540540540540544</v>
      </c>
      <c r="H20" s="2">
        <f>+B20-C20+'Junio 2016'!H20</f>
        <v>119</v>
      </c>
      <c r="I20" s="16">
        <f>+'Julio 2015'!H20</f>
        <v>111</v>
      </c>
      <c r="J20" s="15">
        <f t="shared" si="1"/>
        <v>7.2072072072072073</v>
      </c>
    </row>
    <row r="21" spans="1:10" ht="13" x14ac:dyDescent="0.15">
      <c r="A21" s="1" t="s">
        <v>17</v>
      </c>
      <c r="B21" s="2">
        <v>6</v>
      </c>
      <c r="C21" s="2">
        <f>+'Julio 2015'!B21</f>
        <v>3</v>
      </c>
      <c r="D21" s="15">
        <f t="shared" si="7"/>
        <v>100</v>
      </c>
      <c r="E21" s="2">
        <f>+B21+'Junio 2016'!E21</f>
        <v>46</v>
      </c>
      <c r="F21" s="2">
        <f>+C21+'Junio 2016'!F21</f>
        <v>22</v>
      </c>
      <c r="G21" s="15">
        <f t="shared" si="0"/>
        <v>109.09090909090909</v>
      </c>
      <c r="H21" s="2">
        <f>+B21-C21+'Junio 2016'!H21</f>
        <v>71</v>
      </c>
      <c r="I21" s="16">
        <f>+'Julio 2015'!H21</f>
        <v>34</v>
      </c>
      <c r="J21" s="15">
        <f t="shared" si="1"/>
        <v>108.82352941176471</v>
      </c>
    </row>
    <row r="22" spans="1:10" ht="13" x14ac:dyDescent="0.15">
      <c r="A22" s="1" t="s">
        <v>19</v>
      </c>
      <c r="B22" s="2">
        <v>3</v>
      </c>
      <c r="C22" s="2">
        <f>+'Julio 2015'!B22</f>
        <v>2</v>
      </c>
      <c r="D22" s="15">
        <f t="shared" si="7"/>
        <v>50</v>
      </c>
      <c r="E22" s="2">
        <f>+B22+'Junio 2016'!E22</f>
        <v>23</v>
      </c>
      <c r="F22" s="2">
        <f>+C22+'Junio 2016'!F22</f>
        <v>15</v>
      </c>
      <c r="G22" s="15">
        <f t="shared" si="0"/>
        <v>53.333333333333336</v>
      </c>
      <c r="H22" s="2">
        <f>+B22-C22+'Junio 2016'!H22</f>
        <v>31</v>
      </c>
      <c r="I22" s="16">
        <f>+'Julio 2015'!H22</f>
        <v>20</v>
      </c>
      <c r="J22" s="15">
        <f t="shared" si="1"/>
        <v>55</v>
      </c>
    </row>
    <row r="23" spans="1:10" ht="13" x14ac:dyDescent="0.15">
      <c r="A23" s="1" t="s">
        <v>18</v>
      </c>
      <c r="B23" s="2">
        <v>5</v>
      </c>
      <c r="C23" s="2">
        <f>+'Julio 2015'!B23</f>
        <v>1</v>
      </c>
      <c r="D23" s="15">
        <f t="shared" si="7"/>
        <v>400</v>
      </c>
      <c r="E23" s="2">
        <f>+B23+'Junio 2016'!E23</f>
        <v>43</v>
      </c>
      <c r="F23" s="2">
        <f>+C23+'Junio 2016'!F23</f>
        <v>22</v>
      </c>
      <c r="G23" s="15">
        <f t="shared" si="0"/>
        <v>95.454545454545453</v>
      </c>
      <c r="H23" s="2">
        <f>+B23-C23+'Junio 2016'!H23</f>
        <v>57</v>
      </c>
      <c r="I23" s="16">
        <f>+'Julio 2015'!H23</f>
        <v>35</v>
      </c>
      <c r="J23" s="15">
        <f t="shared" si="1"/>
        <v>62.857142857142854</v>
      </c>
    </row>
    <row r="24" spans="1:10" ht="13" x14ac:dyDescent="0.15">
      <c r="A24" s="1" t="s">
        <v>20</v>
      </c>
      <c r="B24" s="2">
        <v>8</v>
      </c>
      <c r="C24" s="2">
        <f>+'Julio 2015'!B24</f>
        <v>3</v>
      </c>
      <c r="D24" s="15">
        <f t="shared" si="7"/>
        <v>166.66666666666666</v>
      </c>
      <c r="E24" s="2">
        <f>+B24+'Junio 2016'!E24</f>
        <v>34</v>
      </c>
      <c r="F24" s="2">
        <f>+C24+'Junio 2016'!F24</f>
        <v>25</v>
      </c>
      <c r="G24" s="15">
        <f t="shared" si="0"/>
        <v>36</v>
      </c>
      <c r="H24" s="2">
        <f>+B24-C24+'Junio 2016'!H24</f>
        <v>50</v>
      </c>
      <c r="I24" s="16">
        <f>+'Julio 2015'!H24</f>
        <v>39</v>
      </c>
      <c r="J24" s="15">
        <f t="shared" si="1"/>
        <v>28.205128205128204</v>
      </c>
    </row>
    <row r="25" spans="1:10" ht="13" x14ac:dyDescent="0.15">
      <c r="A25" s="1" t="s">
        <v>22</v>
      </c>
      <c r="B25" s="2">
        <v>8</v>
      </c>
      <c r="C25" s="2">
        <f>+'Julio 2015'!B25</f>
        <v>7</v>
      </c>
      <c r="D25" s="15">
        <f t="shared" si="7"/>
        <v>14.285714285714286</v>
      </c>
      <c r="E25" s="2">
        <f>+B25+'Junio 2016'!E25</f>
        <v>66</v>
      </c>
      <c r="F25" s="2">
        <f>+C25+'Junio 2016'!F25</f>
        <v>47</v>
      </c>
      <c r="G25" s="15">
        <f t="shared" si="0"/>
        <v>40.425531914893618</v>
      </c>
      <c r="H25" s="2">
        <f>+B25-C25+'Junio 2016'!H25</f>
        <v>104</v>
      </c>
      <c r="I25" s="16">
        <f>+'Julio 2015'!H25</f>
        <v>81</v>
      </c>
      <c r="J25" s="15">
        <f t="shared" si="1"/>
        <v>28.395061728395063</v>
      </c>
    </row>
    <row r="26" spans="1:10" ht="13" x14ac:dyDescent="0.15">
      <c r="A26" s="1" t="s">
        <v>21</v>
      </c>
      <c r="B26" s="2">
        <v>5</v>
      </c>
      <c r="C26" s="2">
        <f>+'Julio 2015'!B26</f>
        <v>1</v>
      </c>
      <c r="D26" s="15">
        <f t="shared" si="7"/>
        <v>400</v>
      </c>
      <c r="E26" s="2">
        <f>+B26+'Junio 2016'!E26</f>
        <v>33</v>
      </c>
      <c r="F26" s="2">
        <f>+C26+'Junio 2016'!F26</f>
        <v>21</v>
      </c>
      <c r="G26" s="15">
        <f t="shared" si="0"/>
        <v>57.142857142857146</v>
      </c>
      <c r="H26" s="2">
        <f>+B26-C26+'Junio 2016'!H26</f>
        <v>41</v>
      </c>
      <c r="I26" s="16">
        <f>+'Julio 2015'!H26</f>
        <v>22</v>
      </c>
      <c r="J26" s="15">
        <f t="shared" si="1"/>
        <v>86.36363636363636</v>
      </c>
    </row>
    <row r="27" spans="1:10" ht="13" x14ac:dyDescent="0.15">
      <c r="A27" s="1" t="s">
        <v>28</v>
      </c>
      <c r="B27" s="2">
        <v>2</v>
      </c>
      <c r="C27" s="2">
        <f>+'Julio 2015'!B27</f>
        <v>1</v>
      </c>
      <c r="D27" s="15">
        <f t="shared" si="7"/>
        <v>100</v>
      </c>
      <c r="E27" s="2">
        <f>+B27+'Junio 2016'!E27</f>
        <v>7</v>
      </c>
      <c r="F27" s="2">
        <f>+C27+'Junio 2016'!F27</f>
        <v>8</v>
      </c>
      <c r="G27" s="15">
        <f t="shared" si="0"/>
        <v>-12.5</v>
      </c>
      <c r="H27" s="2">
        <f>+B27-C27+'Junio 2016'!H27</f>
        <v>9</v>
      </c>
      <c r="I27" s="16">
        <f>+'Julio 2015'!H27</f>
        <v>9</v>
      </c>
      <c r="J27" s="15">
        <f t="shared" si="1"/>
        <v>0</v>
      </c>
    </row>
    <row r="28" spans="1:10" x14ac:dyDescent="0.15">
      <c r="A28" s="6" t="s">
        <v>30</v>
      </c>
      <c r="B28" s="4">
        <f>SUM(B20:B27)</f>
        <v>45</v>
      </c>
      <c r="C28" s="4">
        <f>SUM(C20:C27)</f>
        <v>20</v>
      </c>
      <c r="D28" s="5">
        <f>+(B28-C28)*100/C28</f>
        <v>125</v>
      </c>
      <c r="E28" s="4">
        <f>SUM(E20:E27)</f>
        <v>329</v>
      </c>
      <c r="F28" s="4">
        <f>SUM(F20:F27)</f>
        <v>234</v>
      </c>
      <c r="G28" s="5">
        <f>+(E28-F28)*100/F28</f>
        <v>40.598290598290596</v>
      </c>
      <c r="H28" s="4">
        <f>SUM(H20:H27)</f>
        <v>482</v>
      </c>
      <c r="I28" s="4">
        <f>SUM(I20:I27)</f>
        <v>351</v>
      </c>
      <c r="J28" s="5">
        <f>+(H28-I28)*100/I28</f>
        <v>37.32193732193732</v>
      </c>
    </row>
    <row r="29" spans="1:10" ht="14" x14ac:dyDescent="0.15">
      <c r="A29" s="14" t="s">
        <v>27</v>
      </c>
      <c r="B29" s="12">
        <f>+B7+B13+B19+B28</f>
        <v>114</v>
      </c>
      <c r="C29" s="12">
        <f>+C7+C13+C19+C28</f>
        <v>70</v>
      </c>
      <c r="D29" s="13">
        <f>+(B29-C29)*100/C29</f>
        <v>62.857142857142854</v>
      </c>
      <c r="E29" s="12">
        <f t="shared" ref="E29:I29" si="8">+E7+E13+E19+E28</f>
        <v>879</v>
      </c>
      <c r="F29" s="12">
        <f t="shared" si="8"/>
        <v>691</v>
      </c>
      <c r="G29" s="13">
        <f>+(E29-F29)*100/F29</f>
        <v>27.206946454413892</v>
      </c>
      <c r="H29" s="12">
        <f t="shared" si="8"/>
        <v>1279</v>
      </c>
      <c r="I29" s="12">
        <f t="shared" si="8"/>
        <v>1057</v>
      </c>
      <c r="J29" s="13">
        <f>+(H29-I29)*100/I29</f>
        <v>21.002838221381268</v>
      </c>
    </row>
    <row r="30" spans="1:10" x14ac:dyDescent="0.15">
      <c r="A30" s="11" t="s">
        <v>31</v>
      </c>
      <c r="B30" s="11">
        <f>+B29-B7</f>
        <v>113</v>
      </c>
      <c r="C30" s="11">
        <f>+C29-C7</f>
        <v>69</v>
      </c>
      <c r="D30" s="10">
        <f>+(B30-C30)*100/C30</f>
        <v>63.768115942028984</v>
      </c>
      <c r="E30" s="11">
        <f t="shared" ref="E30:I30" si="9">+E29-E7</f>
        <v>870</v>
      </c>
      <c r="F30" s="11">
        <f t="shared" si="9"/>
        <v>679</v>
      </c>
      <c r="G30" s="10">
        <f>+(E30-F30)*100/F30</f>
        <v>28.12960235640648</v>
      </c>
      <c r="H30" s="11">
        <f t="shared" si="9"/>
        <v>1264</v>
      </c>
      <c r="I30" s="11">
        <f t="shared" si="9"/>
        <v>1041</v>
      </c>
      <c r="J30" s="10">
        <f>+(H30-I30)*100/I30</f>
        <v>21.421709894332373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sheetPr codeName="Hoja15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+'Junio 2015'!B4</f>
        <v>2</v>
      </c>
      <c r="D4" s="15">
        <f>+(B4-C4)*100/C4</f>
        <v>-50</v>
      </c>
      <c r="E4" s="2">
        <f>+B4+'Mayo 2016'!E4</f>
        <v>4</v>
      </c>
      <c r="F4" s="2">
        <f>+C4+'Mayo 2016'!F4</f>
        <v>6</v>
      </c>
      <c r="G4" s="15">
        <f t="shared" ref="G4:G27" si="0">+(E4-F4)*100/F4</f>
        <v>-33.333333333333336</v>
      </c>
      <c r="H4" s="2">
        <f>+B4-C4+'Mayo 2016'!H4</f>
        <v>6</v>
      </c>
      <c r="I4" s="16">
        <f>+'Junio 2015'!H4</f>
        <v>8</v>
      </c>
      <c r="J4" s="15">
        <f t="shared" ref="J4:J27" si="1">+(H4-I4)*100/I4</f>
        <v>-25</v>
      </c>
    </row>
    <row r="5" spans="1:10" ht="13" x14ac:dyDescent="0.15">
      <c r="A5" s="1" t="s">
        <v>5</v>
      </c>
      <c r="B5" s="2"/>
      <c r="C5" s="2">
        <f>+'Junio 2015'!B5</f>
        <v>0</v>
      </c>
      <c r="D5" s="15" t="e">
        <f t="shared" ref="D5:D18" si="2">+(B5-C5)*100/C5</f>
        <v>#DIV/0!</v>
      </c>
      <c r="E5" s="2">
        <f>+B5+'Mayo 2016'!E5</f>
        <v>0</v>
      </c>
      <c r="F5" s="2">
        <f>+C5+'Mayo 2016'!F5</f>
        <v>2</v>
      </c>
      <c r="G5" s="15">
        <f t="shared" si="0"/>
        <v>-100</v>
      </c>
      <c r="H5" s="2">
        <f>+B5-C5+'Mayo 2016'!H5</f>
        <v>1</v>
      </c>
      <c r="I5" s="16">
        <f>+'Junio 2015'!H5</f>
        <v>3</v>
      </c>
      <c r="J5" s="15">
        <f t="shared" si="1"/>
        <v>-66.666666666666671</v>
      </c>
    </row>
    <row r="6" spans="1:10" ht="13" x14ac:dyDescent="0.15">
      <c r="A6" s="1" t="s">
        <v>6</v>
      </c>
      <c r="B6" s="2">
        <v>1</v>
      </c>
      <c r="C6" s="2">
        <f>+'Junio 2015'!B6</f>
        <v>0</v>
      </c>
      <c r="D6" s="15" t="e">
        <f t="shared" si="2"/>
        <v>#DIV/0!</v>
      </c>
      <c r="E6" s="2">
        <f>+B6+'Mayo 2016'!E6</f>
        <v>4</v>
      </c>
      <c r="F6" s="2">
        <f>+C6+'Mayo 2016'!F6</f>
        <v>3</v>
      </c>
      <c r="G6" s="15">
        <f t="shared" si="0"/>
        <v>33.333333333333336</v>
      </c>
      <c r="H6" s="2">
        <f>+B6-C6+'Mayo 2016'!H6</f>
        <v>8</v>
      </c>
      <c r="I6" s="16">
        <f>+'Junio 2015'!H6</f>
        <v>5</v>
      </c>
      <c r="J6" s="15">
        <f t="shared" si="1"/>
        <v>60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2</v>
      </c>
      <c r="D7" s="5">
        <f>+(B7-C7)*100/C7</f>
        <v>0</v>
      </c>
      <c r="E7" s="4">
        <f>SUM(E4:E6)</f>
        <v>8</v>
      </c>
      <c r="F7" s="4">
        <f>SUM(F4:F6)</f>
        <v>11</v>
      </c>
      <c r="G7" s="5">
        <f t="shared" si="0"/>
        <v>-27.272727272727273</v>
      </c>
      <c r="H7" s="4">
        <f>SUM(H4:H6)</f>
        <v>15</v>
      </c>
      <c r="I7" s="4">
        <f>SUM(I4:I6)</f>
        <v>16</v>
      </c>
      <c r="J7" s="5">
        <f t="shared" si="1"/>
        <v>-6.25</v>
      </c>
    </row>
    <row r="8" spans="1:10" ht="13" x14ac:dyDescent="0.15">
      <c r="A8" s="1" t="s">
        <v>7</v>
      </c>
      <c r="B8" s="2">
        <v>3</v>
      </c>
      <c r="C8" s="2">
        <f>+'Junio 2015'!B8</f>
        <v>0</v>
      </c>
      <c r="D8" s="15" t="e">
        <f t="shared" ref="D8:D12" si="4">+(B8-C8)*100/C8</f>
        <v>#DIV/0!</v>
      </c>
      <c r="E8" s="2">
        <f>+B8+'Mayo 2016'!E8</f>
        <v>5</v>
      </c>
      <c r="F8" s="2">
        <f>+C8+'Mayo 2016'!F8</f>
        <v>3</v>
      </c>
      <c r="G8" s="15">
        <f t="shared" si="0"/>
        <v>66.666666666666671</v>
      </c>
      <c r="H8" s="2">
        <f>+B8-C8+'Mayo 2016'!H8</f>
        <v>9</v>
      </c>
      <c r="I8" s="16">
        <f>+'Junio 2015'!H8</f>
        <v>6</v>
      </c>
      <c r="J8" s="15">
        <f t="shared" si="1"/>
        <v>50</v>
      </c>
    </row>
    <row r="9" spans="1:10" ht="13" x14ac:dyDescent="0.15">
      <c r="A9" s="1" t="s">
        <v>8</v>
      </c>
      <c r="B9" s="2">
        <v>1</v>
      </c>
      <c r="C9" s="2">
        <f>+'Junio 2015'!B9</f>
        <v>2</v>
      </c>
      <c r="D9" s="15">
        <f t="shared" si="4"/>
        <v>-50</v>
      </c>
      <c r="E9" s="2">
        <f>+B9+'Mayo 2016'!E9</f>
        <v>11</v>
      </c>
      <c r="F9" s="2">
        <f>+C9+'Mayo 2016'!F9</f>
        <v>11</v>
      </c>
      <c r="G9" s="15">
        <f t="shared" si="0"/>
        <v>0</v>
      </c>
      <c r="H9" s="2">
        <f>+B9-C9+'Mayo 2016'!H9</f>
        <v>19</v>
      </c>
      <c r="I9" s="16">
        <f>+'Junio 2015'!H9</f>
        <v>17</v>
      </c>
      <c r="J9" s="15">
        <f t="shared" si="1"/>
        <v>11.764705882352942</v>
      </c>
    </row>
    <row r="10" spans="1:10" ht="13" x14ac:dyDescent="0.15">
      <c r="A10" s="1" t="s">
        <v>9</v>
      </c>
      <c r="B10" s="2">
        <v>4</v>
      </c>
      <c r="C10" s="2">
        <f>+'Junio 2015'!B10</f>
        <v>3</v>
      </c>
      <c r="D10" s="15">
        <f t="shared" si="4"/>
        <v>33.333333333333336</v>
      </c>
      <c r="E10" s="2">
        <f>+B10+'Mayo 2016'!E10</f>
        <v>20</v>
      </c>
      <c r="F10" s="2">
        <f>+C10+'Mayo 2016'!F10</f>
        <v>29</v>
      </c>
      <c r="G10" s="15">
        <f t="shared" si="0"/>
        <v>-31.03448275862069</v>
      </c>
      <c r="H10" s="2">
        <f>+B10-C10+'Mayo 2016'!H10</f>
        <v>42</v>
      </c>
      <c r="I10" s="16">
        <f>+'Junio 2015'!H10</f>
        <v>44</v>
      </c>
      <c r="J10" s="15">
        <f t="shared" si="1"/>
        <v>-4.5454545454545459</v>
      </c>
    </row>
    <row r="11" spans="1:10" ht="13" x14ac:dyDescent="0.15">
      <c r="A11" s="1" t="s">
        <v>10</v>
      </c>
      <c r="B11" s="2">
        <v>7</v>
      </c>
      <c r="C11" s="2">
        <f>+'Junio 2015'!B11</f>
        <v>7</v>
      </c>
      <c r="D11" s="15">
        <f t="shared" si="4"/>
        <v>0</v>
      </c>
      <c r="E11" s="2">
        <f>+B11+'Mayo 2016'!E11</f>
        <v>47</v>
      </c>
      <c r="F11" s="2">
        <f>+C11+'Mayo 2016'!F11</f>
        <v>32</v>
      </c>
      <c r="G11" s="15">
        <f t="shared" si="0"/>
        <v>46.875</v>
      </c>
      <c r="H11" s="2">
        <f>+B11-C11+'Mayo 2016'!H11</f>
        <v>75</v>
      </c>
      <c r="I11" s="16">
        <f>+'Junio 2015'!H11</f>
        <v>67</v>
      </c>
      <c r="J11" s="15">
        <f t="shared" si="1"/>
        <v>11.940298507462687</v>
      </c>
    </row>
    <row r="12" spans="1:10" ht="13" x14ac:dyDescent="0.15">
      <c r="A12" s="1" t="s">
        <v>11</v>
      </c>
      <c r="B12" s="2">
        <v>14</v>
      </c>
      <c r="C12" s="2">
        <v>8</v>
      </c>
      <c r="D12" s="15">
        <f t="shared" si="4"/>
        <v>75</v>
      </c>
      <c r="E12" s="2">
        <f>+B12+'Mayo 2016'!E12</f>
        <v>75</v>
      </c>
      <c r="F12" s="2">
        <f>+C12+'Mayo 2016'!F12</f>
        <v>78</v>
      </c>
      <c r="G12" s="15">
        <f t="shared" si="0"/>
        <v>-3.8461538461538463</v>
      </c>
      <c r="H12" s="2">
        <f>+B12-C12+'Mayo 2016'!H12</f>
        <v>118</v>
      </c>
      <c r="I12" s="16">
        <f>+'Junio 2015'!H12</f>
        <v>132</v>
      </c>
      <c r="J12" s="15">
        <f t="shared" si="1"/>
        <v>-10.606060606060606</v>
      </c>
    </row>
    <row r="13" spans="1:10" x14ac:dyDescent="0.15">
      <c r="A13" s="6" t="s">
        <v>2</v>
      </c>
      <c r="B13" s="4">
        <f t="shared" ref="B13" si="5">+B8+B9+B10+B11+B12</f>
        <v>29</v>
      </c>
      <c r="C13" s="4">
        <f>SUM(C8:C12)</f>
        <v>20</v>
      </c>
      <c r="D13" s="5">
        <f>+(B13-C13)*100/C13</f>
        <v>45</v>
      </c>
      <c r="E13" s="4">
        <f>SUM(E8:E12)</f>
        <v>158</v>
      </c>
      <c r="F13" s="4">
        <f>SUM(F8:F12)</f>
        <v>153</v>
      </c>
      <c r="G13" s="5">
        <f t="shared" si="0"/>
        <v>3.2679738562091503</v>
      </c>
      <c r="H13" s="4">
        <f>SUM(H8:H12)</f>
        <v>263</v>
      </c>
      <c r="I13" s="4">
        <f>SUM(I8:I12)</f>
        <v>266</v>
      </c>
      <c r="J13" s="5">
        <f t="shared" si="1"/>
        <v>-1.1278195488721805</v>
      </c>
    </row>
    <row r="14" spans="1:10" ht="13" x14ac:dyDescent="0.15">
      <c r="A14" s="1" t="s">
        <v>12</v>
      </c>
      <c r="B14" s="2">
        <v>12</v>
      </c>
      <c r="C14" s="2">
        <f>+'Junio 2015'!B14</f>
        <v>4</v>
      </c>
      <c r="D14" s="15">
        <f t="shared" si="2"/>
        <v>200</v>
      </c>
      <c r="E14" s="2">
        <f>+B14+'Mayo 2016'!E14</f>
        <v>69</v>
      </c>
      <c r="F14" s="2">
        <f>+C14+'Mayo 2016'!F14</f>
        <v>49</v>
      </c>
      <c r="G14" s="15">
        <f t="shared" si="0"/>
        <v>40.816326530612244</v>
      </c>
      <c r="H14" s="2">
        <f>+B14-C14+'Mayo 2016'!H14</f>
        <v>101</v>
      </c>
      <c r="I14" s="16">
        <f>+'Junio 2015'!H14</f>
        <v>84</v>
      </c>
      <c r="J14" s="15">
        <f t="shared" si="1"/>
        <v>20.238095238095237</v>
      </c>
    </row>
    <row r="15" spans="1:10" ht="13" x14ac:dyDescent="0.15">
      <c r="A15" s="1" t="s">
        <v>13</v>
      </c>
      <c r="B15" s="2">
        <v>6</v>
      </c>
      <c r="C15" s="2">
        <f>+'Junio 2015'!B15</f>
        <v>3</v>
      </c>
      <c r="D15" s="15">
        <f t="shared" si="2"/>
        <v>100</v>
      </c>
      <c r="E15" s="2">
        <f>+B15+'Mayo 2016'!E15</f>
        <v>65</v>
      </c>
      <c r="F15" s="2">
        <f>+C15+'Mayo 2016'!F15</f>
        <v>50</v>
      </c>
      <c r="G15" s="15">
        <f t="shared" si="0"/>
        <v>30</v>
      </c>
      <c r="H15" s="2">
        <f>+B15-C15+'Mayo 2016'!H15</f>
        <v>110</v>
      </c>
      <c r="I15" s="16">
        <f>+'Junio 2015'!H15</f>
        <v>88</v>
      </c>
      <c r="J15" s="15">
        <f t="shared" si="1"/>
        <v>25</v>
      </c>
    </row>
    <row r="16" spans="1:10" ht="13" x14ac:dyDescent="0.15">
      <c r="A16" s="1" t="s">
        <v>14</v>
      </c>
      <c r="B16" s="2">
        <v>11</v>
      </c>
      <c r="C16" s="2">
        <f>+'Junio 2015'!B16</f>
        <v>12</v>
      </c>
      <c r="D16" s="15">
        <f t="shared" si="2"/>
        <v>-8.3333333333333339</v>
      </c>
      <c r="E16" s="2">
        <f>+B16+'Mayo 2016'!E16</f>
        <v>74</v>
      </c>
      <c r="F16" s="2">
        <f>+C16+'Mayo 2016'!F16</f>
        <v>67</v>
      </c>
      <c r="G16" s="15">
        <f t="shared" si="0"/>
        <v>10.447761194029852</v>
      </c>
      <c r="H16" s="2">
        <f>+B16-C16+'Mayo 2016'!H16</f>
        <v>123</v>
      </c>
      <c r="I16" s="16">
        <f>+'Junio 2015'!H16</f>
        <v>107</v>
      </c>
      <c r="J16" s="15">
        <f t="shared" si="1"/>
        <v>14.953271028037383</v>
      </c>
    </row>
    <row r="17" spans="1:10" ht="13" x14ac:dyDescent="0.15">
      <c r="A17" s="1" t="s">
        <v>15</v>
      </c>
      <c r="B17" s="2">
        <v>9</v>
      </c>
      <c r="C17" s="2">
        <f>+'Junio 2015'!B17</f>
        <v>7</v>
      </c>
      <c r="D17" s="15">
        <f t="shared" si="2"/>
        <v>28.571428571428573</v>
      </c>
      <c r="E17" s="2">
        <f>+B17+'Mayo 2016'!E17</f>
        <v>37</v>
      </c>
      <c r="F17" s="2">
        <f>+C17+'Mayo 2016'!F17</f>
        <v>39</v>
      </c>
      <c r="G17" s="15">
        <f t="shared" si="0"/>
        <v>-5.1282051282051286</v>
      </c>
      <c r="H17" s="2">
        <f>+B17-C17+'Mayo 2016'!H17</f>
        <v>59</v>
      </c>
      <c r="I17" s="16">
        <f>+'Junio 2015'!H17</f>
        <v>62</v>
      </c>
      <c r="J17" s="15">
        <f t="shared" si="1"/>
        <v>-4.838709677419355</v>
      </c>
    </row>
    <row r="18" spans="1:10" ht="13" x14ac:dyDescent="0.15">
      <c r="A18" s="1" t="s">
        <v>29</v>
      </c>
      <c r="B18" s="2">
        <v>15</v>
      </c>
      <c r="C18" s="2">
        <f>+'Junio 2015'!B18</f>
        <v>9</v>
      </c>
      <c r="D18" s="15">
        <f t="shared" si="2"/>
        <v>66.666666666666671</v>
      </c>
      <c r="E18" s="2">
        <f>+B18+'Mayo 2016'!E18</f>
        <v>70</v>
      </c>
      <c r="F18" s="2">
        <f>+C18+'Mayo 2016'!F18</f>
        <v>38</v>
      </c>
      <c r="G18" s="15">
        <f t="shared" si="0"/>
        <v>84.21052631578948</v>
      </c>
      <c r="H18" s="2">
        <f>+B18-C18+'Mayo 2016'!H18</f>
        <v>107</v>
      </c>
      <c r="I18" s="16">
        <f>+'Junio 2015'!H18</f>
        <v>85</v>
      </c>
      <c r="J18" s="15">
        <f t="shared" si="1"/>
        <v>25.882352941176471</v>
      </c>
    </row>
    <row r="19" spans="1:10" x14ac:dyDescent="0.15">
      <c r="A19" s="6" t="s">
        <v>3</v>
      </c>
      <c r="B19" s="4">
        <f t="shared" ref="B19" si="6">+B14+B15+B16+B17+B18</f>
        <v>53</v>
      </c>
      <c r="C19" s="4">
        <f>SUM(C14:C18)</f>
        <v>35</v>
      </c>
      <c r="D19" s="5">
        <f>+(B19-C19)*100/C19</f>
        <v>51.428571428571431</v>
      </c>
      <c r="E19" s="4">
        <f>SUM(E14:E18)</f>
        <v>315</v>
      </c>
      <c r="F19" s="4">
        <f>SUM(F14:F18)</f>
        <v>243</v>
      </c>
      <c r="G19" s="5">
        <f t="shared" si="0"/>
        <v>29.62962962962963</v>
      </c>
      <c r="H19" s="4">
        <f>SUM(H14:H18)</f>
        <v>500</v>
      </c>
      <c r="I19" s="4">
        <f>SUM(I14:I18)</f>
        <v>426</v>
      </c>
      <c r="J19" s="5">
        <f t="shared" si="1"/>
        <v>17.370892018779344</v>
      </c>
    </row>
    <row r="20" spans="1:10" ht="13" x14ac:dyDescent="0.15">
      <c r="A20" s="1" t="s">
        <v>16</v>
      </c>
      <c r="B20" s="2">
        <v>14</v>
      </c>
      <c r="C20" s="2">
        <f>+'Junio 2015'!B20</f>
        <v>11</v>
      </c>
      <c r="D20" s="15">
        <f t="shared" ref="D20:D27" si="7">+(B20-C20)*100/C20</f>
        <v>27.272727272727273</v>
      </c>
      <c r="E20" s="2">
        <f>+B20+'Mayo 2016'!E20</f>
        <v>69</v>
      </c>
      <c r="F20" s="2">
        <f>+C20+'Mayo 2016'!F20</f>
        <v>72</v>
      </c>
      <c r="G20" s="15">
        <f t="shared" si="0"/>
        <v>-4.166666666666667</v>
      </c>
      <c r="H20" s="2">
        <f>+B20-C20+'Mayo 2016'!H20</f>
        <v>113</v>
      </c>
      <c r="I20" s="16">
        <f>+'Junio 2015'!H20</f>
        <v>125</v>
      </c>
      <c r="J20" s="15">
        <f t="shared" si="1"/>
        <v>-9.6</v>
      </c>
    </row>
    <row r="21" spans="1:10" ht="13" x14ac:dyDescent="0.15">
      <c r="A21" s="1" t="s">
        <v>17</v>
      </c>
      <c r="B21" s="2">
        <v>6</v>
      </c>
      <c r="C21" s="2">
        <f>+'Junio 2015'!B21</f>
        <v>4</v>
      </c>
      <c r="D21" s="15">
        <f t="shared" si="7"/>
        <v>50</v>
      </c>
      <c r="E21" s="2">
        <f>+B21+'Mayo 2016'!E21</f>
        <v>40</v>
      </c>
      <c r="F21" s="2">
        <f>+C21+'Mayo 2016'!F21</f>
        <v>19</v>
      </c>
      <c r="G21" s="15">
        <f t="shared" si="0"/>
        <v>110.52631578947368</v>
      </c>
      <c r="H21" s="2">
        <f>+B21-C21+'Mayo 2016'!H21</f>
        <v>68</v>
      </c>
      <c r="I21" s="16">
        <f>+'Junio 2015'!H21</f>
        <v>34</v>
      </c>
      <c r="J21" s="15">
        <f t="shared" si="1"/>
        <v>100</v>
      </c>
    </row>
    <row r="22" spans="1:10" ht="13" x14ac:dyDescent="0.15">
      <c r="A22" s="1" t="s">
        <v>19</v>
      </c>
      <c r="B22" s="2">
        <v>2</v>
      </c>
      <c r="C22" s="2">
        <f>+'Junio 2015'!B22</f>
        <v>0</v>
      </c>
      <c r="D22" s="15" t="e">
        <f t="shared" si="7"/>
        <v>#DIV/0!</v>
      </c>
      <c r="E22" s="2">
        <f>+B22+'Mayo 2016'!E22</f>
        <v>20</v>
      </c>
      <c r="F22" s="2">
        <f>+C22+'Mayo 2016'!F22</f>
        <v>13</v>
      </c>
      <c r="G22" s="15">
        <f t="shared" si="0"/>
        <v>53.846153846153847</v>
      </c>
      <c r="H22" s="2">
        <f>+B22-C22+'Mayo 2016'!H22</f>
        <v>30</v>
      </c>
      <c r="I22" s="16">
        <f>+'Junio 2015'!H22</f>
        <v>21</v>
      </c>
      <c r="J22" s="15">
        <f t="shared" si="1"/>
        <v>42.857142857142854</v>
      </c>
    </row>
    <row r="23" spans="1:10" ht="13" x14ac:dyDescent="0.15">
      <c r="A23" s="1" t="s">
        <v>18</v>
      </c>
      <c r="B23" s="2">
        <v>7</v>
      </c>
      <c r="C23" s="2">
        <f>+'Junio 2015'!B23</f>
        <v>2</v>
      </c>
      <c r="D23" s="15">
        <f t="shared" si="7"/>
        <v>250</v>
      </c>
      <c r="E23" s="2">
        <f>+B23+'Mayo 2016'!E23</f>
        <v>38</v>
      </c>
      <c r="F23" s="2">
        <f>+C23+'Mayo 2016'!F23</f>
        <v>21</v>
      </c>
      <c r="G23" s="15">
        <f t="shared" si="0"/>
        <v>80.952380952380949</v>
      </c>
      <c r="H23" s="2">
        <f>+B23-C23+'Mayo 2016'!H23</f>
        <v>53</v>
      </c>
      <c r="I23" s="16">
        <f>+'Junio 2015'!H23</f>
        <v>34</v>
      </c>
      <c r="J23" s="15">
        <f t="shared" si="1"/>
        <v>55.882352941176471</v>
      </c>
    </row>
    <row r="24" spans="1:10" ht="13" x14ac:dyDescent="0.15">
      <c r="A24" s="1" t="s">
        <v>20</v>
      </c>
      <c r="B24" s="2">
        <v>4</v>
      </c>
      <c r="C24" s="2">
        <f>+'Junio 2015'!B24</f>
        <v>4</v>
      </c>
      <c r="D24" s="15">
        <f t="shared" si="7"/>
        <v>0</v>
      </c>
      <c r="E24" s="2">
        <f>+B24+'Mayo 2016'!E24</f>
        <v>26</v>
      </c>
      <c r="F24" s="2">
        <f>+C24+'Mayo 2016'!F24</f>
        <v>22</v>
      </c>
      <c r="G24" s="15">
        <f t="shared" si="0"/>
        <v>18.181818181818183</v>
      </c>
      <c r="H24" s="2">
        <f>+B24-C24+'Mayo 2016'!H24</f>
        <v>45</v>
      </c>
      <c r="I24" s="16">
        <f>+'Junio 2015'!H24</f>
        <v>39</v>
      </c>
      <c r="J24" s="15">
        <f t="shared" si="1"/>
        <v>15.384615384615385</v>
      </c>
    </row>
    <row r="25" spans="1:10" ht="13" x14ac:dyDescent="0.15">
      <c r="A25" s="1" t="s">
        <v>22</v>
      </c>
      <c r="B25" s="2">
        <v>11</v>
      </c>
      <c r="C25" s="2">
        <f>+'Junio 2015'!B25</f>
        <v>6</v>
      </c>
      <c r="D25" s="15">
        <f t="shared" si="7"/>
        <v>83.333333333333329</v>
      </c>
      <c r="E25" s="2">
        <f>+B25+'Mayo 2016'!E25</f>
        <v>58</v>
      </c>
      <c r="F25" s="2">
        <f>+C25+'Mayo 2016'!F25</f>
        <v>40</v>
      </c>
      <c r="G25" s="15">
        <f t="shared" si="0"/>
        <v>45</v>
      </c>
      <c r="H25" s="2">
        <f>+B25-C25+'Mayo 2016'!H25</f>
        <v>103</v>
      </c>
      <c r="I25" s="16">
        <f>+'Junio 2015'!H25</f>
        <v>81</v>
      </c>
      <c r="J25" s="15">
        <f t="shared" si="1"/>
        <v>27.160493827160494</v>
      </c>
    </row>
    <row r="26" spans="1:10" ht="13" x14ac:dyDescent="0.15">
      <c r="A26" s="1" t="s">
        <v>21</v>
      </c>
      <c r="B26" s="2">
        <v>5</v>
      </c>
      <c r="C26" s="2">
        <f>+'Junio 2015'!B26</f>
        <v>2</v>
      </c>
      <c r="D26" s="15">
        <f t="shared" si="7"/>
        <v>150</v>
      </c>
      <c r="E26" s="2">
        <f>+B26+'Mayo 2016'!E26</f>
        <v>28</v>
      </c>
      <c r="F26" s="2">
        <f>+C26+'Mayo 2016'!F26</f>
        <v>20</v>
      </c>
      <c r="G26" s="15">
        <f t="shared" si="0"/>
        <v>40</v>
      </c>
      <c r="H26" s="2">
        <f>+B26-C26+'Mayo 2016'!H26</f>
        <v>37</v>
      </c>
      <c r="I26" s="16">
        <f>+'Junio 2015'!H26</f>
        <v>21</v>
      </c>
      <c r="J26" s="15">
        <f t="shared" si="1"/>
        <v>76.19047619047619</v>
      </c>
    </row>
    <row r="27" spans="1:10" ht="13" x14ac:dyDescent="0.15">
      <c r="A27" s="1" t="s">
        <v>28</v>
      </c>
      <c r="B27" s="2">
        <v>2</v>
      </c>
      <c r="C27" s="2">
        <f>+'Junio 2015'!B27</f>
        <v>1</v>
      </c>
      <c r="D27" s="15">
        <f t="shared" si="7"/>
        <v>100</v>
      </c>
      <c r="E27" s="2">
        <f>+B27+'Mayo 2016'!E27</f>
        <v>5</v>
      </c>
      <c r="F27" s="2">
        <f>+C27+'Mayo 2016'!F27</f>
        <v>7</v>
      </c>
      <c r="G27" s="15">
        <f t="shared" si="0"/>
        <v>-28.571428571428573</v>
      </c>
      <c r="H27" s="2">
        <f>+B27-C27+'Mayo 2016'!H27</f>
        <v>8</v>
      </c>
      <c r="I27" s="16">
        <f>+'Junio 2015'!H27</f>
        <v>9</v>
      </c>
      <c r="J27" s="15">
        <f t="shared" si="1"/>
        <v>-11.111111111111111</v>
      </c>
    </row>
    <row r="28" spans="1:10" x14ac:dyDescent="0.15">
      <c r="A28" s="6" t="s">
        <v>30</v>
      </c>
      <c r="B28" s="4">
        <f>SUM(B20:B27)</f>
        <v>51</v>
      </c>
      <c r="C28" s="4">
        <f>SUM(C20:C27)</f>
        <v>30</v>
      </c>
      <c r="D28" s="5">
        <f>+(B28-C28)*100/C28</f>
        <v>70</v>
      </c>
      <c r="E28" s="4">
        <f>SUM(E20:E27)</f>
        <v>284</v>
      </c>
      <c r="F28" s="4">
        <f>SUM(F20:F27)</f>
        <v>214</v>
      </c>
      <c r="G28" s="5">
        <f>+(E28-F28)*100/F28</f>
        <v>32.710280373831779</v>
      </c>
      <c r="H28" s="4">
        <f>SUM(H20:H27)</f>
        <v>457</v>
      </c>
      <c r="I28" s="4">
        <f>SUM(I20:I27)</f>
        <v>364</v>
      </c>
      <c r="J28" s="5">
        <f>+(H28-I28)*100/I28</f>
        <v>25.549450549450551</v>
      </c>
    </row>
    <row r="29" spans="1:10" ht="14" x14ac:dyDescent="0.15">
      <c r="A29" s="14" t="s">
        <v>27</v>
      </c>
      <c r="B29" s="12">
        <f>+B7+B13+B19+B28</f>
        <v>135</v>
      </c>
      <c r="C29" s="12">
        <f>+C7+C13+C19+C28</f>
        <v>87</v>
      </c>
      <c r="D29" s="13">
        <f>+(B29-C29)*100/C29</f>
        <v>55.172413793103445</v>
      </c>
      <c r="E29" s="12">
        <f t="shared" ref="E29:I29" si="8">+E7+E13+E19+E28</f>
        <v>765</v>
      </c>
      <c r="F29" s="12">
        <f t="shared" si="8"/>
        <v>621</v>
      </c>
      <c r="G29" s="13">
        <f>+(E29-F29)*100/F29</f>
        <v>23.188405797101449</v>
      </c>
      <c r="H29" s="12">
        <f t="shared" si="8"/>
        <v>1235</v>
      </c>
      <c r="I29" s="12">
        <f t="shared" si="8"/>
        <v>1072</v>
      </c>
      <c r="J29" s="13">
        <f>+(H29-I29)*100/I29</f>
        <v>15.205223880597014</v>
      </c>
    </row>
    <row r="30" spans="1:10" x14ac:dyDescent="0.15">
      <c r="A30" s="11" t="s">
        <v>31</v>
      </c>
      <c r="B30" s="11">
        <f>+B29-B7</f>
        <v>133</v>
      </c>
      <c r="C30" s="11">
        <f>+C29-C7</f>
        <v>85</v>
      </c>
      <c r="D30" s="10">
        <f>+(B30-C30)*100/C30</f>
        <v>56.470588235294116</v>
      </c>
      <c r="E30" s="11">
        <f t="shared" ref="E30:I30" si="9">+E29-E7</f>
        <v>757</v>
      </c>
      <c r="F30" s="11">
        <f t="shared" si="9"/>
        <v>610</v>
      </c>
      <c r="G30" s="10">
        <f>+(E30-F30)*100/F30</f>
        <v>24.098360655737704</v>
      </c>
      <c r="H30" s="11">
        <f t="shared" si="9"/>
        <v>1220</v>
      </c>
      <c r="I30" s="11">
        <f t="shared" si="9"/>
        <v>1056</v>
      </c>
      <c r="J30" s="10">
        <f>+(H30-I30)*100/I30</f>
        <v>15.530303030303031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sheetPr codeName="Hoja16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/>
      <c r="C4" s="2">
        <f>+'Mayo 2015'!B4</f>
        <v>1</v>
      </c>
      <c r="D4" s="15">
        <f>+(B4-C4)*100/C4</f>
        <v>-100</v>
      </c>
      <c r="E4" s="2">
        <f>+B4+'Abril 2016'!E4</f>
        <v>3</v>
      </c>
      <c r="F4" s="2">
        <f>+C4+'Abril 2016'!F4</f>
        <v>4</v>
      </c>
      <c r="G4" s="15">
        <f t="shared" ref="G4:G27" si="0">+(E4-F4)*100/F4</f>
        <v>-25</v>
      </c>
      <c r="H4" s="2">
        <f>+B4-C4+'Abril 2016'!H4</f>
        <v>7</v>
      </c>
      <c r="I4" s="16">
        <f>+'Mayo 2015'!H4</f>
        <v>7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+'Mayo 2015'!B5</f>
        <v>1</v>
      </c>
      <c r="D5" s="15">
        <f t="shared" ref="D5:D18" si="2">+(B5-C5)*100/C5</f>
        <v>-100</v>
      </c>
      <c r="E5" s="2">
        <f>+B5+'Abril 2016'!E5</f>
        <v>0</v>
      </c>
      <c r="F5" s="2">
        <f>+C5+'Abril 2016'!F5</f>
        <v>2</v>
      </c>
      <c r="G5" s="15">
        <f t="shared" si="0"/>
        <v>-100</v>
      </c>
      <c r="H5" s="2">
        <f>+B5-C5+'Abril 2016'!H5</f>
        <v>1</v>
      </c>
      <c r="I5" s="16">
        <f>+'Mayo 2015'!H5</f>
        <v>5</v>
      </c>
      <c r="J5" s="15">
        <f t="shared" si="1"/>
        <v>-80</v>
      </c>
    </row>
    <row r="6" spans="1:10" ht="13" x14ac:dyDescent="0.15">
      <c r="A6" s="1" t="s">
        <v>6</v>
      </c>
      <c r="B6" s="2">
        <v>2</v>
      </c>
      <c r="C6" s="2">
        <f>+'Mayo 2015'!B6</f>
        <v>1</v>
      </c>
      <c r="D6" s="15">
        <f t="shared" si="2"/>
        <v>100</v>
      </c>
      <c r="E6" s="2">
        <f>+B6+'Abril 2016'!E6</f>
        <v>3</v>
      </c>
      <c r="F6" s="2">
        <f>+C6+'Abril 2016'!F6</f>
        <v>3</v>
      </c>
      <c r="G6" s="15">
        <f t="shared" si="0"/>
        <v>0</v>
      </c>
      <c r="H6" s="2">
        <f>+B6-C6+'Abril 2016'!H6</f>
        <v>7</v>
      </c>
      <c r="I6" s="16">
        <f>+'Mayo 2015'!H6</f>
        <v>6</v>
      </c>
      <c r="J6" s="15">
        <f t="shared" si="1"/>
        <v>16.666666666666668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3</v>
      </c>
      <c r="D7" s="5">
        <f>+(B7-C7)*100/C7</f>
        <v>-33.333333333333336</v>
      </c>
      <c r="E7" s="4">
        <f>SUM(E4:E6)</f>
        <v>6</v>
      </c>
      <c r="F7" s="4">
        <f>SUM(F4:F6)</f>
        <v>9</v>
      </c>
      <c r="G7" s="5">
        <f t="shared" si="0"/>
        <v>-33.333333333333336</v>
      </c>
      <c r="H7" s="4">
        <f>SUM(H4:H6)</f>
        <v>15</v>
      </c>
      <c r="I7" s="4">
        <f>SUM(I4:I6)</f>
        <v>18</v>
      </c>
      <c r="J7" s="5">
        <f t="shared" si="1"/>
        <v>-16.666666666666668</v>
      </c>
    </row>
    <row r="8" spans="1:10" ht="13" x14ac:dyDescent="0.15">
      <c r="A8" s="1" t="s">
        <v>7</v>
      </c>
      <c r="B8" s="2"/>
      <c r="C8" s="2">
        <f>+'Mayo 2015'!B8</f>
        <v>1</v>
      </c>
      <c r="D8" s="15">
        <f t="shared" ref="D8:D12" si="4">+(B8-C8)*100/C8</f>
        <v>-100</v>
      </c>
      <c r="E8" s="2">
        <f>+B8+'Abril 2016'!E8</f>
        <v>2</v>
      </c>
      <c r="F8" s="2">
        <f>+C8+'Abril 2016'!F8</f>
        <v>3</v>
      </c>
      <c r="G8" s="15">
        <f t="shared" si="0"/>
        <v>-33.333333333333336</v>
      </c>
      <c r="H8" s="2">
        <f>+B8-C8+'Abril 2016'!H8</f>
        <v>6</v>
      </c>
      <c r="I8" s="16">
        <f>+'Mayo 2015'!H8</f>
        <v>6</v>
      </c>
      <c r="J8" s="15">
        <f t="shared" si="1"/>
        <v>0</v>
      </c>
    </row>
    <row r="9" spans="1:10" ht="13" x14ac:dyDescent="0.15">
      <c r="A9" s="1" t="s">
        <v>8</v>
      </c>
      <c r="B9" s="2">
        <v>3</v>
      </c>
      <c r="C9" s="2">
        <f>+'Mayo 2015'!B9</f>
        <v>3</v>
      </c>
      <c r="D9" s="15">
        <f t="shared" si="4"/>
        <v>0</v>
      </c>
      <c r="E9" s="2">
        <f>+B9+'Abril 2016'!E9</f>
        <v>10</v>
      </c>
      <c r="F9" s="2">
        <f>+C9+'Abril 2016'!F9</f>
        <v>9</v>
      </c>
      <c r="G9" s="15">
        <f t="shared" si="0"/>
        <v>11.111111111111111</v>
      </c>
      <c r="H9" s="2">
        <f>+B9-C9+'Abril 2016'!H9</f>
        <v>20</v>
      </c>
      <c r="I9" s="16">
        <f>+'Mayo 2015'!H9</f>
        <v>16</v>
      </c>
      <c r="J9" s="15">
        <f t="shared" si="1"/>
        <v>25</v>
      </c>
    </row>
    <row r="10" spans="1:10" ht="13" x14ac:dyDescent="0.15">
      <c r="A10" s="1" t="s">
        <v>9</v>
      </c>
      <c r="B10" s="2">
        <v>2</v>
      </c>
      <c r="C10" s="2">
        <f>+'Mayo 2015'!B10</f>
        <v>9</v>
      </c>
      <c r="D10" s="15">
        <f t="shared" si="4"/>
        <v>-77.777777777777771</v>
      </c>
      <c r="E10" s="2">
        <f>+B10+'Abril 2016'!E10</f>
        <v>16</v>
      </c>
      <c r="F10" s="2">
        <f>+C10+'Abril 2016'!F10</f>
        <v>26</v>
      </c>
      <c r="G10" s="15">
        <f t="shared" si="0"/>
        <v>-38.46153846153846</v>
      </c>
      <c r="H10" s="2">
        <f>+B10-C10+'Abril 2016'!H10</f>
        <v>41</v>
      </c>
      <c r="I10" s="16">
        <f>+'Mayo 2015'!H10</f>
        <v>43</v>
      </c>
      <c r="J10" s="15">
        <f t="shared" si="1"/>
        <v>-4.6511627906976747</v>
      </c>
    </row>
    <row r="11" spans="1:10" ht="13" x14ac:dyDescent="0.15">
      <c r="A11" s="1" t="s">
        <v>10</v>
      </c>
      <c r="B11" s="2">
        <v>12</v>
      </c>
      <c r="C11" s="2">
        <f>+'Mayo 2015'!B11</f>
        <v>5</v>
      </c>
      <c r="D11" s="15">
        <f t="shared" si="4"/>
        <v>140</v>
      </c>
      <c r="E11" s="2">
        <f>+B11+'Abril 2016'!E11</f>
        <v>40</v>
      </c>
      <c r="F11" s="2">
        <f>+C11+'Abril 2016'!F11</f>
        <v>25</v>
      </c>
      <c r="G11" s="15">
        <f t="shared" si="0"/>
        <v>60</v>
      </c>
      <c r="H11" s="2">
        <f>+B11-C11+'Abril 2016'!H11</f>
        <v>75</v>
      </c>
      <c r="I11" s="16">
        <f>+'Mayo 2015'!H11</f>
        <v>64</v>
      </c>
      <c r="J11" s="15">
        <f t="shared" si="1"/>
        <v>17.1875</v>
      </c>
    </row>
    <row r="12" spans="1:10" ht="13" x14ac:dyDescent="0.15">
      <c r="A12" s="1" t="s">
        <v>11</v>
      </c>
      <c r="B12" s="2">
        <v>19</v>
      </c>
      <c r="C12" s="2">
        <f>+'Mayo 2015'!B12</f>
        <v>14</v>
      </c>
      <c r="D12" s="15">
        <f t="shared" si="4"/>
        <v>35.714285714285715</v>
      </c>
      <c r="E12" s="2">
        <f>+B12+'Abril 2016'!E12</f>
        <v>61</v>
      </c>
      <c r="F12" s="2">
        <f>+C12+'Abril 2016'!F12</f>
        <v>70</v>
      </c>
      <c r="G12" s="15">
        <f t="shared" si="0"/>
        <v>-12.857142857142858</v>
      </c>
      <c r="H12" s="2">
        <f>+B12-C12+'Abril 2016'!H12</f>
        <v>112</v>
      </c>
      <c r="I12" s="16">
        <f>+'Mayo 2015'!H12</f>
        <v>134</v>
      </c>
      <c r="J12" s="15">
        <f t="shared" si="1"/>
        <v>-16.417910447761194</v>
      </c>
    </row>
    <row r="13" spans="1:10" x14ac:dyDescent="0.15">
      <c r="A13" s="6" t="s">
        <v>2</v>
      </c>
      <c r="B13" s="4">
        <f t="shared" ref="B13" si="5">+B8+B9+B10+B11+B12</f>
        <v>36</v>
      </c>
      <c r="C13" s="4">
        <f>SUM(C8:C12)</f>
        <v>32</v>
      </c>
      <c r="D13" s="5">
        <f>+(B13-C13)*100/C13</f>
        <v>12.5</v>
      </c>
      <c r="E13" s="4">
        <f>SUM(E8:E12)</f>
        <v>129</v>
      </c>
      <c r="F13" s="4">
        <f>SUM(F8:F12)</f>
        <v>133</v>
      </c>
      <c r="G13" s="5">
        <f t="shared" si="0"/>
        <v>-3.007518796992481</v>
      </c>
      <c r="H13" s="4">
        <f>SUM(H8:H12)</f>
        <v>254</v>
      </c>
      <c r="I13" s="4">
        <f>SUM(I8:I12)</f>
        <v>263</v>
      </c>
      <c r="J13" s="5">
        <f t="shared" si="1"/>
        <v>-3.4220532319391634</v>
      </c>
    </row>
    <row r="14" spans="1:10" ht="13" x14ac:dyDescent="0.15">
      <c r="A14" s="1" t="s">
        <v>12</v>
      </c>
      <c r="B14" s="2">
        <v>17</v>
      </c>
      <c r="C14" s="2">
        <f>+'Mayo 2015'!B14</f>
        <v>9</v>
      </c>
      <c r="D14" s="15">
        <f t="shared" si="2"/>
        <v>88.888888888888886</v>
      </c>
      <c r="E14" s="2">
        <f>+B14+'Abril 2016'!E14</f>
        <v>57</v>
      </c>
      <c r="F14" s="2">
        <f>+C14+'Abril 2016'!F14</f>
        <v>45</v>
      </c>
      <c r="G14" s="15">
        <f t="shared" si="0"/>
        <v>26.666666666666668</v>
      </c>
      <c r="H14" s="2">
        <f>+B14-C14+'Abril 2016'!H14</f>
        <v>93</v>
      </c>
      <c r="I14" s="16">
        <f>+'Mayo 2015'!H14</f>
        <v>87</v>
      </c>
      <c r="J14" s="15">
        <f t="shared" si="1"/>
        <v>6.8965517241379306</v>
      </c>
    </row>
    <row r="15" spans="1:10" ht="13" x14ac:dyDescent="0.15">
      <c r="A15" s="1" t="s">
        <v>13</v>
      </c>
      <c r="B15" s="2">
        <v>14</v>
      </c>
      <c r="C15" s="2">
        <f>+'Mayo 2015'!B15</f>
        <v>5</v>
      </c>
      <c r="D15" s="15">
        <f t="shared" si="2"/>
        <v>180</v>
      </c>
      <c r="E15" s="2">
        <f>+B15+'Abril 2016'!E15</f>
        <v>59</v>
      </c>
      <c r="F15" s="2">
        <f>+C15+'Abril 2016'!F15</f>
        <v>47</v>
      </c>
      <c r="G15" s="15">
        <f t="shared" si="0"/>
        <v>25.531914893617021</v>
      </c>
      <c r="H15" s="2">
        <f>+B15-C15+'Abril 2016'!H15</f>
        <v>107</v>
      </c>
      <c r="I15" s="16">
        <f>+'Mayo 2015'!H15</f>
        <v>88</v>
      </c>
      <c r="J15" s="15">
        <f t="shared" si="1"/>
        <v>21.59090909090909</v>
      </c>
    </row>
    <row r="16" spans="1:10" ht="13" x14ac:dyDescent="0.15">
      <c r="A16" s="1" t="s">
        <v>14</v>
      </c>
      <c r="B16" s="2">
        <v>13</v>
      </c>
      <c r="C16" s="2">
        <f>+'Mayo 2015'!B16</f>
        <v>15</v>
      </c>
      <c r="D16" s="15">
        <f t="shared" si="2"/>
        <v>-13.333333333333334</v>
      </c>
      <c r="E16" s="2">
        <f>+B16+'Abril 2016'!E16</f>
        <v>63</v>
      </c>
      <c r="F16" s="2">
        <f>+C16+'Abril 2016'!F16</f>
        <v>55</v>
      </c>
      <c r="G16" s="15">
        <f t="shared" si="0"/>
        <v>14.545454545454545</v>
      </c>
      <c r="H16" s="2">
        <f>+B16-C16+'Abril 2016'!H16</f>
        <v>124</v>
      </c>
      <c r="I16" s="16">
        <f>+'Mayo 2015'!H16</f>
        <v>102</v>
      </c>
      <c r="J16" s="15">
        <f t="shared" si="1"/>
        <v>21.568627450980394</v>
      </c>
    </row>
    <row r="17" spans="1:10" ht="13" x14ac:dyDescent="0.15">
      <c r="A17" s="1" t="s">
        <v>15</v>
      </c>
      <c r="B17" s="2">
        <v>5</v>
      </c>
      <c r="C17" s="2">
        <f>+'Mayo 2015'!B17</f>
        <v>7</v>
      </c>
      <c r="D17" s="15">
        <f t="shared" si="2"/>
        <v>-28.571428571428573</v>
      </c>
      <c r="E17" s="2">
        <f>+B17+'Abril 2016'!E17</f>
        <v>28</v>
      </c>
      <c r="F17" s="2">
        <f>+C17+'Abril 2016'!F17</f>
        <v>32</v>
      </c>
      <c r="G17" s="15">
        <f t="shared" si="0"/>
        <v>-12.5</v>
      </c>
      <c r="H17" s="2">
        <f>+B17-C17+'Abril 2016'!H17</f>
        <v>57</v>
      </c>
      <c r="I17" s="16">
        <f>+'Mayo 2015'!H17</f>
        <v>58</v>
      </c>
      <c r="J17" s="15">
        <f t="shared" si="1"/>
        <v>-1.7241379310344827</v>
      </c>
    </row>
    <row r="18" spans="1:10" ht="13" x14ac:dyDescent="0.15">
      <c r="A18" s="1" t="s">
        <v>29</v>
      </c>
      <c r="B18" s="2">
        <v>16</v>
      </c>
      <c r="C18" s="2">
        <v>9</v>
      </c>
      <c r="D18" s="15">
        <f t="shared" si="2"/>
        <v>77.777777777777771</v>
      </c>
      <c r="E18" s="2">
        <f>+B18+'Abril 2016'!E18</f>
        <v>55</v>
      </c>
      <c r="F18" s="2">
        <f>+C18+'Abril 2016'!F18</f>
        <v>29</v>
      </c>
      <c r="G18" s="15">
        <f t="shared" si="0"/>
        <v>89.65517241379311</v>
      </c>
      <c r="H18" s="2">
        <f>+B18-C18+'Abril 2016'!H18</f>
        <v>101</v>
      </c>
      <c r="I18" s="16">
        <f>+'Mayo 2015'!H18</f>
        <v>86</v>
      </c>
      <c r="J18" s="15">
        <f t="shared" si="1"/>
        <v>17.441860465116278</v>
      </c>
    </row>
    <row r="19" spans="1:10" x14ac:dyDescent="0.15">
      <c r="A19" s="6" t="s">
        <v>3</v>
      </c>
      <c r="B19" s="4">
        <f t="shared" ref="B19" si="6">+B14+B15+B16+B17+B18</f>
        <v>65</v>
      </c>
      <c r="C19" s="4">
        <f>SUM(C14:C18)</f>
        <v>45</v>
      </c>
      <c r="D19" s="5">
        <f>+(B19-C19)*100/C19</f>
        <v>44.444444444444443</v>
      </c>
      <c r="E19" s="4">
        <f>SUM(E14:E18)</f>
        <v>262</v>
      </c>
      <c r="F19" s="4">
        <f>SUM(F14:F18)</f>
        <v>208</v>
      </c>
      <c r="G19" s="5">
        <f t="shared" si="0"/>
        <v>25.96153846153846</v>
      </c>
      <c r="H19" s="4">
        <f>SUM(H14:H18)</f>
        <v>482</v>
      </c>
      <c r="I19" s="4">
        <f>SUM(I14:I18)</f>
        <v>421</v>
      </c>
      <c r="J19" s="5">
        <f t="shared" si="1"/>
        <v>14.489311163895486</v>
      </c>
    </row>
    <row r="20" spans="1:10" ht="13" x14ac:dyDescent="0.15">
      <c r="A20" s="1" t="s">
        <v>16</v>
      </c>
      <c r="B20" s="2">
        <v>14</v>
      </c>
      <c r="C20" s="2">
        <f>+'Mayo 2015'!B20</f>
        <v>16</v>
      </c>
      <c r="D20" s="15">
        <f t="shared" ref="D20:D27" si="7">+(B20-C20)*100/C20</f>
        <v>-12.5</v>
      </c>
      <c r="E20" s="2">
        <f>+B20+'Abril 2016'!E20</f>
        <v>55</v>
      </c>
      <c r="F20" s="2">
        <f>+C20+'Abril 2016'!F20</f>
        <v>61</v>
      </c>
      <c r="G20" s="15">
        <f t="shared" si="0"/>
        <v>-9.8360655737704921</v>
      </c>
      <c r="H20" s="2">
        <f>+B20-C20+'Abril 2016'!H20</f>
        <v>110</v>
      </c>
      <c r="I20" s="16">
        <f>+'Mayo 2015'!H20</f>
        <v>124</v>
      </c>
      <c r="J20" s="15">
        <f t="shared" si="1"/>
        <v>-11.290322580645162</v>
      </c>
    </row>
    <row r="21" spans="1:10" ht="13" x14ac:dyDescent="0.15">
      <c r="A21" s="1" t="s">
        <v>17</v>
      </c>
      <c r="B21" s="2">
        <v>5</v>
      </c>
      <c r="C21" s="2">
        <f>+'Mayo 2015'!B21</f>
        <v>2</v>
      </c>
      <c r="D21" s="15">
        <f t="shared" si="7"/>
        <v>150</v>
      </c>
      <c r="E21" s="2">
        <f>+B21+'Abril 2016'!E21</f>
        <v>34</v>
      </c>
      <c r="F21" s="2">
        <f>+C21+'Abril 2016'!F21</f>
        <v>15</v>
      </c>
      <c r="G21" s="15">
        <f t="shared" si="0"/>
        <v>126.66666666666667</v>
      </c>
      <c r="H21" s="2">
        <f>+B21-C21+'Abril 2016'!H21</f>
        <v>66</v>
      </c>
      <c r="I21" s="16">
        <f>+'Mayo 2015'!H21</f>
        <v>33</v>
      </c>
      <c r="J21" s="15">
        <f t="shared" si="1"/>
        <v>100</v>
      </c>
    </row>
    <row r="22" spans="1:10" ht="13" x14ac:dyDescent="0.15">
      <c r="A22" s="1" t="s">
        <v>19</v>
      </c>
      <c r="B22" s="2">
        <v>2</v>
      </c>
      <c r="C22" s="2">
        <f>+'Mayo 2015'!B22</f>
        <v>0</v>
      </c>
      <c r="D22" s="15" t="e">
        <f t="shared" si="7"/>
        <v>#DIV/0!</v>
      </c>
      <c r="E22" s="2">
        <f>+B22+'Abril 2016'!E22</f>
        <v>18</v>
      </c>
      <c r="F22" s="2">
        <f>+C22+'Abril 2016'!F22</f>
        <v>13</v>
      </c>
      <c r="G22" s="15">
        <f t="shared" si="0"/>
        <v>38.46153846153846</v>
      </c>
      <c r="H22" s="2">
        <f>+B22-C22+'Abril 2016'!H22</f>
        <v>28</v>
      </c>
      <c r="I22" s="16">
        <f>+'Mayo 2015'!H22</f>
        <v>24</v>
      </c>
      <c r="J22" s="15">
        <f t="shared" si="1"/>
        <v>16.666666666666668</v>
      </c>
    </row>
    <row r="23" spans="1:10" ht="13" x14ac:dyDescent="0.15">
      <c r="A23" s="1" t="s">
        <v>18</v>
      </c>
      <c r="B23" s="2">
        <v>10</v>
      </c>
      <c r="C23" s="2">
        <f>+'Mayo 2015'!B23</f>
        <v>2</v>
      </c>
      <c r="D23" s="15">
        <f t="shared" si="7"/>
        <v>400</v>
      </c>
      <c r="E23" s="2">
        <f>+B23+'Abril 2016'!E23</f>
        <v>31</v>
      </c>
      <c r="F23" s="2">
        <f>+C23+'Abril 2016'!F23</f>
        <v>19</v>
      </c>
      <c r="G23" s="15">
        <f t="shared" si="0"/>
        <v>63.157894736842103</v>
      </c>
      <c r="H23" s="2">
        <f>+B23-C23+'Abril 2016'!H23</f>
        <v>48</v>
      </c>
      <c r="I23" s="16">
        <f>+'Mayo 2015'!H23</f>
        <v>36</v>
      </c>
      <c r="J23" s="15">
        <f t="shared" si="1"/>
        <v>33.333333333333336</v>
      </c>
    </row>
    <row r="24" spans="1:10" ht="13" x14ac:dyDescent="0.15">
      <c r="A24" s="1" t="s">
        <v>20</v>
      </c>
      <c r="B24" s="2">
        <v>2</v>
      </c>
      <c r="C24" s="2">
        <f>+'Mayo 2015'!B24</f>
        <v>3</v>
      </c>
      <c r="D24" s="15">
        <f t="shared" si="7"/>
        <v>-33.333333333333336</v>
      </c>
      <c r="E24" s="2">
        <f>+B24+'Abril 2016'!E24</f>
        <v>22</v>
      </c>
      <c r="F24" s="2">
        <f>+C24+'Abril 2016'!F24</f>
        <v>18</v>
      </c>
      <c r="G24" s="15">
        <f t="shared" si="0"/>
        <v>22.222222222222221</v>
      </c>
      <c r="H24" s="2">
        <f>+B24-C24+'Abril 2016'!H24</f>
        <v>45</v>
      </c>
      <c r="I24" s="16">
        <f>+'Mayo 2015'!H24</f>
        <v>38</v>
      </c>
      <c r="J24" s="15">
        <f t="shared" si="1"/>
        <v>18.421052631578949</v>
      </c>
    </row>
    <row r="25" spans="1:10" ht="13" x14ac:dyDescent="0.15">
      <c r="A25" s="1" t="s">
        <v>22</v>
      </c>
      <c r="B25" s="2">
        <v>15</v>
      </c>
      <c r="C25" s="2">
        <f>+'Mayo 2015'!B25</f>
        <v>9</v>
      </c>
      <c r="D25" s="15">
        <f t="shared" si="7"/>
        <v>66.666666666666671</v>
      </c>
      <c r="E25" s="2">
        <f>+B25+'Abril 2016'!E25</f>
        <v>47</v>
      </c>
      <c r="F25" s="2">
        <f>+C25+'Abril 2016'!F25</f>
        <v>34</v>
      </c>
      <c r="G25" s="15">
        <f t="shared" si="0"/>
        <v>38.235294117647058</v>
      </c>
      <c r="H25" s="2">
        <f>+B25-C25+'Abril 2016'!H25</f>
        <v>98</v>
      </c>
      <c r="I25" s="16">
        <f>+'Mayo 2015'!H25</f>
        <v>81</v>
      </c>
      <c r="J25" s="15">
        <f t="shared" si="1"/>
        <v>20.987654320987655</v>
      </c>
    </row>
    <row r="26" spans="1:10" ht="13" x14ac:dyDescent="0.15">
      <c r="A26" s="1" t="s">
        <v>21</v>
      </c>
      <c r="B26" s="2">
        <v>4</v>
      </c>
      <c r="C26" s="2">
        <f>+'Mayo 2015'!B26</f>
        <v>2</v>
      </c>
      <c r="D26" s="15">
        <f t="shared" si="7"/>
        <v>100</v>
      </c>
      <c r="E26" s="2">
        <f>+B26+'Abril 2016'!E26</f>
        <v>23</v>
      </c>
      <c r="F26" s="2">
        <f>+C26+'Abril 2016'!F26</f>
        <v>18</v>
      </c>
      <c r="G26" s="15">
        <f t="shared" si="0"/>
        <v>27.777777777777779</v>
      </c>
      <c r="H26" s="2">
        <f>+B26-C26+'Abril 2016'!H26</f>
        <v>34</v>
      </c>
      <c r="I26" s="16">
        <f>+'Mayo 2015'!H26</f>
        <v>19</v>
      </c>
      <c r="J26" s="15">
        <f t="shared" si="1"/>
        <v>78.94736842105263</v>
      </c>
    </row>
    <row r="27" spans="1:10" ht="13" x14ac:dyDescent="0.15">
      <c r="A27" s="1" t="s">
        <v>28</v>
      </c>
      <c r="B27" s="2"/>
      <c r="C27" s="2">
        <f>+'Mayo 2015'!B27</f>
        <v>0</v>
      </c>
      <c r="D27" s="15" t="e">
        <f t="shared" si="7"/>
        <v>#DIV/0!</v>
      </c>
      <c r="E27" s="2">
        <f>+B27+'Abril 2016'!E27</f>
        <v>3</v>
      </c>
      <c r="F27" s="2">
        <f>+C27+'Abril 2016'!F27</f>
        <v>6</v>
      </c>
      <c r="G27" s="15">
        <f t="shared" si="0"/>
        <v>-50</v>
      </c>
      <c r="H27" s="2">
        <f>+B27-C27+'Abril 2016'!H27</f>
        <v>7</v>
      </c>
      <c r="I27" s="16">
        <f>+'Mayo 2015'!H27</f>
        <v>8</v>
      </c>
      <c r="J27" s="15">
        <f t="shared" si="1"/>
        <v>-12.5</v>
      </c>
    </row>
    <row r="28" spans="1:10" x14ac:dyDescent="0.15">
      <c r="A28" s="6" t="s">
        <v>30</v>
      </c>
      <c r="B28" s="4">
        <f>SUM(B20:B27)</f>
        <v>52</v>
      </c>
      <c r="C28" s="4">
        <f>SUM(C20:C27)</f>
        <v>34</v>
      </c>
      <c r="D28" s="5">
        <f>+(B28-C28)*100/C28</f>
        <v>52.941176470588232</v>
      </c>
      <c r="E28" s="4">
        <f>SUM(E20:E27)</f>
        <v>233</v>
      </c>
      <c r="F28" s="4">
        <f>SUM(F20:F27)</f>
        <v>184</v>
      </c>
      <c r="G28" s="5">
        <f>+(E28-F28)*100/F28</f>
        <v>26.630434782608695</v>
      </c>
      <c r="H28" s="4">
        <f>SUM(H20:H27)</f>
        <v>436</v>
      </c>
      <c r="I28" s="4">
        <f>SUM(I20:I27)</f>
        <v>363</v>
      </c>
      <c r="J28" s="5">
        <f>+(H28-I28)*100/I28</f>
        <v>20.110192837465565</v>
      </c>
    </row>
    <row r="29" spans="1:10" ht="14" x14ac:dyDescent="0.15">
      <c r="A29" s="14" t="s">
        <v>27</v>
      </c>
      <c r="B29" s="12">
        <f>+B7+B13+B19+B28</f>
        <v>155</v>
      </c>
      <c r="C29" s="12">
        <f>+C7+C13+C19+C28</f>
        <v>114</v>
      </c>
      <c r="D29" s="13">
        <f>+(B29-C29)*100/C29</f>
        <v>35.964912280701753</v>
      </c>
      <c r="E29" s="12">
        <f t="shared" ref="E29:I29" si="8">+E7+E13+E19+E28</f>
        <v>630</v>
      </c>
      <c r="F29" s="12">
        <f t="shared" si="8"/>
        <v>534</v>
      </c>
      <c r="G29" s="13">
        <f>+(E29-F29)*100/F29</f>
        <v>17.977528089887642</v>
      </c>
      <c r="H29" s="12">
        <f t="shared" si="8"/>
        <v>1187</v>
      </c>
      <c r="I29" s="12">
        <f t="shared" si="8"/>
        <v>1065</v>
      </c>
      <c r="J29" s="13">
        <f>+(H29-I29)*100/I29</f>
        <v>11.455399061032864</v>
      </c>
    </row>
    <row r="30" spans="1:10" x14ac:dyDescent="0.15">
      <c r="A30" s="11" t="s">
        <v>31</v>
      </c>
      <c r="B30" s="11">
        <f>+B29-B7</f>
        <v>153</v>
      </c>
      <c r="C30" s="11">
        <f>+C29-C7</f>
        <v>111</v>
      </c>
      <c r="D30" s="10">
        <f>+(B30-C30)*100/C30</f>
        <v>37.837837837837839</v>
      </c>
      <c r="E30" s="11">
        <f t="shared" ref="E30:I30" si="9">+E29-E7</f>
        <v>624</v>
      </c>
      <c r="F30" s="11">
        <f t="shared" si="9"/>
        <v>525</v>
      </c>
      <c r="G30" s="10">
        <f>+(E30-F30)*100/F30</f>
        <v>18.857142857142858</v>
      </c>
      <c r="H30" s="11">
        <f t="shared" si="9"/>
        <v>1172</v>
      </c>
      <c r="I30" s="11">
        <f t="shared" si="9"/>
        <v>1047</v>
      </c>
      <c r="J30" s="10">
        <f>+(H30-I30)*100/I30</f>
        <v>11.938872970391595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sheetPr codeName="Hoja17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/>
      <c r="C4" s="2">
        <f>+'Abril 2015'!B4</f>
        <v>0</v>
      </c>
      <c r="D4" s="15" t="e">
        <f>+(B4-C4)*100/C4</f>
        <v>#DIV/0!</v>
      </c>
      <c r="E4" s="2">
        <f>+B4+'Marzo 2016'!E4</f>
        <v>3</v>
      </c>
      <c r="F4" s="2">
        <f>+C4+'Marzo 2016'!F4</f>
        <v>3</v>
      </c>
      <c r="G4" s="15">
        <f t="shared" ref="G4:G27" si="0">+(E4-F4)*100/F4</f>
        <v>0</v>
      </c>
      <c r="H4" s="2">
        <f>+B4-C4+'Marzo 2016'!H4</f>
        <v>8</v>
      </c>
      <c r="I4" s="16">
        <f>+'Abril 2015'!H4</f>
        <v>7</v>
      </c>
      <c r="J4" s="15">
        <f t="shared" ref="J4:J27" si="1">+(H4-I4)*100/I4</f>
        <v>14.285714285714286</v>
      </c>
    </row>
    <row r="5" spans="1:10" ht="13" x14ac:dyDescent="0.15">
      <c r="A5" s="1" t="s">
        <v>5</v>
      </c>
      <c r="B5" s="2"/>
      <c r="C5" s="2">
        <f>+'Abril 2015'!B5</f>
        <v>1</v>
      </c>
      <c r="D5" s="15">
        <f t="shared" ref="D5:D18" si="2">+(B5-C5)*100/C5</f>
        <v>-100</v>
      </c>
      <c r="E5" s="2">
        <f>+B5+'Marzo 2016'!E5</f>
        <v>0</v>
      </c>
      <c r="F5" s="2">
        <f>+C5+'Marzo 2016'!F5</f>
        <v>1</v>
      </c>
      <c r="G5" s="15">
        <f t="shared" si="0"/>
        <v>-100</v>
      </c>
      <c r="H5" s="2">
        <f>+B5-C5+'Marzo 2016'!H5</f>
        <v>2</v>
      </c>
      <c r="I5" s="16">
        <f>+'Abril 2015'!H5</f>
        <v>4</v>
      </c>
      <c r="J5" s="15">
        <f t="shared" si="1"/>
        <v>-50</v>
      </c>
    </row>
    <row r="6" spans="1:10" ht="13" x14ac:dyDescent="0.15">
      <c r="A6" s="1" t="s">
        <v>6</v>
      </c>
      <c r="B6" s="2"/>
      <c r="C6" s="2">
        <f>+'Abril 2015'!B6</f>
        <v>0</v>
      </c>
      <c r="D6" s="15" t="e">
        <f t="shared" si="2"/>
        <v>#DIV/0!</v>
      </c>
      <c r="E6" s="2">
        <f>+B6+'Marzo 2016'!E6</f>
        <v>1</v>
      </c>
      <c r="F6" s="2">
        <f>+C6+'Marzo 2016'!F6</f>
        <v>2</v>
      </c>
      <c r="G6" s="15">
        <f t="shared" si="0"/>
        <v>-50</v>
      </c>
      <c r="H6" s="2">
        <f>+B6-C6+'Marzo 2016'!H6</f>
        <v>6</v>
      </c>
      <c r="I6" s="16">
        <f>+'Abril 2015'!H6</f>
        <v>6</v>
      </c>
      <c r="J6" s="15">
        <f t="shared" si="1"/>
        <v>0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1</v>
      </c>
      <c r="D7" s="5">
        <f>+(B7-C7)*100/C7</f>
        <v>-100</v>
      </c>
      <c r="E7" s="4">
        <f>SUM(E4:E6)</f>
        <v>4</v>
      </c>
      <c r="F7" s="4">
        <f>SUM(F4:F6)</f>
        <v>6</v>
      </c>
      <c r="G7" s="5">
        <f t="shared" si="0"/>
        <v>-33.333333333333336</v>
      </c>
      <c r="H7" s="4">
        <f>SUM(H4:H6)</f>
        <v>16</v>
      </c>
      <c r="I7" s="4">
        <f>SUM(I4:I6)</f>
        <v>17</v>
      </c>
      <c r="J7" s="5">
        <f t="shared" si="1"/>
        <v>-5.882352941176471</v>
      </c>
    </row>
    <row r="8" spans="1:10" ht="13" x14ac:dyDescent="0.15">
      <c r="A8" s="1" t="s">
        <v>7</v>
      </c>
      <c r="B8" s="2">
        <v>1</v>
      </c>
      <c r="C8" s="2">
        <f>+'Abril 2015'!B8</f>
        <v>0</v>
      </c>
      <c r="D8" s="15" t="e">
        <f t="shared" si="2"/>
        <v>#DIV/0!</v>
      </c>
      <c r="E8" s="2">
        <f>+B8+'Marzo 2016'!E8</f>
        <v>2</v>
      </c>
      <c r="F8" s="2">
        <f>+C8+'Marzo 2016'!F8</f>
        <v>2</v>
      </c>
      <c r="G8" s="15">
        <f t="shared" si="0"/>
        <v>0</v>
      </c>
      <c r="H8" s="2">
        <f>+B8-C8+'Marzo 2016'!H8</f>
        <v>7</v>
      </c>
      <c r="I8" s="16">
        <f>+'Abril 2015'!H8</f>
        <v>5</v>
      </c>
      <c r="J8" s="15">
        <f t="shared" si="1"/>
        <v>40</v>
      </c>
    </row>
    <row r="9" spans="1:10" ht="13" x14ac:dyDescent="0.15">
      <c r="A9" s="1" t="s">
        <v>8</v>
      </c>
      <c r="B9" s="2">
        <v>4</v>
      </c>
      <c r="C9" s="2">
        <f>+'Abril 2015'!B9</f>
        <v>3</v>
      </c>
      <c r="D9" s="15">
        <f t="shared" si="2"/>
        <v>33.333333333333336</v>
      </c>
      <c r="E9" s="2">
        <f>+B9+'Marzo 2016'!E9</f>
        <v>7</v>
      </c>
      <c r="F9" s="2">
        <f>+C9+'Marzo 2016'!F9</f>
        <v>6</v>
      </c>
      <c r="G9" s="15">
        <f t="shared" si="0"/>
        <v>16.666666666666668</v>
      </c>
      <c r="H9" s="2">
        <f>+B9-C9+'Marzo 2016'!H9</f>
        <v>20</v>
      </c>
      <c r="I9" s="16">
        <f>+'Abril 2015'!H9</f>
        <v>15</v>
      </c>
      <c r="J9" s="15">
        <f t="shared" si="1"/>
        <v>33.333333333333336</v>
      </c>
    </row>
    <row r="10" spans="1:10" ht="13" x14ac:dyDescent="0.15">
      <c r="A10" s="1" t="s">
        <v>9</v>
      </c>
      <c r="B10" s="2">
        <v>3</v>
      </c>
      <c r="C10" s="2">
        <f>+'Abril 2015'!B10</f>
        <v>5</v>
      </c>
      <c r="D10" s="15">
        <f t="shared" si="2"/>
        <v>-40</v>
      </c>
      <c r="E10" s="2">
        <f>+B10+'Marzo 2016'!E10</f>
        <v>14</v>
      </c>
      <c r="F10" s="2">
        <f>+C10+'Marzo 2016'!F10</f>
        <v>17</v>
      </c>
      <c r="G10" s="15">
        <f t="shared" si="0"/>
        <v>-17.647058823529413</v>
      </c>
      <c r="H10" s="2">
        <f>+B10-C10+'Marzo 2016'!H10</f>
        <v>48</v>
      </c>
      <c r="I10" s="16">
        <f>+'Abril 2015'!H10</f>
        <v>39</v>
      </c>
      <c r="J10" s="15">
        <f t="shared" si="1"/>
        <v>23.076923076923077</v>
      </c>
    </row>
    <row r="11" spans="1:10" ht="13" x14ac:dyDescent="0.15">
      <c r="A11" s="1" t="s">
        <v>10</v>
      </c>
      <c r="B11" s="2">
        <v>7</v>
      </c>
      <c r="C11" s="2">
        <f>+'Abril 2015'!B11</f>
        <v>4</v>
      </c>
      <c r="D11" s="15">
        <f t="shared" si="2"/>
        <v>75</v>
      </c>
      <c r="E11" s="2">
        <f>+B11+'Marzo 2016'!E11</f>
        <v>28</v>
      </c>
      <c r="F11" s="2">
        <f>+C11+'Marzo 2016'!F11</f>
        <v>20</v>
      </c>
      <c r="G11" s="15">
        <f t="shared" si="0"/>
        <v>40</v>
      </c>
      <c r="H11" s="2">
        <f>+B11-C11+'Marzo 2016'!H11</f>
        <v>68</v>
      </c>
      <c r="I11" s="16">
        <f>+'Abril 2015'!H11</f>
        <v>67</v>
      </c>
      <c r="J11" s="15">
        <f t="shared" si="1"/>
        <v>1.4925373134328359</v>
      </c>
    </row>
    <row r="12" spans="1:10" ht="13" x14ac:dyDescent="0.15">
      <c r="A12" s="1" t="s">
        <v>11</v>
      </c>
      <c r="B12" s="2">
        <v>7</v>
      </c>
      <c r="C12" s="2">
        <v>16</v>
      </c>
      <c r="D12" s="15">
        <f t="shared" si="2"/>
        <v>-56.25</v>
      </c>
      <c r="E12" s="2">
        <f>+B12+'Marzo 2016'!E12</f>
        <v>42</v>
      </c>
      <c r="F12" s="2">
        <f>+C12+'Marzo 2016'!F12</f>
        <v>56</v>
      </c>
      <c r="G12" s="15">
        <f t="shared" si="0"/>
        <v>-25</v>
      </c>
      <c r="H12" s="2">
        <f>+B12-C12+'Marzo 2016'!H12</f>
        <v>107</v>
      </c>
      <c r="I12" s="16">
        <f>+'Abril 2015'!H12</f>
        <v>130</v>
      </c>
      <c r="J12" s="15">
        <f t="shared" si="1"/>
        <v>-17.692307692307693</v>
      </c>
    </row>
    <row r="13" spans="1:10" x14ac:dyDescent="0.15">
      <c r="A13" s="6" t="s">
        <v>2</v>
      </c>
      <c r="B13" s="4">
        <f t="shared" ref="B13" si="4">+B8+B9+B10+B11+B12</f>
        <v>22</v>
      </c>
      <c r="C13" s="4">
        <f>SUM(C8:C12)</f>
        <v>28</v>
      </c>
      <c r="D13" s="5">
        <f>+(B13-C13)*100/C13</f>
        <v>-21.428571428571427</v>
      </c>
      <c r="E13" s="4">
        <f>SUM(E8:E12)</f>
        <v>93</v>
      </c>
      <c r="F13" s="4">
        <f>SUM(F8:F12)</f>
        <v>101</v>
      </c>
      <c r="G13" s="5">
        <f t="shared" si="0"/>
        <v>-7.9207920792079207</v>
      </c>
      <c r="H13" s="4">
        <f>SUM(H8:H12)</f>
        <v>250</v>
      </c>
      <c r="I13" s="4">
        <f>SUM(I8:I12)</f>
        <v>256</v>
      </c>
      <c r="J13" s="5">
        <f t="shared" si="1"/>
        <v>-2.34375</v>
      </c>
    </row>
    <row r="14" spans="1:10" ht="13" x14ac:dyDescent="0.15">
      <c r="A14" s="1" t="s">
        <v>12</v>
      </c>
      <c r="B14" s="2">
        <v>13</v>
      </c>
      <c r="C14" s="2">
        <f>+'Abril 2015'!B14</f>
        <v>12</v>
      </c>
      <c r="D14" s="15">
        <f t="shared" si="2"/>
        <v>8.3333333333333339</v>
      </c>
      <c r="E14" s="2">
        <f>+B14+'Marzo 2016'!E14</f>
        <v>40</v>
      </c>
      <c r="F14" s="2">
        <f>+C14+'Marzo 2016'!F14</f>
        <v>36</v>
      </c>
      <c r="G14" s="15">
        <f t="shared" si="0"/>
        <v>11.111111111111111</v>
      </c>
      <c r="H14" s="2">
        <f>+B14-C14+'Marzo 2016'!H14</f>
        <v>85</v>
      </c>
      <c r="I14" s="16">
        <f>+'Abril 2015'!H14</f>
        <v>85</v>
      </c>
      <c r="J14" s="15">
        <f t="shared" si="1"/>
        <v>0</v>
      </c>
    </row>
    <row r="15" spans="1:10" ht="13" x14ac:dyDescent="0.15">
      <c r="A15" s="1" t="s">
        <v>13</v>
      </c>
      <c r="B15" s="2">
        <v>12</v>
      </c>
      <c r="C15" s="2">
        <f>+'Abril 2015'!B15</f>
        <v>7</v>
      </c>
      <c r="D15" s="15">
        <f t="shared" si="2"/>
        <v>71.428571428571431</v>
      </c>
      <c r="E15" s="2">
        <f>+B15+'Marzo 2016'!E15</f>
        <v>45</v>
      </c>
      <c r="F15" s="2">
        <f>+C15+'Marzo 2016'!F15</f>
        <v>42</v>
      </c>
      <c r="G15" s="15">
        <f t="shared" si="0"/>
        <v>7.1428571428571432</v>
      </c>
      <c r="H15" s="2">
        <f>+B15-C15+'Marzo 2016'!H15</f>
        <v>98</v>
      </c>
      <c r="I15" s="16">
        <f>+'Abril 2015'!H15</f>
        <v>88</v>
      </c>
      <c r="J15" s="15">
        <f t="shared" si="1"/>
        <v>11.363636363636363</v>
      </c>
    </row>
    <row r="16" spans="1:10" ht="13" x14ac:dyDescent="0.15">
      <c r="A16" s="1" t="s">
        <v>14</v>
      </c>
      <c r="B16" s="2">
        <v>13</v>
      </c>
      <c r="C16" s="2">
        <f>+'Abril 2015'!B16</f>
        <v>8</v>
      </c>
      <c r="D16" s="15">
        <f t="shared" si="2"/>
        <v>62.5</v>
      </c>
      <c r="E16" s="2">
        <f>+B16+'Marzo 2016'!E16</f>
        <v>50</v>
      </c>
      <c r="F16" s="2">
        <f>+C16+'Marzo 2016'!F16</f>
        <v>40</v>
      </c>
      <c r="G16" s="15">
        <f t="shared" si="0"/>
        <v>25</v>
      </c>
      <c r="H16" s="2">
        <f>+B16-C16+'Marzo 2016'!H16</f>
        <v>126</v>
      </c>
      <c r="I16" s="16">
        <f>+'Abril 2015'!H16</f>
        <v>97</v>
      </c>
      <c r="J16" s="15">
        <f t="shared" si="1"/>
        <v>29.896907216494846</v>
      </c>
    </row>
    <row r="17" spans="1:10" ht="13" x14ac:dyDescent="0.15">
      <c r="A17" s="1" t="s">
        <v>15</v>
      </c>
      <c r="B17" s="2">
        <v>5</v>
      </c>
      <c r="C17" s="2">
        <f>+'Abril 2015'!B17</f>
        <v>10</v>
      </c>
      <c r="D17" s="15">
        <f t="shared" si="2"/>
        <v>-50</v>
      </c>
      <c r="E17" s="2">
        <f>+B17+'Marzo 2016'!E17</f>
        <v>23</v>
      </c>
      <c r="F17" s="2">
        <f>+C17+'Marzo 2016'!F17</f>
        <v>25</v>
      </c>
      <c r="G17" s="15">
        <f t="shared" si="0"/>
        <v>-8</v>
      </c>
      <c r="H17" s="2">
        <f>+B17-C17+'Marzo 2016'!H17</f>
        <v>59</v>
      </c>
      <c r="I17" s="16">
        <f>+'Abril 2015'!H17</f>
        <v>60</v>
      </c>
      <c r="J17" s="15">
        <f t="shared" si="1"/>
        <v>-1.6666666666666667</v>
      </c>
    </row>
    <row r="18" spans="1:10" ht="13" x14ac:dyDescent="0.15">
      <c r="A18" s="1" t="s">
        <v>29</v>
      </c>
      <c r="B18" s="2">
        <v>12</v>
      </c>
      <c r="C18" s="2">
        <f>+'Abril 2015'!B18</f>
        <v>7</v>
      </c>
      <c r="D18" s="15">
        <f t="shared" si="2"/>
        <v>71.428571428571431</v>
      </c>
      <c r="E18" s="2">
        <f>+B18+'Marzo 2016'!E18</f>
        <v>39</v>
      </c>
      <c r="F18" s="2">
        <f>+C18+'Marzo 2016'!F18</f>
        <v>20</v>
      </c>
      <c r="G18" s="15">
        <f t="shared" si="0"/>
        <v>95</v>
      </c>
      <c r="H18" s="2">
        <f>+B18-C18+'Marzo 2016'!H18</f>
        <v>94</v>
      </c>
      <c r="I18" s="16">
        <f>+'Abril 2015'!H18</f>
        <v>84</v>
      </c>
      <c r="J18" s="15">
        <f t="shared" si="1"/>
        <v>11.904761904761905</v>
      </c>
    </row>
    <row r="19" spans="1:10" x14ac:dyDescent="0.15">
      <c r="A19" s="6" t="s">
        <v>3</v>
      </c>
      <c r="B19" s="4">
        <f t="shared" ref="B19" si="5">+B14+B15+B16+B17+B18</f>
        <v>55</v>
      </c>
      <c r="C19" s="4">
        <f>SUM(C14:C18)</f>
        <v>44</v>
      </c>
      <c r="D19" s="5">
        <f>+(B19-C19)*100/C19</f>
        <v>25</v>
      </c>
      <c r="E19" s="4">
        <f>SUM(E14:E18)</f>
        <v>197</v>
      </c>
      <c r="F19" s="4">
        <f>SUM(F14:F18)</f>
        <v>163</v>
      </c>
      <c r="G19" s="5">
        <f t="shared" si="0"/>
        <v>20.858895705521473</v>
      </c>
      <c r="H19" s="4">
        <f>SUM(H14:H18)</f>
        <v>462</v>
      </c>
      <c r="I19" s="4">
        <f>SUM(I14:I18)</f>
        <v>414</v>
      </c>
      <c r="J19" s="5">
        <f t="shared" si="1"/>
        <v>11.594202898550725</v>
      </c>
    </row>
    <row r="20" spans="1:10" ht="13" x14ac:dyDescent="0.15">
      <c r="A20" s="1" t="s">
        <v>16</v>
      </c>
      <c r="B20" s="2">
        <v>11</v>
      </c>
      <c r="C20" s="2">
        <f>+'Abril 2015'!B20</f>
        <v>11</v>
      </c>
      <c r="D20" s="15">
        <f t="shared" ref="D20:D27" si="6">+(B20-C20)*100/C20</f>
        <v>0</v>
      </c>
      <c r="E20" s="2">
        <f>+B20+'Marzo 2016'!E20</f>
        <v>41</v>
      </c>
      <c r="F20" s="2">
        <f>+C20+'Marzo 2016'!F20</f>
        <v>45</v>
      </c>
      <c r="G20" s="15">
        <f t="shared" si="0"/>
        <v>-8.8888888888888893</v>
      </c>
      <c r="H20" s="2">
        <f>+B20-C20+'Marzo 2016'!H20</f>
        <v>112</v>
      </c>
      <c r="I20" s="16">
        <f>+'Abril 2015'!H20</f>
        <v>123</v>
      </c>
      <c r="J20" s="15">
        <f t="shared" si="1"/>
        <v>-8.9430894308943092</v>
      </c>
    </row>
    <row r="21" spans="1:10" ht="13" x14ac:dyDescent="0.15">
      <c r="A21" s="1" t="s">
        <v>17</v>
      </c>
      <c r="B21" s="2">
        <v>9</v>
      </c>
      <c r="C21" s="2">
        <f>+'Abril 2015'!B21</f>
        <v>2</v>
      </c>
      <c r="D21" s="15">
        <f t="shared" si="6"/>
        <v>350</v>
      </c>
      <c r="E21" s="2">
        <f>+B21+'Marzo 2016'!E21</f>
        <v>29</v>
      </c>
      <c r="F21" s="2">
        <f>+C21+'Marzo 2016'!F21</f>
        <v>13</v>
      </c>
      <c r="G21" s="15">
        <f t="shared" si="0"/>
        <v>123.07692307692308</v>
      </c>
      <c r="H21" s="2">
        <f>+B21-C21+'Marzo 2016'!H21</f>
        <v>63</v>
      </c>
      <c r="I21" s="16">
        <f>+'Abril 2015'!H21</f>
        <v>31</v>
      </c>
      <c r="J21" s="15">
        <f t="shared" si="1"/>
        <v>103.2258064516129</v>
      </c>
    </row>
    <row r="22" spans="1:10" ht="13" x14ac:dyDescent="0.15">
      <c r="A22" s="1" t="s">
        <v>19</v>
      </c>
      <c r="B22" s="2">
        <v>8</v>
      </c>
      <c r="C22" s="2">
        <f>+'Abril 2015'!B22</f>
        <v>3</v>
      </c>
      <c r="D22" s="15">
        <f t="shared" si="6"/>
        <v>166.66666666666666</v>
      </c>
      <c r="E22" s="2">
        <f>+B22+'Marzo 2016'!E22</f>
        <v>16</v>
      </c>
      <c r="F22" s="2">
        <f>+C22+'Marzo 2016'!F22</f>
        <v>13</v>
      </c>
      <c r="G22" s="15">
        <f t="shared" si="0"/>
        <v>23.076923076923077</v>
      </c>
      <c r="H22" s="2">
        <f>+B22-C22+'Marzo 2016'!H22</f>
        <v>26</v>
      </c>
      <c r="I22" s="16">
        <f>+'Abril 2015'!H22</f>
        <v>28</v>
      </c>
      <c r="J22" s="15">
        <f t="shared" si="1"/>
        <v>-7.1428571428571432</v>
      </c>
    </row>
    <row r="23" spans="1:10" ht="13" x14ac:dyDescent="0.15">
      <c r="A23" s="1" t="s">
        <v>18</v>
      </c>
      <c r="B23" s="2">
        <v>4</v>
      </c>
      <c r="C23" s="2">
        <f>+'Abril 2015'!B23</f>
        <v>8</v>
      </c>
      <c r="D23" s="15">
        <f t="shared" si="6"/>
        <v>-50</v>
      </c>
      <c r="E23" s="2">
        <f>+B23+'Marzo 2016'!E23</f>
        <v>21</v>
      </c>
      <c r="F23" s="2">
        <f>+C23+'Marzo 2016'!F23</f>
        <v>17</v>
      </c>
      <c r="G23" s="15">
        <f t="shared" si="0"/>
        <v>23.529411764705884</v>
      </c>
      <c r="H23" s="2">
        <f>+B23-C23+'Marzo 2016'!H23</f>
        <v>40</v>
      </c>
      <c r="I23" s="16">
        <f>+'Abril 2015'!H23</f>
        <v>38</v>
      </c>
      <c r="J23" s="15">
        <f t="shared" si="1"/>
        <v>5.2631578947368425</v>
      </c>
    </row>
    <row r="24" spans="1:10" ht="13" x14ac:dyDescent="0.15">
      <c r="A24" s="1" t="s">
        <v>20</v>
      </c>
      <c r="B24" s="2">
        <v>10</v>
      </c>
      <c r="C24" s="2">
        <f>+'Abril 2015'!B24</f>
        <v>7</v>
      </c>
      <c r="D24" s="15">
        <f t="shared" si="6"/>
        <v>42.857142857142854</v>
      </c>
      <c r="E24" s="2">
        <f>+B24+'Marzo 2016'!E24</f>
        <v>20</v>
      </c>
      <c r="F24" s="2">
        <f>+C24+'Marzo 2016'!F24</f>
        <v>15</v>
      </c>
      <c r="G24" s="15">
        <f t="shared" si="0"/>
        <v>33.333333333333336</v>
      </c>
      <c r="H24" s="2">
        <f>+B24-C24+'Marzo 2016'!H24</f>
        <v>46</v>
      </c>
      <c r="I24" s="16">
        <f>+'Abril 2015'!H24</f>
        <v>41</v>
      </c>
      <c r="J24" s="15">
        <f t="shared" si="1"/>
        <v>12.195121951219512</v>
      </c>
    </row>
    <row r="25" spans="1:10" ht="13" x14ac:dyDescent="0.15">
      <c r="A25" s="1" t="s">
        <v>22</v>
      </c>
      <c r="B25" s="2">
        <v>11</v>
      </c>
      <c r="C25" s="2">
        <f>+'Abril 2015'!B25</f>
        <v>6</v>
      </c>
      <c r="D25" s="15">
        <f t="shared" si="6"/>
        <v>83.333333333333329</v>
      </c>
      <c r="E25" s="2">
        <f>+B25+'Marzo 2016'!E25</f>
        <v>32</v>
      </c>
      <c r="F25" s="2">
        <f>+C25+'Marzo 2016'!F25</f>
        <v>25</v>
      </c>
      <c r="G25" s="15">
        <f t="shared" si="0"/>
        <v>28</v>
      </c>
      <c r="H25" s="2">
        <f>+B25-C25+'Marzo 2016'!H25</f>
        <v>92</v>
      </c>
      <c r="I25" s="16">
        <f>+'Abril 2015'!H25</f>
        <v>77</v>
      </c>
      <c r="J25" s="15">
        <f t="shared" si="1"/>
        <v>19.480519480519479</v>
      </c>
    </row>
    <row r="26" spans="1:10" ht="13" x14ac:dyDescent="0.15">
      <c r="A26" s="1" t="s">
        <v>21</v>
      </c>
      <c r="B26" s="2">
        <v>5</v>
      </c>
      <c r="C26" s="2">
        <f>+'Abril 2015'!B26</f>
        <v>10</v>
      </c>
      <c r="D26" s="15">
        <f t="shared" si="6"/>
        <v>-50</v>
      </c>
      <c r="E26" s="2">
        <f>+B26+'Marzo 2016'!E26</f>
        <v>19</v>
      </c>
      <c r="F26" s="2">
        <f>+C26+'Marzo 2016'!F26</f>
        <v>16</v>
      </c>
      <c r="G26" s="15">
        <f t="shared" si="0"/>
        <v>18.75</v>
      </c>
      <c r="H26" s="2">
        <f>+B26-C26+'Marzo 2016'!H26</f>
        <v>32</v>
      </c>
      <c r="I26" s="16">
        <f>+'Abril 2015'!H26</f>
        <v>18</v>
      </c>
      <c r="J26" s="15">
        <f t="shared" si="1"/>
        <v>77.777777777777771</v>
      </c>
    </row>
    <row r="27" spans="1:10" ht="13" x14ac:dyDescent="0.15">
      <c r="A27" s="1" t="s">
        <v>28</v>
      </c>
      <c r="B27" s="2">
        <v>1</v>
      </c>
      <c r="C27" s="2">
        <f>+'Abril 2015'!B27</f>
        <v>2</v>
      </c>
      <c r="D27" s="15">
        <f t="shared" si="6"/>
        <v>-50</v>
      </c>
      <c r="E27" s="2">
        <f>+B27+'Marzo 2016'!E27</f>
        <v>3</v>
      </c>
      <c r="F27" s="2">
        <f>+C27+'Marzo 2016'!F27</f>
        <v>6</v>
      </c>
      <c r="G27" s="15">
        <f t="shared" si="0"/>
        <v>-50</v>
      </c>
      <c r="H27" s="2">
        <f>+B27-C27+'Marzo 2016'!H27</f>
        <v>7</v>
      </c>
      <c r="I27" s="16">
        <f>+'Abril 2015'!H27</f>
        <v>9</v>
      </c>
      <c r="J27" s="15">
        <f t="shared" si="1"/>
        <v>-22.222222222222221</v>
      </c>
    </row>
    <row r="28" spans="1:10" x14ac:dyDescent="0.15">
      <c r="A28" s="6" t="s">
        <v>30</v>
      </c>
      <c r="B28" s="4">
        <f>SUM(B20:B27)</f>
        <v>59</v>
      </c>
      <c r="C28" s="4">
        <f>SUM(C20:C27)</f>
        <v>49</v>
      </c>
      <c r="D28" s="5">
        <f>+(B28-C28)*100/C28</f>
        <v>20.408163265306122</v>
      </c>
      <c r="E28" s="4">
        <f>SUM(E20:E27)</f>
        <v>181</v>
      </c>
      <c r="F28" s="4">
        <f>SUM(F20:F27)</f>
        <v>150</v>
      </c>
      <c r="G28" s="5">
        <f>+(E28-F28)*100/F28</f>
        <v>20.666666666666668</v>
      </c>
      <c r="H28" s="4">
        <f>SUM(H20:H27)</f>
        <v>418</v>
      </c>
      <c r="I28" s="4">
        <f>SUM(I20:I27)</f>
        <v>365</v>
      </c>
      <c r="J28" s="5">
        <f>+(H28-I28)*100/I28</f>
        <v>14.520547945205479</v>
      </c>
    </row>
    <row r="29" spans="1:10" ht="14" x14ac:dyDescent="0.15">
      <c r="A29" s="14" t="s">
        <v>27</v>
      </c>
      <c r="B29" s="12">
        <f>+B7+B13+B19+B28</f>
        <v>136</v>
      </c>
      <c r="C29" s="12">
        <f>+C7+C13+C19+C28</f>
        <v>122</v>
      </c>
      <c r="D29" s="13">
        <f>+(B29-C29)*100/C29</f>
        <v>11.475409836065573</v>
      </c>
      <c r="E29" s="12">
        <f t="shared" ref="E29:I29" si="7">+E7+E13+E19+E28</f>
        <v>475</v>
      </c>
      <c r="F29" s="12">
        <f t="shared" si="7"/>
        <v>420</v>
      </c>
      <c r="G29" s="13">
        <f>+(E29-F29)*100/F29</f>
        <v>13.095238095238095</v>
      </c>
      <c r="H29" s="12">
        <f t="shared" si="7"/>
        <v>1146</v>
      </c>
      <c r="I29" s="12">
        <f t="shared" si="7"/>
        <v>1052</v>
      </c>
      <c r="J29" s="13">
        <f>+(H29-I29)*100/I29</f>
        <v>8.9353612167300387</v>
      </c>
    </row>
    <row r="30" spans="1:10" x14ac:dyDescent="0.15">
      <c r="A30" s="11" t="s">
        <v>31</v>
      </c>
      <c r="B30" s="11">
        <f>+B29-B7</f>
        <v>136</v>
      </c>
      <c r="C30" s="11">
        <f>+C29-C7</f>
        <v>121</v>
      </c>
      <c r="D30" s="10">
        <f>+(B30-C30)*100/C30</f>
        <v>12.396694214876034</v>
      </c>
      <c r="E30" s="11">
        <f t="shared" ref="E30:I30" si="8">+E29-E7</f>
        <v>471</v>
      </c>
      <c r="F30" s="11">
        <f t="shared" si="8"/>
        <v>414</v>
      </c>
      <c r="G30" s="10">
        <f>+(E30-F30)*100/F30</f>
        <v>13.768115942028986</v>
      </c>
      <c r="H30" s="11">
        <f t="shared" si="8"/>
        <v>1130</v>
      </c>
      <c r="I30" s="11">
        <f t="shared" si="8"/>
        <v>1035</v>
      </c>
      <c r="J30" s="10">
        <f>+(H30-I30)*100/I30</f>
        <v>9.1787439613526569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sheetPr codeName="Hoja18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+'Marzo 2015'!B4</f>
        <v>2</v>
      </c>
      <c r="D4" s="15">
        <f>+(B4-C4)*100/C4</f>
        <v>-50</v>
      </c>
      <c r="E4" s="2">
        <f>+B4+'Febrero 2016 '!E4</f>
        <v>3</v>
      </c>
      <c r="F4" s="2">
        <f>+C4+'Febrero 2016 '!F4</f>
        <v>3</v>
      </c>
      <c r="G4" s="15">
        <f t="shared" ref="G4:G27" si="0">+(E4-F4)*100/F4</f>
        <v>0</v>
      </c>
      <c r="H4" s="2">
        <f>+B4-C4+'Febrero 2016 '!H4</f>
        <v>8</v>
      </c>
      <c r="I4" s="16">
        <f>+'Marzo 2015'!H4</f>
        <v>7</v>
      </c>
      <c r="J4" s="15">
        <f t="shared" ref="J4:J27" si="1">+(H4-I4)*100/I4</f>
        <v>14.285714285714286</v>
      </c>
    </row>
    <row r="5" spans="1:10" ht="13" x14ac:dyDescent="0.15">
      <c r="A5" s="1" t="s">
        <v>5</v>
      </c>
      <c r="B5" s="2"/>
      <c r="C5" s="2">
        <f>+'Marzo 2015'!B5</f>
        <v>0</v>
      </c>
      <c r="D5" s="15" t="e">
        <f t="shared" ref="D5:D18" si="2">+(B5-C5)*100/C5</f>
        <v>#DIV/0!</v>
      </c>
      <c r="E5" s="2">
        <f>+B5+'Febrero 2016 '!E5</f>
        <v>0</v>
      </c>
      <c r="F5" s="2">
        <f>+C5+'Febrero 2016 '!F5</f>
        <v>0</v>
      </c>
      <c r="G5" s="15" t="e">
        <f t="shared" si="0"/>
        <v>#DIV/0!</v>
      </c>
      <c r="H5" s="2">
        <f>+B5-C5+'Febrero 2016 '!H5</f>
        <v>3</v>
      </c>
      <c r="I5" s="16">
        <f>+'Marzo 2015'!H5</f>
        <v>4</v>
      </c>
      <c r="J5" s="15">
        <f t="shared" si="1"/>
        <v>-25</v>
      </c>
    </row>
    <row r="6" spans="1:10" ht="13" x14ac:dyDescent="0.15">
      <c r="A6" s="1" t="s">
        <v>6</v>
      </c>
      <c r="B6" s="2">
        <v>1</v>
      </c>
      <c r="C6" s="2">
        <f>+'Marzo 2015'!B6</f>
        <v>0</v>
      </c>
      <c r="D6" s="15" t="e">
        <f t="shared" si="2"/>
        <v>#DIV/0!</v>
      </c>
      <c r="E6" s="2">
        <f>+B6+'Febrero 2016 '!E6</f>
        <v>1</v>
      </c>
      <c r="F6" s="2">
        <f>+C6+'Febrero 2016 '!F6</f>
        <v>2</v>
      </c>
      <c r="G6" s="15">
        <f t="shared" si="0"/>
        <v>-50</v>
      </c>
      <c r="H6" s="2">
        <f>+B6-C6+'Febrero 2016 '!H6</f>
        <v>6</v>
      </c>
      <c r="I6" s="16">
        <f>+'Marzo 2015'!H6</f>
        <v>6</v>
      </c>
      <c r="J6" s="15">
        <f t="shared" si="1"/>
        <v>0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2</v>
      </c>
      <c r="D7" s="5">
        <f>+(B7-C7)*100/C7</f>
        <v>0</v>
      </c>
      <c r="E7" s="4">
        <f>SUM(E4:E6)</f>
        <v>4</v>
      </c>
      <c r="F7" s="4">
        <f>SUM(F4:F6)</f>
        <v>5</v>
      </c>
      <c r="G7" s="5">
        <f t="shared" si="0"/>
        <v>-20</v>
      </c>
      <c r="H7" s="4">
        <f>SUM(H4:H6)</f>
        <v>17</v>
      </c>
      <c r="I7" s="4">
        <f>SUM(I4:I6)</f>
        <v>17</v>
      </c>
      <c r="J7" s="5">
        <f t="shared" si="1"/>
        <v>0</v>
      </c>
    </row>
    <row r="8" spans="1:10" ht="13" x14ac:dyDescent="0.15">
      <c r="A8" s="1" t="s">
        <v>7</v>
      </c>
      <c r="B8" s="2">
        <v>1</v>
      </c>
      <c r="C8" s="2">
        <f>+'Marzo 2015'!B8</f>
        <v>2</v>
      </c>
      <c r="D8" s="15">
        <f t="shared" si="2"/>
        <v>-50</v>
      </c>
      <c r="E8" s="2">
        <f>+B8+'Febrero 2016 '!E8</f>
        <v>1</v>
      </c>
      <c r="F8" s="2">
        <f>+C8+'Febrero 2016 '!F8</f>
        <v>2</v>
      </c>
      <c r="G8" s="15">
        <f t="shared" si="0"/>
        <v>-50</v>
      </c>
      <c r="H8" s="2">
        <f>+B8-C8+'Febrero 2016 '!H8</f>
        <v>6</v>
      </c>
      <c r="I8" s="16">
        <f>+'Marzo 2015'!H8</f>
        <v>6</v>
      </c>
      <c r="J8" s="15">
        <f t="shared" si="1"/>
        <v>0</v>
      </c>
    </row>
    <row r="9" spans="1:10" ht="13" x14ac:dyDescent="0.15">
      <c r="A9" s="1" t="s">
        <v>8</v>
      </c>
      <c r="B9" s="2"/>
      <c r="C9" s="2">
        <f>+'Marzo 2015'!B9</f>
        <v>2</v>
      </c>
      <c r="D9" s="15">
        <f t="shared" si="2"/>
        <v>-100</v>
      </c>
      <c r="E9" s="2">
        <f>+B9+'Febrero 2016 '!E9</f>
        <v>3</v>
      </c>
      <c r="F9" s="2">
        <f>+C9+'Febrero 2016 '!F9</f>
        <v>3</v>
      </c>
      <c r="G9" s="15">
        <f t="shared" si="0"/>
        <v>0</v>
      </c>
      <c r="H9" s="2">
        <f>+B9-C9+'Febrero 2016 '!H9</f>
        <v>19</v>
      </c>
      <c r="I9" s="16">
        <f>+'Marzo 2015'!H9</f>
        <v>12</v>
      </c>
      <c r="J9" s="15">
        <f t="shared" si="1"/>
        <v>58.333333333333336</v>
      </c>
    </row>
    <row r="10" spans="1:10" ht="13" x14ac:dyDescent="0.15">
      <c r="A10" s="1" t="s">
        <v>9</v>
      </c>
      <c r="B10" s="2">
        <v>4</v>
      </c>
      <c r="C10" s="2">
        <f>+'Marzo 2015'!B10</f>
        <v>7</v>
      </c>
      <c r="D10" s="15">
        <f t="shared" si="2"/>
        <v>-42.857142857142854</v>
      </c>
      <c r="E10" s="2">
        <f>+B10+'Febrero 2016 '!E10</f>
        <v>11</v>
      </c>
      <c r="F10" s="2">
        <f>+C10+'Febrero 2016 '!F10</f>
        <v>12</v>
      </c>
      <c r="G10" s="15">
        <f t="shared" si="0"/>
        <v>-8.3333333333333339</v>
      </c>
      <c r="H10" s="2">
        <f>+B10-C10+'Febrero 2016 '!H10</f>
        <v>50</v>
      </c>
      <c r="I10" s="16">
        <f>+'Marzo 2015'!H10</f>
        <v>41</v>
      </c>
      <c r="J10" s="15">
        <f t="shared" si="1"/>
        <v>21.951219512195124</v>
      </c>
    </row>
    <row r="11" spans="1:10" ht="13" x14ac:dyDescent="0.15">
      <c r="A11" s="1" t="s">
        <v>10</v>
      </c>
      <c r="B11" s="2">
        <v>10</v>
      </c>
      <c r="C11" s="2">
        <f>+'Marzo 2015'!B11</f>
        <v>3</v>
      </c>
      <c r="D11" s="15">
        <f t="shared" si="2"/>
        <v>233.33333333333334</v>
      </c>
      <c r="E11" s="2">
        <f>+B11+'Febrero 2016 '!E11</f>
        <v>21</v>
      </c>
      <c r="F11" s="2">
        <f>+C11+'Febrero 2016 '!F11</f>
        <v>16</v>
      </c>
      <c r="G11" s="15">
        <f t="shared" si="0"/>
        <v>31.25</v>
      </c>
      <c r="H11" s="2">
        <f>+B11-C11+'Febrero 2016 '!H11</f>
        <v>65</v>
      </c>
      <c r="I11" s="16">
        <f>+'Marzo 2015'!H11</f>
        <v>70</v>
      </c>
      <c r="J11" s="15">
        <f t="shared" si="1"/>
        <v>-7.1428571428571432</v>
      </c>
    </row>
    <row r="12" spans="1:10" ht="13" x14ac:dyDescent="0.15">
      <c r="A12" s="1" t="s">
        <v>11</v>
      </c>
      <c r="B12" s="2">
        <v>11</v>
      </c>
      <c r="C12" s="2">
        <f>+'Marzo 2015'!B12</f>
        <v>14</v>
      </c>
      <c r="D12" s="15">
        <f t="shared" si="2"/>
        <v>-21.428571428571427</v>
      </c>
      <c r="E12" s="2">
        <f>+B12+'Febrero 2016 '!E12</f>
        <v>35</v>
      </c>
      <c r="F12" s="2">
        <f>+C12+'Febrero 2016 '!F12</f>
        <v>40</v>
      </c>
      <c r="G12" s="15">
        <f t="shared" si="0"/>
        <v>-12.5</v>
      </c>
      <c r="H12" s="2">
        <f>+B12-C12+'Febrero 2016 '!H12</f>
        <v>116</v>
      </c>
      <c r="I12" s="16">
        <f>+'Marzo 2015'!H12</f>
        <v>123</v>
      </c>
      <c r="J12" s="15">
        <f t="shared" si="1"/>
        <v>-5.691056910569106</v>
      </c>
    </row>
    <row r="13" spans="1:10" x14ac:dyDescent="0.15">
      <c r="A13" s="6" t="s">
        <v>2</v>
      </c>
      <c r="B13" s="4">
        <f t="shared" ref="B13" si="4">+B8+B9+B10+B11+B12</f>
        <v>26</v>
      </c>
      <c r="C13" s="4">
        <f>SUM(C8:C12)</f>
        <v>28</v>
      </c>
      <c r="D13" s="5">
        <f>+(B13-C13)*100/C13</f>
        <v>-7.1428571428571432</v>
      </c>
      <c r="E13" s="4">
        <f>SUM(E8:E12)</f>
        <v>71</v>
      </c>
      <c r="F13" s="4">
        <f>SUM(F8:F12)</f>
        <v>73</v>
      </c>
      <c r="G13" s="5">
        <f t="shared" si="0"/>
        <v>-2.7397260273972601</v>
      </c>
      <c r="H13" s="4">
        <f>SUM(H8:H12)</f>
        <v>256</v>
      </c>
      <c r="I13" s="4">
        <f>SUM(I8:I12)</f>
        <v>252</v>
      </c>
      <c r="J13" s="5">
        <f t="shared" si="1"/>
        <v>1.5873015873015872</v>
      </c>
    </row>
    <row r="14" spans="1:10" ht="13" x14ac:dyDescent="0.15">
      <c r="A14" s="1" t="s">
        <v>12</v>
      </c>
      <c r="B14" s="2">
        <v>10</v>
      </c>
      <c r="C14" s="2">
        <f>+'Marzo 2015'!B14</f>
        <v>6</v>
      </c>
      <c r="D14" s="15">
        <f t="shared" si="2"/>
        <v>66.666666666666671</v>
      </c>
      <c r="E14" s="2">
        <f>+B14+'Febrero 2016 '!E14</f>
        <v>27</v>
      </c>
      <c r="F14" s="2">
        <f>+C14+'Febrero 2016 '!F14</f>
        <v>24</v>
      </c>
      <c r="G14" s="15">
        <f t="shared" si="0"/>
        <v>12.5</v>
      </c>
      <c r="H14" s="2">
        <f>+B14-C14+'Febrero 2016 '!H14</f>
        <v>84</v>
      </c>
      <c r="I14" s="16">
        <f>+'Marzo 2015'!H14</f>
        <v>85</v>
      </c>
      <c r="J14" s="15">
        <f t="shared" si="1"/>
        <v>-1.1764705882352942</v>
      </c>
    </row>
    <row r="15" spans="1:10" ht="13" x14ac:dyDescent="0.15">
      <c r="A15" s="1" t="s">
        <v>13</v>
      </c>
      <c r="B15" s="2">
        <v>10</v>
      </c>
      <c r="C15" s="2">
        <f>+'Marzo 2015'!B15</f>
        <v>12</v>
      </c>
      <c r="D15" s="15">
        <f t="shared" si="2"/>
        <v>-16.666666666666668</v>
      </c>
      <c r="E15" s="2">
        <f>+B15+'Febrero 2016 '!E15</f>
        <v>33</v>
      </c>
      <c r="F15" s="2">
        <f>+C15+'Febrero 2016 '!F15</f>
        <v>35</v>
      </c>
      <c r="G15" s="15">
        <f t="shared" si="0"/>
        <v>-5.7142857142857144</v>
      </c>
      <c r="H15" s="2">
        <f>+B15-C15+'Febrero 2016 '!H15</f>
        <v>93</v>
      </c>
      <c r="I15" s="16">
        <f>+'Marzo 2015'!H15</f>
        <v>93</v>
      </c>
      <c r="J15" s="15">
        <f t="shared" si="1"/>
        <v>0</v>
      </c>
    </row>
    <row r="16" spans="1:10" ht="13" x14ac:dyDescent="0.15">
      <c r="A16" s="1" t="s">
        <v>14</v>
      </c>
      <c r="B16" s="2">
        <v>18</v>
      </c>
      <c r="C16" s="2">
        <f>+'Marzo 2015'!B16</f>
        <v>15</v>
      </c>
      <c r="D16" s="15">
        <f t="shared" si="2"/>
        <v>20</v>
      </c>
      <c r="E16" s="2">
        <f>+B16+'Febrero 2016 '!E16</f>
        <v>37</v>
      </c>
      <c r="F16" s="2">
        <f>+C16+'Febrero 2016 '!F16</f>
        <v>32</v>
      </c>
      <c r="G16" s="15">
        <f t="shared" si="0"/>
        <v>15.625</v>
      </c>
      <c r="H16" s="2">
        <f>+B16-C16+'Febrero 2016 '!H16</f>
        <v>121</v>
      </c>
      <c r="I16" s="16">
        <f>+'Marzo 2015'!H16</f>
        <v>106</v>
      </c>
      <c r="J16" s="15">
        <f t="shared" si="1"/>
        <v>14.150943396226415</v>
      </c>
    </row>
    <row r="17" spans="1:10" ht="13" x14ac:dyDescent="0.15">
      <c r="A17" s="1" t="s">
        <v>15</v>
      </c>
      <c r="B17" s="2">
        <v>5</v>
      </c>
      <c r="C17" s="2">
        <f>+'Marzo 2015'!B17</f>
        <v>5</v>
      </c>
      <c r="D17" s="15">
        <f t="shared" si="2"/>
        <v>0</v>
      </c>
      <c r="E17" s="2">
        <f>+B17+'Febrero 2016 '!E17</f>
        <v>18</v>
      </c>
      <c r="F17" s="2">
        <f>+C17+'Febrero 2016 '!F17</f>
        <v>15</v>
      </c>
      <c r="G17" s="15">
        <f t="shared" si="0"/>
        <v>20</v>
      </c>
      <c r="H17" s="2">
        <f>+B17-C17+'Febrero 2016 '!H17</f>
        <v>64</v>
      </c>
      <c r="I17" s="16">
        <f>+'Marzo 2015'!H17</f>
        <v>56</v>
      </c>
      <c r="J17" s="15">
        <f t="shared" si="1"/>
        <v>14.285714285714286</v>
      </c>
    </row>
    <row r="18" spans="1:10" ht="13" x14ac:dyDescent="0.15">
      <c r="A18" s="1" t="s">
        <v>29</v>
      </c>
      <c r="B18" s="2">
        <v>14</v>
      </c>
      <c r="C18" s="2">
        <f>+'Marzo 2015'!B18</f>
        <v>5</v>
      </c>
      <c r="D18" s="15">
        <f t="shared" si="2"/>
        <v>180</v>
      </c>
      <c r="E18" s="2">
        <f>+B18+'Febrero 2016 '!E18</f>
        <v>27</v>
      </c>
      <c r="F18" s="2">
        <f>+C18+'Febrero 2016 '!F18</f>
        <v>13</v>
      </c>
      <c r="G18" s="15">
        <f t="shared" si="0"/>
        <v>107.69230769230769</v>
      </c>
      <c r="H18" s="2">
        <f>+B18-C18+'Febrero 2016 '!H18</f>
        <v>89</v>
      </c>
      <c r="I18" s="16">
        <f>+'Marzo 2015'!H18</f>
        <v>81</v>
      </c>
      <c r="J18" s="15">
        <f t="shared" si="1"/>
        <v>9.8765432098765427</v>
      </c>
    </row>
    <row r="19" spans="1:10" x14ac:dyDescent="0.15">
      <c r="A19" s="6" t="s">
        <v>3</v>
      </c>
      <c r="B19" s="4">
        <f t="shared" ref="B19" si="5">+B14+B15+B16+B17+B18</f>
        <v>57</v>
      </c>
      <c r="C19" s="4">
        <f>SUM(C14:C18)</f>
        <v>43</v>
      </c>
      <c r="D19" s="5">
        <f>+(B19-C19)*100/C19</f>
        <v>32.558139534883722</v>
      </c>
      <c r="E19" s="4">
        <f>SUM(E14:E18)</f>
        <v>142</v>
      </c>
      <c r="F19" s="4">
        <f>SUM(F14:F18)</f>
        <v>119</v>
      </c>
      <c r="G19" s="5">
        <f t="shared" si="0"/>
        <v>19.327731092436974</v>
      </c>
      <c r="H19" s="4">
        <f>SUM(H14:H18)</f>
        <v>451</v>
      </c>
      <c r="I19" s="4">
        <f>SUM(I14:I18)</f>
        <v>421</v>
      </c>
      <c r="J19" s="5">
        <f t="shared" si="1"/>
        <v>7.1258907363420425</v>
      </c>
    </row>
    <row r="20" spans="1:10" ht="13" x14ac:dyDescent="0.15">
      <c r="A20" s="1" t="s">
        <v>16</v>
      </c>
      <c r="B20" s="2">
        <v>13</v>
      </c>
      <c r="C20" s="2">
        <f>+'Marzo 2015'!B20</f>
        <v>11</v>
      </c>
      <c r="D20" s="15">
        <f t="shared" ref="D20:D27" si="6">+(B20-C20)*100/C20</f>
        <v>18.181818181818183</v>
      </c>
      <c r="E20" s="2">
        <f>+B20+'Febrero 2016 '!E20</f>
        <v>30</v>
      </c>
      <c r="F20" s="2">
        <f>+C20+'Febrero 2016 '!F20</f>
        <v>34</v>
      </c>
      <c r="G20" s="15">
        <f t="shared" si="0"/>
        <v>-11.764705882352942</v>
      </c>
      <c r="H20" s="2">
        <f>+B20-C20+'Febrero 2016 '!H20</f>
        <v>112</v>
      </c>
      <c r="I20" s="16">
        <f>+'Marzo 2015'!H20</f>
        <v>127</v>
      </c>
      <c r="J20" s="15">
        <f t="shared" si="1"/>
        <v>-11.811023622047244</v>
      </c>
    </row>
    <row r="21" spans="1:10" ht="13" x14ac:dyDescent="0.15">
      <c r="A21" s="1" t="s">
        <v>17</v>
      </c>
      <c r="B21" s="2">
        <v>8</v>
      </c>
      <c r="C21" s="2">
        <f>+'Marzo 2015'!B21</f>
        <v>4</v>
      </c>
      <c r="D21" s="15">
        <f t="shared" si="6"/>
        <v>100</v>
      </c>
      <c r="E21" s="2">
        <f>+B21+'Febrero 2016 '!E21</f>
        <v>20</v>
      </c>
      <c r="F21" s="2">
        <f>+C21+'Febrero 2016 '!F21</f>
        <v>11</v>
      </c>
      <c r="G21" s="15">
        <f t="shared" si="0"/>
        <v>81.818181818181813</v>
      </c>
      <c r="H21" s="2">
        <f>+B21-C21+'Febrero 2016 '!H21</f>
        <v>56</v>
      </c>
      <c r="I21" s="16">
        <f>+'Marzo 2015'!H21</f>
        <v>30</v>
      </c>
      <c r="J21" s="15">
        <f t="shared" si="1"/>
        <v>86.666666666666671</v>
      </c>
    </row>
    <row r="22" spans="1:10" ht="13" x14ac:dyDescent="0.15">
      <c r="A22" s="1" t="s">
        <v>19</v>
      </c>
      <c r="B22" s="2">
        <v>3</v>
      </c>
      <c r="C22" s="2">
        <f>+'Marzo 2015'!B22</f>
        <v>4</v>
      </c>
      <c r="D22" s="15">
        <f t="shared" si="6"/>
        <v>-25</v>
      </c>
      <c r="E22" s="2">
        <f>+B22+'Febrero 2016 '!E22</f>
        <v>8</v>
      </c>
      <c r="F22" s="2">
        <f>+C22+'Febrero 2016 '!F22</f>
        <v>10</v>
      </c>
      <c r="G22" s="15">
        <f t="shared" si="0"/>
        <v>-20</v>
      </c>
      <c r="H22" s="2">
        <f>+B22-C22+'Febrero 2016 '!H22</f>
        <v>21</v>
      </c>
      <c r="I22" s="16">
        <f>+'Marzo 2015'!H22</f>
        <v>25</v>
      </c>
      <c r="J22" s="15">
        <f t="shared" si="1"/>
        <v>-16</v>
      </c>
    </row>
    <row r="23" spans="1:10" ht="13" x14ac:dyDescent="0.15">
      <c r="A23" s="1" t="s">
        <v>18</v>
      </c>
      <c r="B23" s="2">
        <v>10</v>
      </c>
      <c r="C23" s="2">
        <f>+'Marzo 2015'!B23</f>
        <v>5</v>
      </c>
      <c r="D23" s="15">
        <f t="shared" si="6"/>
        <v>100</v>
      </c>
      <c r="E23" s="2">
        <f>+B23+'Febrero 2016 '!E23</f>
        <v>17</v>
      </c>
      <c r="F23" s="2">
        <f>+C23+'Febrero 2016 '!F23</f>
        <v>9</v>
      </c>
      <c r="G23" s="15">
        <f t="shared" si="0"/>
        <v>88.888888888888886</v>
      </c>
      <c r="H23" s="2">
        <f>+B23-C23+'Febrero 2016 '!H23</f>
        <v>44</v>
      </c>
      <c r="I23" s="16">
        <f>+'Marzo 2015'!H23</f>
        <v>32</v>
      </c>
      <c r="J23" s="15">
        <f t="shared" si="1"/>
        <v>37.5</v>
      </c>
    </row>
    <row r="24" spans="1:10" ht="13" x14ac:dyDescent="0.15">
      <c r="A24" s="1" t="s">
        <v>20</v>
      </c>
      <c r="B24" s="2">
        <v>3</v>
      </c>
      <c r="C24" s="2">
        <f>+'Marzo 2015'!B24</f>
        <v>3</v>
      </c>
      <c r="D24" s="15">
        <f t="shared" si="6"/>
        <v>0</v>
      </c>
      <c r="E24" s="2">
        <f>+B24+'Febrero 2016 '!E24</f>
        <v>10</v>
      </c>
      <c r="F24" s="2">
        <f>+C24+'Febrero 2016 '!F24</f>
        <v>8</v>
      </c>
      <c r="G24" s="15">
        <f t="shared" si="0"/>
        <v>25</v>
      </c>
      <c r="H24" s="2">
        <f>+B24-C24+'Febrero 2016 '!H24</f>
        <v>43</v>
      </c>
      <c r="I24" s="16">
        <f>+'Marzo 2015'!H24</f>
        <v>38</v>
      </c>
      <c r="J24" s="15">
        <f t="shared" si="1"/>
        <v>13.157894736842104</v>
      </c>
    </row>
    <row r="25" spans="1:10" ht="13" x14ac:dyDescent="0.15">
      <c r="A25" s="1" t="s">
        <v>22</v>
      </c>
      <c r="B25" s="2">
        <v>8</v>
      </c>
      <c r="C25" s="2">
        <f>+'Marzo 2015'!B25</f>
        <v>5</v>
      </c>
      <c r="D25" s="15">
        <f t="shared" si="6"/>
        <v>60</v>
      </c>
      <c r="E25" s="2">
        <f>+B25+'Febrero 2016 '!E25</f>
        <v>21</v>
      </c>
      <c r="F25" s="2">
        <f>+C25+'Febrero 2016 '!F25</f>
        <v>19</v>
      </c>
      <c r="G25" s="15">
        <f t="shared" si="0"/>
        <v>10.526315789473685</v>
      </c>
      <c r="H25" s="2">
        <f>+B25-C25+'Febrero 2016 '!H25</f>
        <v>87</v>
      </c>
      <c r="I25" s="16">
        <f>+'Marzo 2015'!H25</f>
        <v>83</v>
      </c>
      <c r="J25" s="15">
        <f t="shared" si="1"/>
        <v>4.8192771084337354</v>
      </c>
    </row>
    <row r="26" spans="1:10" ht="13" x14ac:dyDescent="0.15">
      <c r="A26" s="1" t="s">
        <v>21</v>
      </c>
      <c r="B26" s="2">
        <v>5</v>
      </c>
      <c r="C26" s="2">
        <f>+'Marzo 2015'!B26</f>
        <v>2</v>
      </c>
      <c r="D26" s="15">
        <f t="shared" si="6"/>
        <v>150</v>
      </c>
      <c r="E26" s="2">
        <f>+B26+'Febrero 2016 '!E26</f>
        <v>14</v>
      </c>
      <c r="F26" s="2">
        <f>+C26+'Febrero 2016 '!F26</f>
        <v>6</v>
      </c>
      <c r="G26" s="15">
        <f t="shared" si="0"/>
        <v>133.33333333333334</v>
      </c>
      <c r="H26" s="2">
        <f>+B26-C26+'Febrero 2016 '!H26</f>
        <v>37</v>
      </c>
      <c r="I26" s="16">
        <f>+'Marzo 2015'!H26</f>
        <v>9</v>
      </c>
      <c r="J26" s="15">
        <f t="shared" si="1"/>
        <v>311.11111111111109</v>
      </c>
    </row>
    <row r="27" spans="1:10" ht="13" x14ac:dyDescent="0.15">
      <c r="A27" s="1" t="s">
        <v>28</v>
      </c>
      <c r="B27" s="2"/>
      <c r="C27" s="2">
        <f>+'Marzo 2015'!B27</f>
        <v>1</v>
      </c>
      <c r="D27" s="15">
        <f t="shared" si="6"/>
        <v>-100</v>
      </c>
      <c r="E27" s="2">
        <f>+B27+'Febrero 2016 '!E27</f>
        <v>2</v>
      </c>
      <c r="F27" s="2">
        <f>+C27+'Febrero 2016 '!F27</f>
        <v>4</v>
      </c>
      <c r="G27" s="15">
        <f t="shared" si="0"/>
        <v>-50</v>
      </c>
      <c r="H27" s="2">
        <f>+B27-C27+'Febrero 2016 '!H27</f>
        <v>8</v>
      </c>
      <c r="I27" s="16">
        <f>+'Marzo 2015'!H27</f>
        <v>9</v>
      </c>
      <c r="J27" s="15">
        <f t="shared" si="1"/>
        <v>-11.111111111111111</v>
      </c>
    </row>
    <row r="28" spans="1:10" x14ac:dyDescent="0.15">
      <c r="A28" s="6" t="s">
        <v>30</v>
      </c>
      <c r="B28" s="4">
        <f>SUM(B20:B27)</f>
        <v>50</v>
      </c>
      <c r="C28" s="4">
        <f>SUM(C20:C27)</f>
        <v>35</v>
      </c>
      <c r="D28" s="5">
        <f>+(B28-C28)*100/C28</f>
        <v>42.857142857142854</v>
      </c>
      <c r="E28" s="4">
        <f>SUM(E20:E27)</f>
        <v>122</v>
      </c>
      <c r="F28" s="4">
        <f>SUM(F20:F27)</f>
        <v>101</v>
      </c>
      <c r="G28" s="5">
        <f>+(E28-F28)*100/F28</f>
        <v>20.792079207920793</v>
      </c>
      <c r="H28" s="4">
        <f>SUM(H20:H27)</f>
        <v>408</v>
      </c>
      <c r="I28" s="4">
        <f>SUM(I20:I27)</f>
        <v>353</v>
      </c>
      <c r="J28" s="5">
        <f>+(H28-I28)*100/I28</f>
        <v>15.580736543909348</v>
      </c>
    </row>
    <row r="29" spans="1:10" ht="14" x14ac:dyDescent="0.15">
      <c r="A29" s="14" t="s">
        <v>27</v>
      </c>
      <c r="B29" s="12">
        <f>+B7+B13+B19+B28</f>
        <v>135</v>
      </c>
      <c r="C29" s="12">
        <f>+C7+C13+C19+C28</f>
        <v>108</v>
      </c>
      <c r="D29" s="13">
        <f>+(B29-C29)*100/C29</f>
        <v>25</v>
      </c>
      <c r="E29" s="12">
        <f t="shared" ref="E29:I29" si="7">+E7+E13+E19+E28</f>
        <v>339</v>
      </c>
      <c r="F29" s="12">
        <f t="shared" si="7"/>
        <v>298</v>
      </c>
      <c r="G29" s="13">
        <f>+(E29-F29)*100/F29</f>
        <v>13.758389261744966</v>
      </c>
      <c r="H29" s="12">
        <f t="shared" si="7"/>
        <v>1132</v>
      </c>
      <c r="I29" s="12">
        <f t="shared" si="7"/>
        <v>1043</v>
      </c>
      <c r="J29" s="13">
        <f>+(H29-I29)*100/I29</f>
        <v>8.5330776605944383</v>
      </c>
    </row>
    <row r="30" spans="1:10" x14ac:dyDescent="0.15">
      <c r="A30" s="11" t="s">
        <v>31</v>
      </c>
      <c r="B30" s="11">
        <f>+B29-B7</f>
        <v>133</v>
      </c>
      <c r="C30" s="11">
        <f>+C29-C7</f>
        <v>106</v>
      </c>
      <c r="D30" s="10">
        <f>+(B30-C30)*100/C30</f>
        <v>25.471698113207548</v>
      </c>
      <c r="E30" s="11">
        <f t="shared" ref="E30:I30" si="8">+E29-E7</f>
        <v>335</v>
      </c>
      <c r="F30" s="11">
        <f t="shared" si="8"/>
        <v>293</v>
      </c>
      <c r="G30" s="10">
        <f>+(E30-F30)*100/F30</f>
        <v>14.334470989761092</v>
      </c>
      <c r="H30" s="11">
        <f t="shared" si="8"/>
        <v>1115</v>
      </c>
      <c r="I30" s="11">
        <f t="shared" si="8"/>
        <v>1026</v>
      </c>
      <c r="J30" s="10">
        <f>+(H30-I30)*100/I30</f>
        <v>8.674463937621832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sheetPr codeName="Hoja19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+'Febrero 2015'!B4</f>
        <v>1</v>
      </c>
      <c r="D4" s="15">
        <f>+(B4-C4)*100/C4</f>
        <v>0</v>
      </c>
      <c r="E4" s="2">
        <f>+B4+'Enero 2016'!E4</f>
        <v>2</v>
      </c>
      <c r="F4" s="2">
        <f>+C4+'Enero 2016'!F4</f>
        <v>1</v>
      </c>
      <c r="G4" s="15">
        <f t="shared" ref="G4:G27" si="0">+(E4-F4)*100/F4</f>
        <v>100</v>
      </c>
      <c r="H4" s="2">
        <f>+B4-C4+'Enero 2016'!H4</f>
        <v>9</v>
      </c>
      <c r="I4" s="16">
        <f>+'Febrero 2015'!H4</f>
        <v>5</v>
      </c>
      <c r="J4" s="15">
        <f t="shared" ref="J4:J27" si="1">+(H4-I4)*100/I4</f>
        <v>80</v>
      </c>
    </row>
    <row r="5" spans="1:10" ht="13" x14ac:dyDescent="0.15">
      <c r="A5" s="1" t="s">
        <v>5</v>
      </c>
      <c r="B5" s="2"/>
      <c r="C5" s="2">
        <f>+'Febrero 2015'!B5</f>
        <v>0</v>
      </c>
      <c r="D5" s="15" t="e">
        <f t="shared" ref="D5:D18" si="2">+(B5-C5)*100/C5</f>
        <v>#DIV/0!</v>
      </c>
      <c r="E5" s="2">
        <f>+B5+'Enero 2016'!E5</f>
        <v>0</v>
      </c>
      <c r="F5" s="2">
        <f>+C5+'Enero 2016'!F5</f>
        <v>0</v>
      </c>
      <c r="G5" s="15" t="e">
        <f t="shared" si="0"/>
        <v>#DIV/0!</v>
      </c>
      <c r="H5" s="2">
        <f>+B5-C5+'Enero 2016'!H5</f>
        <v>3</v>
      </c>
      <c r="I5" s="16">
        <f>+'Febrero 2015'!H5</f>
        <v>5</v>
      </c>
      <c r="J5" s="15">
        <f t="shared" si="1"/>
        <v>-40</v>
      </c>
    </row>
    <row r="6" spans="1:10" ht="13" x14ac:dyDescent="0.15">
      <c r="A6" s="1" t="s">
        <v>6</v>
      </c>
      <c r="B6" s="2"/>
      <c r="C6" s="2">
        <f>+'Febrero 2015'!B6</f>
        <v>0</v>
      </c>
      <c r="D6" s="15" t="e">
        <f t="shared" si="2"/>
        <v>#DIV/0!</v>
      </c>
      <c r="E6" s="2">
        <f>+B6+'Enero 2016'!E6</f>
        <v>0</v>
      </c>
      <c r="F6" s="2">
        <f>+C6+'Enero 2016'!F6</f>
        <v>2</v>
      </c>
      <c r="G6" s="15">
        <f t="shared" si="0"/>
        <v>-100</v>
      </c>
      <c r="H6" s="2">
        <f>+B6-C6+'Enero 2016'!H6</f>
        <v>5</v>
      </c>
      <c r="I6" s="16">
        <f>+'Febrero 2015'!H6</f>
        <v>7</v>
      </c>
      <c r="J6" s="15">
        <f t="shared" si="1"/>
        <v>-28.571428571428573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2</v>
      </c>
      <c r="F7" s="4">
        <f>SUM(F4:F6)</f>
        <v>3</v>
      </c>
      <c r="G7" s="5">
        <f t="shared" si="0"/>
        <v>-33.333333333333336</v>
      </c>
      <c r="H7" s="4">
        <f>SUM(H4:H6)</f>
        <v>17</v>
      </c>
      <c r="I7" s="4">
        <f>SUM(I4:I6)</f>
        <v>17</v>
      </c>
      <c r="J7" s="5">
        <f t="shared" si="1"/>
        <v>0</v>
      </c>
    </row>
    <row r="8" spans="1:10" ht="13" x14ac:dyDescent="0.15">
      <c r="A8" s="1" t="s">
        <v>7</v>
      </c>
      <c r="B8" s="2"/>
      <c r="C8" s="2">
        <f>+'Febrero 2015'!B8</f>
        <v>0</v>
      </c>
      <c r="D8" s="15" t="e">
        <f t="shared" si="2"/>
        <v>#DIV/0!</v>
      </c>
      <c r="E8" s="2">
        <f>+B8+'Enero 2016'!E8</f>
        <v>0</v>
      </c>
      <c r="F8" s="2">
        <f>+C8+'Enero 2016'!F8</f>
        <v>0</v>
      </c>
      <c r="G8" s="15" t="e">
        <f t="shared" si="0"/>
        <v>#DIV/0!</v>
      </c>
      <c r="H8" s="2">
        <f>+B8-C8+'Enero 2016'!H8</f>
        <v>7</v>
      </c>
      <c r="I8" s="16">
        <f>+'Febrero 2015'!H8</f>
        <v>4</v>
      </c>
      <c r="J8" s="15">
        <f t="shared" si="1"/>
        <v>75</v>
      </c>
    </row>
    <row r="9" spans="1:10" ht="13" x14ac:dyDescent="0.15">
      <c r="A9" s="1" t="s">
        <v>8</v>
      </c>
      <c r="B9" s="2">
        <v>1</v>
      </c>
      <c r="C9" s="2">
        <f>+'Febrero 2015'!B9</f>
        <v>1</v>
      </c>
      <c r="D9" s="15">
        <f t="shared" si="2"/>
        <v>0</v>
      </c>
      <c r="E9" s="2">
        <f>+B9+'Enero 2016'!E9</f>
        <v>3</v>
      </c>
      <c r="F9" s="2">
        <f>+C9+'Enero 2016'!F9</f>
        <v>1</v>
      </c>
      <c r="G9" s="15">
        <f t="shared" si="0"/>
        <v>200</v>
      </c>
      <c r="H9" s="2">
        <f>+B9-C9+'Enero 2016'!H9</f>
        <v>21</v>
      </c>
      <c r="I9" s="16">
        <f>+'Febrero 2015'!H9</f>
        <v>12</v>
      </c>
      <c r="J9" s="15">
        <f t="shared" si="1"/>
        <v>75</v>
      </c>
    </row>
    <row r="10" spans="1:10" ht="13" x14ac:dyDescent="0.15">
      <c r="A10" s="1" t="s">
        <v>9</v>
      </c>
      <c r="B10" s="2">
        <v>6</v>
      </c>
      <c r="C10" s="2">
        <f>+'Febrero 2015'!B10</f>
        <v>2</v>
      </c>
      <c r="D10" s="15">
        <f t="shared" si="2"/>
        <v>200</v>
      </c>
      <c r="E10" s="2">
        <f>+B10+'Enero 2016'!E10</f>
        <v>7</v>
      </c>
      <c r="F10" s="2">
        <f>+C10+'Enero 2016'!F10</f>
        <v>5</v>
      </c>
      <c r="G10" s="15">
        <f t="shared" si="0"/>
        <v>40</v>
      </c>
      <c r="H10" s="2">
        <f>+B10-C10+'Enero 2016'!H10</f>
        <v>53</v>
      </c>
      <c r="I10" s="16">
        <f>+'Febrero 2015'!H10</f>
        <v>39</v>
      </c>
      <c r="J10" s="15">
        <f t="shared" si="1"/>
        <v>35.897435897435898</v>
      </c>
    </row>
    <row r="11" spans="1:10" ht="13" x14ac:dyDescent="0.15">
      <c r="A11" s="1" t="s">
        <v>10</v>
      </c>
      <c r="B11" s="2">
        <v>7</v>
      </c>
      <c r="C11" s="2">
        <f>+'Febrero 2015'!B11</f>
        <v>8</v>
      </c>
      <c r="D11" s="15">
        <f t="shared" si="2"/>
        <v>-12.5</v>
      </c>
      <c r="E11" s="2">
        <f>+B11+'Enero 2016'!E11</f>
        <v>11</v>
      </c>
      <c r="F11" s="2">
        <f>+C11+'Enero 2016'!F11</f>
        <v>13</v>
      </c>
      <c r="G11" s="15">
        <f t="shared" si="0"/>
        <v>-15.384615384615385</v>
      </c>
      <c r="H11" s="2">
        <f>+B11-C11+'Enero 2016'!H11</f>
        <v>58</v>
      </c>
      <c r="I11" s="16">
        <f>+'Enero 2015'!H11</f>
        <v>68</v>
      </c>
      <c r="J11" s="15">
        <f t="shared" si="1"/>
        <v>-14.705882352941176</v>
      </c>
    </row>
    <row r="12" spans="1:10" ht="13" x14ac:dyDescent="0.15">
      <c r="A12" s="1" t="s">
        <v>11</v>
      </c>
      <c r="B12" s="2">
        <v>16</v>
      </c>
      <c r="C12" s="2">
        <f>+'Febrero 2015'!B12</f>
        <v>14</v>
      </c>
      <c r="D12" s="15">
        <f t="shared" si="2"/>
        <v>14.285714285714286</v>
      </c>
      <c r="E12" s="2">
        <f>+B12+'Enero 2016'!E12</f>
        <v>24</v>
      </c>
      <c r="F12" s="2">
        <f>+C12+'Enero 2016'!F12</f>
        <v>26</v>
      </c>
      <c r="G12" s="15">
        <f t="shared" si="0"/>
        <v>-7.6923076923076925</v>
      </c>
      <c r="H12" s="2">
        <f>+B12-C12+'Enero 2016'!H12</f>
        <v>119</v>
      </c>
      <c r="I12" s="16">
        <f>+'Enero 2015'!H12</f>
        <v>116</v>
      </c>
      <c r="J12" s="15">
        <f t="shared" si="1"/>
        <v>2.5862068965517242</v>
      </c>
    </row>
    <row r="13" spans="1:10" x14ac:dyDescent="0.15">
      <c r="A13" s="6" t="s">
        <v>2</v>
      </c>
      <c r="B13" s="4">
        <f t="shared" ref="B13" si="4">+B8+B9+B10+B11+B12</f>
        <v>30</v>
      </c>
      <c r="C13" s="4">
        <f>SUM(C8:C12)</f>
        <v>25</v>
      </c>
      <c r="D13" s="5">
        <f>+(B13-C13)*100/C13</f>
        <v>20</v>
      </c>
      <c r="E13" s="4">
        <f>SUM(E8:E12)</f>
        <v>45</v>
      </c>
      <c r="F13" s="4">
        <f>SUM(F8:F12)</f>
        <v>45</v>
      </c>
      <c r="G13" s="5">
        <f t="shared" si="0"/>
        <v>0</v>
      </c>
      <c r="H13" s="4">
        <f>SUM(H8:H12)</f>
        <v>258</v>
      </c>
      <c r="I13" s="4">
        <f>SUM(I8:I12)</f>
        <v>239</v>
      </c>
      <c r="J13" s="5">
        <f t="shared" si="1"/>
        <v>7.9497907949790791</v>
      </c>
    </row>
    <row r="14" spans="1:10" ht="13" x14ac:dyDescent="0.15">
      <c r="A14" s="1" t="s">
        <v>12</v>
      </c>
      <c r="B14" s="2">
        <v>8</v>
      </c>
      <c r="C14" s="2">
        <f>+'Febrero 2015'!B14</f>
        <v>10</v>
      </c>
      <c r="D14" s="15">
        <f t="shared" si="2"/>
        <v>-20</v>
      </c>
      <c r="E14" s="2">
        <f>+B14+'Enero 2016'!E14</f>
        <v>17</v>
      </c>
      <c r="F14" s="2">
        <f>+C14+'Enero 2016'!F14</f>
        <v>18</v>
      </c>
      <c r="G14" s="15">
        <f t="shared" si="0"/>
        <v>-5.5555555555555554</v>
      </c>
      <c r="H14" s="2">
        <f>+B14-C14+'Enero 2016'!H14</f>
        <v>80</v>
      </c>
      <c r="I14" s="16">
        <f>+'Febrero 2015'!H14</f>
        <v>85</v>
      </c>
      <c r="J14" s="15">
        <f t="shared" si="1"/>
        <v>-5.882352941176471</v>
      </c>
    </row>
    <row r="15" spans="1:10" ht="13" x14ac:dyDescent="0.15">
      <c r="A15" s="1" t="s">
        <v>13</v>
      </c>
      <c r="B15" s="2">
        <v>14</v>
      </c>
      <c r="C15" s="2">
        <f>+'Febrero 2015'!B15</f>
        <v>13</v>
      </c>
      <c r="D15" s="15">
        <f t="shared" si="2"/>
        <v>7.6923076923076925</v>
      </c>
      <c r="E15" s="2">
        <f>+B15+'Enero 2016'!E15</f>
        <v>23</v>
      </c>
      <c r="F15" s="2">
        <f>+C15+'Enero 2016'!F15</f>
        <v>23</v>
      </c>
      <c r="G15" s="15">
        <f t="shared" si="0"/>
        <v>0</v>
      </c>
      <c r="H15" s="2">
        <f>+B15-C15+'Enero 2016'!H15</f>
        <v>95</v>
      </c>
      <c r="I15" s="16">
        <f>+'Febrero 2015'!H15</f>
        <v>87</v>
      </c>
      <c r="J15" s="15">
        <f t="shared" si="1"/>
        <v>9.1954022988505741</v>
      </c>
    </row>
    <row r="16" spans="1:10" ht="13" x14ac:dyDescent="0.15">
      <c r="A16" s="1" t="s">
        <v>14</v>
      </c>
      <c r="B16" s="2">
        <v>8</v>
      </c>
      <c r="C16" s="2">
        <f>+'Febrero 2015'!B16</f>
        <v>9</v>
      </c>
      <c r="D16" s="15">
        <f t="shared" si="2"/>
        <v>-11.111111111111111</v>
      </c>
      <c r="E16" s="2">
        <f>+B16+'Enero 2016'!E16</f>
        <v>19</v>
      </c>
      <c r="F16" s="2">
        <f>+C16+'Enero 2016'!F16</f>
        <v>17</v>
      </c>
      <c r="G16" s="15">
        <f t="shared" si="0"/>
        <v>11.764705882352942</v>
      </c>
      <c r="H16" s="2">
        <f>+B16-C16+'Enero 2016'!H16</f>
        <v>118</v>
      </c>
      <c r="I16" s="16">
        <f>+'Febrero 2015'!H16</f>
        <v>100</v>
      </c>
      <c r="J16" s="15">
        <f t="shared" si="1"/>
        <v>18</v>
      </c>
    </row>
    <row r="17" spans="1:10" ht="13" x14ac:dyDescent="0.15">
      <c r="A17" s="1" t="s">
        <v>15</v>
      </c>
      <c r="B17" s="2">
        <v>9</v>
      </c>
      <c r="C17" s="2">
        <f>+'Febrero 2015'!B17</f>
        <v>6</v>
      </c>
      <c r="D17" s="15">
        <f t="shared" si="2"/>
        <v>50</v>
      </c>
      <c r="E17" s="2">
        <f>+B17+'Enero 2016'!E17</f>
        <v>13</v>
      </c>
      <c r="F17" s="2">
        <f>+C17+'Enero 2016'!F17</f>
        <v>10</v>
      </c>
      <c r="G17" s="15">
        <f t="shared" si="0"/>
        <v>30</v>
      </c>
      <c r="H17" s="2">
        <f>+B17-C17+'Enero 2016'!H17</f>
        <v>64</v>
      </c>
      <c r="I17" s="16">
        <f>+'Enero 2015'!H17</f>
        <v>57</v>
      </c>
      <c r="J17" s="15">
        <f t="shared" si="1"/>
        <v>12.280701754385966</v>
      </c>
    </row>
    <row r="18" spans="1:10" ht="13" x14ac:dyDescent="0.15">
      <c r="A18" s="1" t="s">
        <v>29</v>
      </c>
      <c r="B18" s="2">
        <v>8</v>
      </c>
      <c r="C18" s="2">
        <f>+'Febrero 2015'!B18</f>
        <v>5</v>
      </c>
      <c r="D18" s="15">
        <f t="shared" si="2"/>
        <v>60</v>
      </c>
      <c r="E18" s="2">
        <f>+B18+'Enero 2016'!E18</f>
        <v>13</v>
      </c>
      <c r="F18" s="2">
        <f>+C18+'Enero 2016'!F18</f>
        <v>8</v>
      </c>
      <c r="G18" s="15">
        <f t="shared" si="0"/>
        <v>62.5</v>
      </c>
      <c r="H18" s="2">
        <f>+B18-C18+'Enero 2016'!H18</f>
        <v>80</v>
      </c>
      <c r="I18" s="16">
        <f>+'Enero 2015'!H18</f>
        <v>90</v>
      </c>
      <c r="J18" s="15">
        <f t="shared" si="1"/>
        <v>-11.111111111111111</v>
      </c>
    </row>
    <row r="19" spans="1:10" x14ac:dyDescent="0.15">
      <c r="A19" s="6" t="s">
        <v>3</v>
      </c>
      <c r="B19" s="4">
        <f t="shared" ref="B19" si="5">+B14+B15+B16+B17+B18</f>
        <v>47</v>
      </c>
      <c r="C19" s="4">
        <f>SUM(C14:C18)</f>
        <v>43</v>
      </c>
      <c r="D19" s="5">
        <f>+(B19-C19)*100/C19</f>
        <v>9.3023255813953494</v>
      </c>
      <c r="E19" s="4">
        <f>SUM(E14:E18)</f>
        <v>85</v>
      </c>
      <c r="F19" s="4">
        <f>SUM(F14:F18)</f>
        <v>76</v>
      </c>
      <c r="G19" s="5">
        <f t="shared" si="0"/>
        <v>11.842105263157896</v>
      </c>
      <c r="H19" s="4">
        <f>SUM(H14:H18)</f>
        <v>437</v>
      </c>
      <c r="I19" s="4">
        <f>SUM(I14:I18)</f>
        <v>419</v>
      </c>
      <c r="J19" s="5">
        <f t="shared" si="1"/>
        <v>4.2959427207637235</v>
      </c>
    </row>
    <row r="20" spans="1:10" ht="13" x14ac:dyDescent="0.15">
      <c r="A20" s="1" t="s">
        <v>16</v>
      </c>
      <c r="B20" s="2">
        <v>9</v>
      </c>
      <c r="C20" s="2">
        <f>+'Febrero 2015'!B20</f>
        <v>10</v>
      </c>
      <c r="D20" s="15">
        <f t="shared" ref="D20:D27" si="6">+(B20-C20)*100/C20</f>
        <v>-10</v>
      </c>
      <c r="E20" s="2">
        <f>+B20+'Enero 2016'!E20</f>
        <v>17</v>
      </c>
      <c r="F20" s="2">
        <f>+C20+'Enero 2016'!F20</f>
        <v>23</v>
      </c>
      <c r="G20" s="15">
        <f t="shared" si="0"/>
        <v>-26.086956521739129</v>
      </c>
      <c r="H20" s="2">
        <f>+B20-C20+'Enero 2016'!H20</f>
        <v>110</v>
      </c>
      <c r="I20" s="16">
        <f>+'Febrero 2015'!H20</f>
        <v>126</v>
      </c>
      <c r="J20" s="15">
        <f t="shared" si="1"/>
        <v>-12.698412698412698</v>
      </c>
    </row>
    <row r="21" spans="1:10" ht="13" x14ac:dyDescent="0.15">
      <c r="A21" s="1" t="s">
        <v>17</v>
      </c>
      <c r="B21" s="2">
        <v>6</v>
      </c>
      <c r="C21" s="2">
        <f>+'Febrero 2015'!B21</f>
        <v>5</v>
      </c>
      <c r="D21" s="15">
        <f t="shared" si="6"/>
        <v>20</v>
      </c>
      <c r="E21" s="2">
        <f>+B21+'Enero 2016'!E21</f>
        <v>12</v>
      </c>
      <c r="F21" s="2">
        <f>+C21+'Enero 2016'!F21</f>
        <v>7</v>
      </c>
      <c r="G21" s="15">
        <f t="shared" si="0"/>
        <v>71.428571428571431</v>
      </c>
      <c r="H21" s="2">
        <f>+B21-C21+'Enero 2016'!H21</f>
        <v>52</v>
      </c>
      <c r="I21" s="16">
        <f>+'Febrero 2015'!H21</f>
        <v>32</v>
      </c>
      <c r="J21" s="15">
        <f t="shared" si="1"/>
        <v>62.5</v>
      </c>
    </row>
    <row r="22" spans="1:10" ht="13" x14ac:dyDescent="0.15">
      <c r="A22" s="1" t="s">
        <v>19</v>
      </c>
      <c r="B22" s="2">
        <v>4</v>
      </c>
      <c r="C22" s="2">
        <f>+'Febrero 2015'!B22</f>
        <v>5</v>
      </c>
      <c r="D22" s="15">
        <f t="shared" si="6"/>
        <v>-20</v>
      </c>
      <c r="E22" s="2">
        <f>+B22+'Enero 2016'!E22</f>
        <v>5</v>
      </c>
      <c r="F22" s="2">
        <f>+C22+'Enero 2016'!F22</f>
        <v>6</v>
      </c>
      <c r="G22" s="15">
        <f t="shared" si="0"/>
        <v>-16.666666666666668</v>
      </c>
      <c r="H22" s="2">
        <f>+B22-C22+'Enero 2016'!H22</f>
        <v>22</v>
      </c>
      <c r="I22" s="16">
        <f>+'Febrero 2015'!H22</f>
        <v>23</v>
      </c>
      <c r="J22" s="15">
        <f t="shared" si="1"/>
        <v>-4.3478260869565215</v>
      </c>
    </row>
    <row r="23" spans="1:10" ht="13" x14ac:dyDescent="0.15">
      <c r="A23" s="1" t="s">
        <v>18</v>
      </c>
      <c r="B23" s="2">
        <v>3</v>
      </c>
      <c r="C23" s="2">
        <f>+'Febrero 2015'!B23</f>
        <v>1</v>
      </c>
      <c r="D23" s="15">
        <f t="shared" si="6"/>
        <v>200</v>
      </c>
      <c r="E23" s="2">
        <f>+B23+'Enero 2016'!E23</f>
        <v>7</v>
      </c>
      <c r="F23" s="2">
        <f>+C23+'Enero 2016'!F23</f>
        <v>4</v>
      </c>
      <c r="G23" s="15">
        <f t="shared" si="0"/>
        <v>75</v>
      </c>
      <c r="H23" s="2">
        <f>+B23-C23+'Enero 2016'!H23</f>
        <v>39</v>
      </c>
      <c r="I23" s="16">
        <f>+'Enero 2015'!H23</f>
        <v>32</v>
      </c>
      <c r="J23" s="15">
        <f t="shared" si="1"/>
        <v>21.875</v>
      </c>
    </row>
    <row r="24" spans="1:10" ht="13" x14ac:dyDescent="0.15">
      <c r="A24" s="1" t="s">
        <v>20</v>
      </c>
      <c r="B24" s="2">
        <v>2</v>
      </c>
      <c r="C24" s="2">
        <f>+'Febrero 2015'!B24</f>
        <v>4</v>
      </c>
      <c r="D24" s="15">
        <f t="shared" si="6"/>
        <v>-50</v>
      </c>
      <c r="E24" s="2">
        <f>+B24+'Enero 2016'!E24</f>
        <v>7</v>
      </c>
      <c r="F24" s="2">
        <f>+C24+'Enero 2016'!F24</f>
        <v>5</v>
      </c>
      <c r="G24" s="15">
        <f t="shared" si="0"/>
        <v>40</v>
      </c>
      <c r="H24" s="2">
        <f>+B24-C24+'Enero 2016'!H24</f>
        <v>43</v>
      </c>
      <c r="I24" s="16">
        <f>+'Enero 2015'!H24</f>
        <v>36</v>
      </c>
      <c r="J24" s="15">
        <f t="shared" si="1"/>
        <v>19.444444444444443</v>
      </c>
    </row>
    <row r="25" spans="1:10" ht="13" x14ac:dyDescent="0.15">
      <c r="A25" s="1" t="s">
        <v>22</v>
      </c>
      <c r="B25" s="2">
        <v>6</v>
      </c>
      <c r="C25" s="2">
        <f>+'Febrero 2015'!B25</f>
        <v>8</v>
      </c>
      <c r="D25" s="15">
        <f t="shared" si="6"/>
        <v>-25</v>
      </c>
      <c r="E25" s="2">
        <f>+B25+'Enero 2016'!E25</f>
        <v>13</v>
      </c>
      <c r="F25" s="2">
        <f>+C25+'Enero 2016'!F25</f>
        <v>14</v>
      </c>
      <c r="G25" s="15">
        <f t="shared" si="0"/>
        <v>-7.1428571428571432</v>
      </c>
      <c r="H25" s="2">
        <f>+B25-C25+'Enero 2016'!H25</f>
        <v>84</v>
      </c>
      <c r="I25" s="16">
        <f>+'Enero 2015'!H25</f>
        <v>74</v>
      </c>
      <c r="J25" s="15">
        <f t="shared" si="1"/>
        <v>13.513513513513514</v>
      </c>
    </row>
    <row r="26" spans="1:10" ht="13" x14ac:dyDescent="0.15">
      <c r="A26" s="1" t="s">
        <v>21</v>
      </c>
      <c r="B26" s="2">
        <v>5</v>
      </c>
      <c r="C26" s="2">
        <f>+'Febrero 2015'!B26</f>
        <v>2</v>
      </c>
      <c r="D26" s="15">
        <f t="shared" si="6"/>
        <v>150</v>
      </c>
      <c r="E26" s="2">
        <f>+B26+'Enero 2016'!E26</f>
        <v>9</v>
      </c>
      <c r="F26" s="2">
        <f>+C26+'Enero 2016'!F26</f>
        <v>4</v>
      </c>
      <c r="G26" s="15">
        <f t="shared" si="0"/>
        <v>125</v>
      </c>
      <c r="H26" s="2">
        <f>+B26-C26+'Enero 2016'!H26</f>
        <v>34</v>
      </c>
      <c r="I26" s="16">
        <f>+'Enero 2015'!H26</f>
        <v>7</v>
      </c>
      <c r="J26" s="15">
        <f t="shared" si="1"/>
        <v>385.71428571428572</v>
      </c>
    </row>
    <row r="27" spans="1:10" ht="13" x14ac:dyDescent="0.15">
      <c r="A27" s="1" t="s">
        <v>28</v>
      </c>
      <c r="B27" s="2">
        <v>1</v>
      </c>
      <c r="C27" s="2">
        <f>+'Febrero 2015'!B27</f>
        <v>3</v>
      </c>
      <c r="D27" s="15">
        <f t="shared" si="6"/>
        <v>-66.666666666666671</v>
      </c>
      <c r="E27" s="2">
        <f>+B27+'Enero 2016'!E27</f>
        <v>2</v>
      </c>
      <c r="F27" s="2">
        <f>+C27+'Enero 2016'!F27</f>
        <v>3</v>
      </c>
      <c r="G27" s="15">
        <f t="shared" si="0"/>
        <v>-33.333333333333336</v>
      </c>
      <c r="H27" s="2">
        <f>+B27-C27+'Enero 2016'!H27</f>
        <v>9</v>
      </c>
      <c r="I27" s="16">
        <f>+'Enero 2015'!H27</f>
        <v>6</v>
      </c>
      <c r="J27" s="15">
        <f t="shared" si="1"/>
        <v>50</v>
      </c>
    </row>
    <row r="28" spans="1:10" x14ac:dyDescent="0.15">
      <c r="A28" s="6" t="s">
        <v>30</v>
      </c>
      <c r="B28" s="4">
        <f>SUM(B20:B27)</f>
        <v>36</v>
      </c>
      <c r="C28" s="4">
        <f>SUM(C20:C27)</f>
        <v>38</v>
      </c>
      <c r="D28" s="5">
        <f>+(B28-C28)*100/C28</f>
        <v>-5.2631578947368425</v>
      </c>
      <c r="E28" s="4">
        <f>SUM(E20:E27)</f>
        <v>72</v>
      </c>
      <c r="F28" s="4">
        <f>SUM(F20:F27)</f>
        <v>66</v>
      </c>
      <c r="G28" s="5">
        <f>+(E28-F28)*100/F28</f>
        <v>9.0909090909090917</v>
      </c>
      <c r="H28" s="4">
        <f>SUM(H20:H27)</f>
        <v>393</v>
      </c>
      <c r="I28" s="4">
        <f>SUM(I20:I27)</f>
        <v>336</v>
      </c>
      <c r="J28" s="5">
        <f>+(H28-I28)*100/I28</f>
        <v>16.964285714285715</v>
      </c>
    </row>
    <row r="29" spans="1:10" ht="14" x14ac:dyDescent="0.15">
      <c r="A29" s="14" t="s">
        <v>27</v>
      </c>
      <c r="B29" s="12">
        <f>+B7+B13+B19+B28</f>
        <v>114</v>
      </c>
      <c r="C29" s="12">
        <f>+C7+C13+C19+C28</f>
        <v>107</v>
      </c>
      <c r="D29" s="13">
        <f>+(B29-C29)*100/C29</f>
        <v>6.5420560747663554</v>
      </c>
      <c r="E29" s="12">
        <f t="shared" ref="E29:I29" si="7">+E7+E13+E19+E28</f>
        <v>204</v>
      </c>
      <c r="F29" s="12">
        <f t="shared" si="7"/>
        <v>190</v>
      </c>
      <c r="G29" s="13">
        <f>+(E29-F29)*100/F29</f>
        <v>7.3684210526315788</v>
      </c>
      <c r="H29" s="12">
        <f t="shared" si="7"/>
        <v>1105</v>
      </c>
      <c r="I29" s="12">
        <f t="shared" si="7"/>
        <v>1011</v>
      </c>
      <c r="J29" s="13">
        <f>+(H29-I29)*100/I29</f>
        <v>9.2977250247279919</v>
      </c>
    </row>
    <row r="30" spans="1:10" x14ac:dyDescent="0.15">
      <c r="A30" s="11" t="s">
        <v>31</v>
      </c>
      <c r="B30" s="11">
        <f>+B29-B7</f>
        <v>113</v>
      </c>
      <c r="C30" s="11">
        <f>+C29-C7</f>
        <v>106</v>
      </c>
      <c r="D30" s="10">
        <f>+(B30-C30)*100/C30</f>
        <v>6.6037735849056602</v>
      </c>
      <c r="E30" s="11">
        <f t="shared" ref="E30:I30" si="8">+E29-E7</f>
        <v>202</v>
      </c>
      <c r="F30" s="11">
        <f t="shared" si="8"/>
        <v>187</v>
      </c>
      <c r="G30" s="10">
        <f>+(E30-F30)*100/F30</f>
        <v>8.0213903743315509</v>
      </c>
      <c r="H30" s="11">
        <f t="shared" si="8"/>
        <v>1088</v>
      </c>
      <c r="I30" s="11">
        <f t="shared" si="8"/>
        <v>994</v>
      </c>
      <c r="J30" s="10">
        <f>+(H30-I30)*100/I30</f>
        <v>9.4567404426559349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sheetPr codeName="Hoja20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+'Enero 2015'!B4</f>
        <v>0</v>
      </c>
      <c r="D4" s="15" t="e">
        <f>+(B4-C4)*100/C4</f>
        <v>#DIV/0!</v>
      </c>
      <c r="E4" s="2">
        <f>+B4</f>
        <v>1</v>
      </c>
      <c r="F4" s="2">
        <f>+C4</f>
        <v>0</v>
      </c>
      <c r="G4" s="15" t="e">
        <f t="shared" ref="G4:G27" si="0">+(E4-F4)*100/F4</f>
        <v>#DIV/0!</v>
      </c>
      <c r="H4" s="2">
        <f>+B4-C4+'Diciembre 2015'!H4</f>
        <v>9</v>
      </c>
      <c r="I4" s="16">
        <f>+'Enero 2015'!H4</f>
        <v>4</v>
      </c>
      <c r="J4" s="15">
        <f t="shared" ref="J4:J27" si="1">+(H4-I4)*100/I4</f>
        <v>125</v>
      </c>
    </row>
    <row r="5" spans="1:10" ht="13" x14ac:dyDescent="0.15">
      <c r="A5" s="1" t="s">
        <v>5</v>
      </c>
      <c r="B5" s="2"/>
      <c r="C5" s="2">
        <f>+'Enero 2015'!B5</f>
        <v>0</v>
      </c>
      <c r="D5" s="15" t="e">
        <f t="shared" ref="D5:D18" si="2">+(B5-C5)*100/C5</f>
        <v>#DIV/0!</v>
      </c>
      <c r="E5" s="2">
        <f t="shared" ref="E5:E6" si="3">+B5</f>
        <v>0</v>
      </c>
      <c r="F5" s="2">
        <f t="shared" ref="F5:F6" si="4">+C5</f>
        <v>0</v>
      </c>
      <c r="G5" s="15" t="e">
        <f t="shared" si="0"/>
        <v>#DIV/0!</v>
      </c>
      <c r="H5" s="2">
        <f>+B5-C5+'Diciembre 2015'!H5</f>
        <v>3</v>
      </c>
      <c r="I5" s="16">
        <f>+'Enero 2015'!H5</f>
        <v>5</v>
      </c>
      <c r="J5" s="15">
        <f t="shared" si="1"/>
        <v>-40</v>
      </c>
    </row>
    <row r="6" spans="1:10" ht="13" x14ac:dyDescent="0.15">
      <c r="A6" s="1" t="s">
        <v>6</v>
      </c>
      <c r="B6" s="2"/>
      <c r="C6" s="2">
        <f>+'Enero 2015'!B6</f>
        <v>2</v>
      </c>
      <c r="D6" s="15">
        <f t="shared" si="2"/>
        <v>-100</v>
      </c>
      <c r="E6" s="2">
        <f t="shared" si="3"/>
        <v>0</v>
      </c>
      <c r="F6" s="2">
        <f t="shared" si="4"/>
        <v>2</v>
      </c>
      <c r="G6" s="15">
        <f t="shared" si="0"/>
        <v>-100</v>
      </c>
      <c r="H6" s="2">
        <f>+B6-C6+'Diciembre 2015'!H6</f>
        <v>5</v>
      </c>
      <c r="I6" s="16">
        <f>+'Enero 2015'!H6</f>
        <v>7</v>
      </c>
      <c r="J6" s="15">
        <f t="shared" si="1"/>
        <v>-28.571428571428573</v>
      </c>
    </row>
    <row r="7" spans="1:10" x14ac:dyDescent="0.15">
      <c r="A7" s="6" t="s">
        <v>1</v>
      </c>
      <c r="B7" s="4">
        <f>+B4+B5+B6</f>
        <v>1</v>
      </c>
      <c r="C7" s="4">
        <f>SUM(C4:C6)</f>
        <v>2</v>
      </c>
      <c r="D7" s="5">
        <f>+(B7-C7)*100/C7</f>
        <v>-50</v>
      </c>
      <c r="E7" s="4">
        <f>SUM(E4:E6)</f>
        <v>1</v>
      </c>
      <c r="F7" s="4">
        <f>SUM(F4:F6)</f>
        <v>2</v>
      </c>
      <c r="G7" s="5">
        <f t="shared" si="0"/>
        <v>-50</v>
      </c>
      <c r="H7" s="4">
        <f>SUM(H4:H6)</f>
        <v>17</v>
      </c>
      <c r="I7" s="4">
        <f>SUM(I4:I6)</f>
        <v>16</v>
      </c>
      <c r="J7" s="5">
        <f t="shared" si="1"/>
        <v>6.25</v>
      </c>
    </row>
    <row r="8" spans="1:10" ht="13" x14ac:dyDescent="0.15">
      <c r="A8" s="1" t="s">
        <v>7</v>
      </c>
      <c r="B8" s="2"/>
      <c r="C8" s="2">
        <f>+'Enero 2015'!B8</f>
        <v>0</v>
      </c>
      <c r="D8" s="15" t="e">
        <f t="shared" si="2"/>
        <v>#DIV/0!</v>
      </c>
      <c r="E8" s="2">
        <f>+B8</f>
        <v>0</v>
      </c>
      <c r="F8" s="2">
        <f>+C8</f>
        <v>0</v>
      </c>
      <c r="G8" s="15" t="e">
        <f t="shared" si="0"/>
        <v>#DIV/0!</v>
      </c>
      <c r="H8" s="2">
        <f>+B8-C8+'Diciembre 2015'!H8</f>
        <v>7</v>
      </c>
      <c r="I8" s="16">
        <f>+'Enero 2015'!H8</f>
        <v>4</v>
      </c>
      <c r="J8" s="15">
        <f t="shared" si="1"/>
        <v>75</v>
      </c>
    </row>
    <row r="9" spans="1:10" ht="13" x14ac:dyDescent="0.15">
      <c r="A9" s="1" t="s">
        <v>8</v>
      </c>
      <c r="B9" s="2">
        <v>2</v>
      </c>
      <c r="C9" s="2">
        <f>+'Enero 2015'!B9</f>
        <v>0</v>
      </c>
      <c r="D9" s="15" t="e">
        <f t="shared" si="2"/>
        <v>#DIV/0!</v>
      </c>
      <c r="E9" s="2">
        <f t="shared" ref="E9:E12" si="5">+B9</f>
        <v>2</v>
      </c>
      <c r="F9" s="2">
        <f t="shared" ref="F9:F12" si="6">+C9</f>
        <v>0</v>
      </c>
      <c r="G9" s="15" t="e">
        <f t="shared" si="0"/>
        <v>#DIV/0!</v>
      </c>
      <c r="H9" s="2">
        <f>+B9-C9+'Diciembre 2015'!H9</f>
        <v>21</v>
      </c>
      <c r="I9" s="16">
        <f>+'Enero 2015'!H9</f>
        <v>13</v>
      </c>
      <c r="J9" s="15">
        <f t="shared" si="1"/>
        <v>61.53846153846154</v>
      </c>
    </row>
    <row r="10" spans="1:10" ht="13" x14ac:dyDescent="0.15">
      <c r="A10" s="1" t="s">
        <v>9</v>
      </c>
      <c r="B10" s="2">
        <v>1</v>
      </c>
      <c r="C10" s="2">
        <f>+'Enero 2015'!B10</f>
        <v>3</v>
      </c>
      <c r="D10" s="15">
        <f t="shared" si="2"/>
        <v>-66.666666666666671</v>
      </c>
      <c r="E10" s="2">
        <f t="shared" si="5"/>
        <v>1</v>
      </c>
      <c r="F10" s="2">
        <f t="shared" si="6"/>
        <v>3</v>
      </c>
      <c r="G10" s="15">
        <f t="shared" si="0"/>
        <v>-66.666666666666671</v>
      </c>
      <c r="H10" s="2">
        <f>+B10-C10+'Diciembre 2015'!H10</f>
        <v>49</v>
      </c>
      <c r="I10" s="16">
        <f>+'Enero 2015'!H10</f>
        <v>41</v>
      </c>
      <c r="J10" s="15">
        <f t="shared" si="1"/>
        <v>19.512195121951219</v>
      </c>
    </row>
    <row r="11" spans="1:10" ht="13" x14ac:dyDescent="0.15">
      <c r="A11" s="1" t="s">
        <v>10</v>
      </c>
      <c r="B11" s="2">
        <v>4</v>
      </c>
      <c r="C11" s="2">
        <f>+'Enero 2015'!B11</f>
        <v>5</v>
      </c>
      <c r="D11" s="15">
        <f t="shared" si="2"/>
        <v>-20</v>
      </c>
      <c r="E11" s="2">
        <f t="shared" si="5"/>
        <v>4</v>
      </c>
      <c r="F11" s="2">
        <f t="shared" si="6"/>
        <v>5</v>
      </c>
      <c r="G11" s="15">
        <f t="shared" si="0"/>
        <v>-20</v>
      </c>
      <c r="H11" s="2">
        <f>+B11-C11+'Diciembre 2015'!H11</f>
        <v>59</v>
      </c>
      <c r="I11" s="16">
        <f>+'Enero 2015'!H11</f>
        <v>68</v>
      </c>
      <c r="J11" s="15">
        <f t="shared" si="1"/>
        <v>-13.235294117647058</v>
      </c>
    </row>
    <row r="12" spans="1:10" ht="13" x14ac:dyDescent="0.15">
      <c r="A12" s="1" t="s">
        <v>11</v>
      </c>
      <c r="B12" s="2">
        <v>8</v>
      </c>
      <c r="C12" s="2">
        <f>+'Enero 2015'!B12</f>
        <v>12</v>
      </c>
      <c r="D12" s="15">
        <f t="shared" si="2"/>
        <v>-33.333333333333336</v>
      </c>
      <c r="E12" s="2">
        <f t="shared" si="5"/>
        <v>8</v>
      </c>
      <c r="F12" s="2">
        <f t="shared" si="6"/>
        <v>12</v>
      </c>
      <c r="G12" s="15">
        <f t="shared" si="0"/>
        <v>-33.333333333333336</v>
      </c>
      <c r="H12" s="2">
        <f>+B12-C12+'Diciembre 2015'!H12</f>
        <v>117</v>
      </c>
      <c r="I12" s="16">
        <f>+'Enero 2015'!H12</f>
        <v>116</v>
      </c>
      <c r="J12" s="15">
        <f t="shared" si="1"/>
        <v>0.86206896551724133</v>
      </c>
    </row>
    <row r="13" spans="1:10" x14ac:dyDescent="0.15">
      <c r="A13" s="6" t="s">
        <v>2</v>
      </c>
      <c r="B13" s="4">
        <f t="shared" ref="B13" si="7">+B8+B9+B10+B11+B12</f>
        <v>15</v>
      </c>
      <c r="C13" s="4">
        <f>SUM(C8:C12)</f>
        <v>20</v>
      </c>
      <c r="D13" s="5">
        <f>+(B13-C13)*100/C13</f>
        <v>-25</v>
      </c>
      <c r="E13" s="4">
        <f>SUM(E8:E12)</f>
        <v>15</v>
      </c>
      <c r="F13" s="4">
        <f>SUM(F8:F12)</f>
        <v>20</v>
      </c>
      <c r="G13" s="5">
        <f t="shared" si="0"/>
        <v>-25</v>
      </c>
      <c r="H13" s="4">
        <f>SUM(H8:H12)</f>
        <v>253</v>
      </c>
      <c r="I13" s="4">
        <f>SUM(I8:I12)</f>
        <v>242</v>
      </c>
      <c r="J13" s="5">
        <f t="shared" si="1"/>
        <v>4.5454545454545459</v>
      </c>
    </row>
    <row r="14" spans="1:10" ht="13" x14ac:dyDescent="0.15">
      <c r="A14" s="1" t="s">
        <v>12</v>
      </c>
      <c r="B14" s="2">
        <v>9</v>
      </c>
      <c r="C14" s="2">
        <f>+'Enero 2015'!B14</f>
        <v>8</v>
      </c>
      <c r="D14" s="15">
        <f t="shared" si="2"/>
        <v>12.5</v>
      </c>
      <c r="E14" s="2">
        <f>+B14</f>
        <v>9</v>
      </c>
      <c r="F14" s="2">
        <f>+C14</f>
        <v>8</v>
      </c>
      <c r="G14" s="15">
        <f t="shared" si="0"/>
        <v>12.5</v>
      </c>
      <c r="H14" s="2">
        <f>+B14-C14+'Diciembre 2015'!H14</f>
        <v>82</v>
      </c>
      <c r="I14" s="16">
        <f>+'Enero 2015'!H14</f>
        <v>81</v>
      </c>
      <c r="J14" s="15">
        <f t="shared" si="1"/>
        <v>1.2345679012345678</v>
      </c>
    </row>
    <row r="15" spans="1:10" ht="13" x14ac:dyDescent="0.15">
      <c r="A15" s="1" t="s">
        <v>13</v>
      </c>
      <c r="B15" s="2">
        <v>9</v>
      </c>
      <c r="C15" s="2">
        <f>+'Enero 2015'!B15</f>
        <v>10</v>
      </c>
      <c r="D15" s="15">
        <f t="shared" si="2"/>
        <v>-10</v>
      </c>
      <c r="E15" s="2">
        <f t="shared" ref="E15:E18" si="8">+B15</f>
        <v>9</v>
      </c>
      <c r="F15" s="2">
        <f t="shared" ref="F15:F18" si="9">+C15</f>
        <v>10</v>
      </c>
      <c r="G15" s="15">
        <f t="shared" si="0"/>
        <v>-10</v>
      </c>
      <c r="H15" s="2">
        <f>+B15-C15+'Diciembre 2015'!H15</f>
        <v>94</v>
      </c>
      <c r="I15" s="16">
        <f>+'Enero 2015'!H15</f>
        <v>80</v>
      </c>
      <c r="J15" s="15">
        <f t="shared" si="1"/>
        <v>17.5</v>
      </c>
    </row>
    <row r="16" spans="1:10" ht="13" x14ac:dyDescent="0.15">
      <c r="A16" s="1" t="s">
        <v>14</v>
      </c>
      <c r="B16" s="2">
        <v>11</v>
      </c>
      <c r="C16" s="2">
        <f>+'Enero 2015'!B16</f>
        <v>8</v>
      </c>
      <c r="D16" s="15">
        <f t="shared" si="2"/>
        <v>37.5</v>
      </c>
      <c r="E16" s="2">
        <f t="shared" si="8"/>
        <v>11</v>
      </c>
      <c r="F16" s="2">
        <f t="shared" si="9"/>
        <v>8</v>
      </c>
      <c r="G16" s="15">
        <f t="shared" si="0"/>
        <v>37.5</v>
      </c>
      <c r="H16" s="2">
        <f>+B16-C16+'Diciembre 2015'!H16</f>
        <v>119</v>
      </c>
      <c r="I16" s="16">
        <f>+'Enero 2015'!H16</f>
        <v>96</v>
      </c>
      <c r="J16" s="15">
        <f t="shared" si="1"/>
        <v>23.958333333333332</v>
      </c>
    </row>
    <row r="17" spans="1:10" ht="13" x14ac:dyDescent="0.15">
      <c r="A17" s="1" t="s">
        <v>15</v>
      </c>
      <c r="B17" s="2">
        <v>4</v>
      </c>
      <c r="C17" s="2">
        <f>+'Enero 2015'!B17</f>
        <v>4</v>
      </c>
      <c r="D17" s="15">
        <f t="shared" si="2"/>
        <v>0</v>
      </c>
      <c r="E17" s="2">
        <f t="shared" si="8"/>
        <v>4</v>
      </c>
      <c r="F17" s="2">
        <f t="shared" si="9"/>
        <v>4</v>
      </c>
      <c r="G17" s="15">
        <f t="shared" si="0"/>
        <v>0</v>
      </c>
      <c r="H17" s="2">
        <f>+B17-C17+'Diciembre 2015'!H17</f>
        <v>61</v>
      </c>
      <c r="I17" s="16">
        <f>+'Enero 2015'!H17</f>
        <v>57</v>
      </c>
      <c r="J17" s="15">
        <f t="shared" si="1"/>
        <v>7.0175438596491224</v>
      </c>
    </row>
    <row r="18" spans="1:10" ht="13" x14ac:dyDescent="0.15">
      <c r="A18" s="1" t="s">
        <v>29</v>
      </c>
      <c r="B18" s="2">
        <v>5</v>
      </c>
      <c r="C18" s="2">
        <f>+'Enero 2015'!B18</f>
        <v>3</v>
      </c>
      <c r="D18" s="15">
        <f t="shared" si="2"/>
        <v>66.666666666666671</v>
      </c>
      <c r="E18" s="2">
        <f t="shared" si="8"/>
        <v>5</v>
      </c>
      <c r="F18" s="2">
        <f t="shared" si="9"/>
        <v>3</v>
      </c>
      <c r="G18" s="15">
        <f t="shared" si="0"/>
        <v>66.666666666666671</v>
      </c>
      <c r="H18" s="2">
        <f>+B18-C18+'Diciembre 2015'!H18</f>
        <v>77</v>
      </c>
      <c r="I18" s="16">
        <f>+'Enero 2015'!H18</f>
        <v>90</v>
      </c>
      <c r="J18" s="15">
        <f t="shared" si="1"/>
        <v>-14.444444444444445</v>
      </c>
    </row>
    <row r="19" spans="1:10" x14ac:dyDescent="0.15">
      <c r="A19" s="6" t="s">
        <v>3</v>
      </c>
      <c r="B19" s="4">
        <f t="shared" ref="B19" si="10">+B14+B15+B16+B17+B18</f>
        <v>38</v>
      </c>
      <c r="C19" s="4">
        <f>SUM(C14:C18)</f>
        <v>33</v>
      </c>
      <c r="D19" s="5">
        <f>+(B19-C19)*100/C19</f>
        <v>15.151515151515152</v>
      </c>
      <c r="E19" s="4">
        <f>SUM(E14:E18)</f>
        <v>38</v>
      </c>
      <c r="F19" s="4">
        <f>SUM(F14:F18)</f>
        <v>33</v>
      </c>
      <c r="G19" s="5">
        <f t="shared" si="0"/>
        <v>15.151515151515152</v>
      </c>
      <c r="H19" s="4">
        <f>SUM(H14:H18)</f>
        <v>433</v>
      </c>
      <c r="I19" s="4">
        <f>SUM(I14:I18)</f>
        <v>404</v>
      </c>
      <c r="J19" s="5">
        <f t="shared" si="1"/>
        <v>7.1782178217821784</v>
      </c>
    </row>
    <row r="20" spans="1:10" ht="13" x14ac:dyDescent="0.15">
      <c r="A20" s="1" t="s">
        <v>16</v>
      </c>
      <c r="B20" s="2">
        <v>8</v>
      </c>
      <c r="C20" s="2">
        <f>+'Enero 2015'!B20</f>
        <v>13</v>
      </c>
      <c r="D20" s="15">
        <f t="shared" ref="D20:D27" si="11">+(B20-C20)*100/C20</f>
        <v>-38.46153846153846</v>
      </c>
      <c r="E20" s="2">
        <f>+B20</f>
        <v>8</v>
      </c>
      <c r="F20" s="2">
        <f>+C20</f>
        <v>13</v>
      </c>
      <c r="G20" s="15">
        <f t="shared" si="0"/>
        <v>-38.46153846153846</v>
      </c>
      <c r="H20" s="2">
        <f>+B20-C20+'Diciembre 2015'!H20</f>
        <v>111</v>
      </c>
      <c r="I20" s="16">
        <f>+'Enero 2015'!H20</f>
        <v>129</v>
      </c>
      <c r="J20" s="15">
        <f t="shared" si="1"/>
        <v>-13.953488372093023</v>
      </c>
    </row>
    <row r="21" spans="1:10" ht="13" x14ac:dyDescent="0.15">
      <c r="A21" s="1" t="s">
        <v>17</v>
      </c>
      <c r="B21" s="2">
        <v>6</v>
      </c>
      <c r="C21" s="2">
        <f>+'Enero 2015'!B21</f>
        <v>2</v>
      </c>
      <c r="D21" s="15">
        <f t="shared" si="11"/>
        <v>200</v>
      </c>
      <c r="E21" s="2">
        <f t="shared" ref="E21:E27" si="12">+B21</f>
        <v>6</v>
      </c>
      <c r="F21" s="2">
        <f t="shared" ref="F21:F27" si="13">+C21</f>
        <v>2</v>
      </c>
      <c r="G21" s="15">
        <f t="shared" si="0"/>
        <v>200</v>
      </c>
      <c r="H21" s="2">
        <f>+B21-C21+'Diciembre 2015'!H21</f>
        <v>51</v>
      </c>
      <c r="I21" s="16">
        <f>+'Enero 2015'!H21</f>
        <v>30</v>
      </c>
      <c r="J21" s="15">
        <f t="shared" si="1"/>
        <v>70</v>
      </c>
    </row>
    <row r="22" spans="1:10" ht="13" x14ac:dyDescent="0.15">
      <c r="A22" s="1" t="s">
        <v>19</v>
      </c>
      <c r="B22" s="2">
        <v>1</v>
      </c>
      <c r="C22" s="2">
        <f>+'Enero 2015'!B22</f>
        <v>1</v>
      </c>
      <c r="D22" s="15">
        <f t="shared" si="11"/>
        <v>0</v>
      </c>
      <c r="E22" s="2">
        <f t="shared" si="12"/>
        <v>1</v>
      </c>
      <c r="F22" s="2">
        <f t="shared" si="13"/>
        <v>1</v>
      </c>
      <c r="G22" s="15">
        <f t="shared" si="0"/>
        <v>0</v>
      </c>
      <c r="H22" s="2">
        <f>+B22-C22+'Diciembre 2015'!H22</f>
        <v>23</v>
      </c>
      <c r="I22" s="16">
        <f>+'Enero 2015'!H22</f>
        <v>21</v>
      </c>
      <c r="J22" s="15">
        <f t="shared" si="1"/>
        <v>9.5238095238095237</v>
      </c>
    </row>
    <row r="23" spans="1:10" ht="13" x14ac:dyDescent="0.15">
      <c r="A23" s="1" t="s">
        <v>18</v>
      </c>
      <c r="B23" s="2">
        <v>4</v>
      </c>
      <c r="C23" s="2">
        <f>+'Enero 2015'!B23</f>
        <v>3</v>
      </c>
      <c r="D23" s="15">
        <f t="shared" si="11"/>
        <v>33.333333333333336</v>
      </c>
      <c r="E23" s="2">
        <f t="shared" si="12"/>
        <v>4</v>
      </c>
      <c r="F23" s="2">
        <f t="shared" si="13"/>
        <v>3</v>
      </c>
      <c r="G23" s="15">
        <f t="shared" si="0"/>
        <v>33.333333333333336</v>
      </c>
      <c r="H23" s="2">
        <f>+B23-C23+'Diciembre 2015'!H23</f>
        <v>37</v>
      </c>
      <c r="I23" s="16">
        <f>+'Enero 2015'!H23</f>
        <v>32</v>
      </c>
      <c r="J23" s="15">
        <f t="shared" si="1"/>
        <v>15.625</v>
      </c>
    </row>
    <row r="24" spans="1:10" ht="13" x14ac:dyDescent="0.15">
      <c r="A24" s="1" t="s">
        <v>20</v>
      </c>
      <c r="B24" s="2">
        <v>5</v>
      </c>
      <c r="C24" s="2">
        <f>+'Enero 2015'!B24</f>
        <v>1</v>
      </c>
      <c r="D24" s="15">
        <f t="shared" si="11"/>
        <v>400</v>
      </c>
      <c r="E24" s="2">
        <f t="shared" si="12"/>
        <v>5</v>
      </c>
      <c r="F24" s="2">
        <f t="shared" si="13"/>
        <v>1</v>
      </c>
      <c r="G24" s="15">
        <f t="shared" si="0"/>
        <v>400</v>
      </c>
      <c r="H24" s="2">
        <f>+B24-C24+'Diciembre 2015'!H24</f>
        <v>45</v>
      </c>
      <c r="I24" s="16">
        <f>+'Enero 2015'!H24</f>
        <v>36</v>
      </c>
      <c r="J24" s="15">
        <f t="shared" si="1"/>
        <v>25</v>
      </c>
    </row>
    <row r="25" spans="1:10" ht="13" x14ac:dyDescent="0.15">
      <c r="A25" s="1" t="s">
        <v>22</v>
      </c>
      <c r="B25" s="2">
        <v>7</v>
      </c>
      <c r="C25" s="2">
        <f>+'Enero 2015'!B25</f>
        <v>6</v>
      </c>
      <c r="D25" s="15">
        <f t="shared" si="11"/>
        <v>16.666666666666668</v>
      </c>
      <c r="E25" s="2">
        <f t="shared" si="12"/>
        <v>7</v>
      </c>
      <c r="F25" s="2">
        <f t="shared" si="13"/>
        <v>6</v>
      </c>
      <c r="G25" s="15">
        <f t="shared" si="0"/>
        <v>16.666666666666668</v>
      </c>
      <c r="H25" s="2">
        <f>+B25-C25+'Diciembre 2015'!H25</f>
        <v>86</v>
      </c>
      <c r="I25" s="16">
        <f>+'Enero 2015'!H25</f>
        <v>74</v>
      </c>
      <c r="J25" s="15">
        <f t="shared" si="1"/>
        <v>16.216216216216218</v>
      </c>
    </row>
    <row r="26" spans="1:10" ht="13" x14ac:dyDescent="0.15">
      <c r="A26" s="1" t="s">
        <v>21</v>
      </c>
      <c r="B26" s="2">
        <v>4</v>
      </c>
      <c r="C26" s="2">
        <f>+'Enero 2015'!B26</f>
        <v>2</v>
      </c>
      <c r="D26" s="15">
        <f t="shared" si="11"/>
        <v>100</v>
      </c>
      <c r="E26" s="2">
        <f t="shared" si="12"/>
        <v>4</v>
      </c>
      <c r="F26" s="2">
        <f t="shared" si="13"/>
        <v>2</v>
      </c>
      <c r="G26" s="15">
        <f t="shared" si="0"/>
        <v>100</v>
      </c>
      <c r="H26" s="2">
        <f>+B26-C26+'Diciembre 2015'!H26</f>
        <v>31</v>
      </c>
      <c r="I26" s="16">
        <f>+'Enero 2015'!H26</f>
        <v>7</v>
      </c>
      <c r="J26" s="15">
        <f t="shared" si="1"/>
        <v>342.85714285714283</v>
      </c>
    </row>
    <row r="27" spans="1:10" ht="13" x14ac:dyDescent="0.15">
      <c r="A27" s="1" t="s">
        <v>28</v>
      </c>
      <c r="B27" s="2">
        <v>1</v>
      </c>
      <c r="C27" s="2">
        <f>+'Enero 2015'!B27</f>
        <v>0</v>
      </c>
      <c r="D27" s="15" t="e">
        <f t="shared" si="11"/>
        <v>#DIV/0!</v>
      </c>
      <c r="E27" s="2">
        <f t="shared" si="12"/>
        <v>1</v>
      </c>
      <c r="F27" s="2">
        <f t="shared" si="13"/>
        <v>0</v>
      </c>
      <c r="G27" s="15" t="e">
        <f t="shared" si="0"/>
        <v>#DIV/0!</v>
      </c>
      <c r="H27" s="2">
        <f>+B27-C27+'Diciembre 2015'!H27</f>
        <v>11</v>
      </c>
      <c r="I27" s="16">
        <f>+'Enero 2015'!H27</f>
        <v>6</v>
      </c>
      <c r="J27" s="15">
        <f t="shared" si="1"/>
        <v>83.333333333333329</v>
      </c>
    </row>
    <row r="28" spans="1:10" x14ac:dyDescent="0.15">
      <c r="A28" s="6" t="s">
        <v>30</v>
      </c>
      <c r="B28" s="4">
        <f>SUM(B20:B27)</f>
        <v>36</v>
      </c>
      <c r="C28" s="4">
        <f>SUM(C20:C27)</f>
        <v>28</v>
      </c>
      <c r="D28" s="5">
        <f>+(B28-C28)*100/C28</f>
        <v>28.571428571428573</v>
      </c>
      <c r="E28" s="4">
        <f>SUM(E20:E27)</f>
        <v>36</v>
      </c>
      <c r="F28" s="4">
        <f>SUM(F20:F27)</f>
        <v>28</v>
      </c>
      <c r="G28" s="5">
        <f>+(E28-F28)*100/F28</f>
        <v>28.571428571428573</v>
      </c>
      <c r="H28" s="4">
        <f>SUM(H20:H27)</f>
        <v>395</v>
      </c>
      <c r="I28" s="4">
        <f>SUM(I20:I27)</f>
        <v>335</v>
      </c>
      <c r="J28" s="5">
        <f>+(H28-I28)*100/I28</f>
        <v>17.910447761194028</v>
      </c>
    </row>
    <row r="29" spans="1:10" ht="14" x14ac:dyDescent="0.15">
      <c r="A29" s="14" t="s">
        <v>27</v>
      </c>
      <c r="B29" s="12">
        <f>+B7+B13+B19+B28</f>
        <v>90</v>
      </c>
      <c r="C29" s="12">
        <f>+C7+C13+C19+C28</f>
        <v>83</v>
      </c>
      <c r="D29" s="13">
        <f>+(B29-C29)*100/C29</f>
        <v>8.4337349397590362</v>
      </c>
      <c r="E29" s="12">
        <f t="shared" ref="E29:I29" si="14">+E7+E13+E19+E28</f>
        <v>90</v>
      </c>
      <c r="F29" s="12">
        <f t="shared" si="14"/>
        <v>83</v>
      </c>
      <c r="G29" s="13">
        <f>+(E29-F29)*100/F29</f>
        <v>8.4337349397590362</v>
      </c>
      <c r="H29" s="12">
        <f t="shared" si="14"/>
        <v>1098</v>
      </c>
      <c r="I29" s="12">
        <f t="shared" si="14"/>
        <v>997</v>
      </c>
      <c r="J29" s="13">
        <f>+(H29-I29)*100/I29</f>
        <v>10.130391173520561</v>
      </c>
    </row>
    <row r="30" spans="1:10" x14ac:dyDescent="0.15">
      <c r="A30" s="11" t="s">
        <v>31</v>
      </c>
      <c r="B30" s="11">
        <f>+B29-B7</f>
        <v>89</v>
      </c>
      <c r="C30" s="11">
        <f>+C29-C7</f>
        <v>81</v>
      </c>
      <c r="D30" s="10">
        <f>+(B30-C30)*100/C30</f>
        <v>9.8765432098765427</v>
      </c>
      <c r="E30" s="11">
        <f t="shared" ref="E30:I30" si="15">+E29-E7</f>
        <v>89</v>
      </c>
      <c r="F30" s="11">
        <f t="shared" si="15"/>
        <v>81</v>
      </c>
      <c r="G30" s="10">
        <f>+(E30-F30)*100/F30</f>
        <v>9.8765432098765427</v>
      </c>
      <c r="H30" s="11">
        <f t="shared" si="15"/>
        <v>1081</v>
      </c>
      <c r="I30" s="11">
        <f t="shared" si="15"/>
        <v>981</v>
      </c>
      <c r="J30" s="10">
        <f>+(H30-I30)*100/I30</f>
        <v>10.193679918450561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sheetPr codeName="Hoja21"/>
  <dimension ref="A2:J30"/>
  <sheetViews>
    <sheetView zoomScale="150" zoomScaleNormal="150" zoomScalePageLayoutView="150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/>
      <c r="C4" s="2">
        <f>+'Diciembre 2014'!B4</f>
        <v>1</v>
      </c>
      <c r="D4" s="15">
        <f>+(B4-C4)*100/C4</f>
        <v>-100</v>
      </c>
      <c r="E4" s="2">
        <f>+B4+'Noviembre 2015'!E4</f>
        <v>8</v>
      </c>
      <c r="F4" s="2">
        <f>+C4+'Noviembre 2015'!F4</f>
        <v>6</v>
      </c>
      <c r="G4" s="15">
        <f t="shared" ref="G4:G27" si="0">+(E4-F4)*100/F4</f>
        <v>33.333333333333336</v>
      </c>
      <c r="H4" s="2">
        <f>+B4-C4+'Noviembre 2015'!H4</f>
        <v>8</v>
      </c>
      <c r="I4" s="16" t="e">
        <f>+'Diciembre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>
        <f>+'Diciembre 2014'!B5</f>
        <v>0</v>
      </c>
      <c r="D5" s="15"/>
      <c r="E5" s="2">
        <f>+B5+'Noviembre 2015'!E5</f>
        <v>3</v>
      </c>
      <c r="F5" s="2">
        <f>+C5+'Noviembre 2015'!F5</f>
        <v>5</v>
      </c>
      <c r="G5" s="15">
        <f t="shared" si="0"/>
        <v>-40</v>
      </c>
      <c r="H5" s="2">
        <f>+B5-C5+'Noviembre 2015'!H5</f>
        <v>3</v>
      </c>
      <c r="I5" s="16" t="e">
        <f>+'Diciembre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>
        <f>+'Diciembre 2014'!B6</f>
        <v>0</v>
      </c>
      <c r="D6" s="15"/>
      <c r="E6" s="2">
        <f>+B6+'Noviembre 2015'!E6</f>
        <v>7</v>
      </c>
      <c r="F6" s="2">
        <f>+C6+'Noviembre 2015'!F6</f>
        <v>5</v>
      </c>
      <c r="G6" s="15">
        <f t="shared" si="0"/>
        <v>40</v>
      </c>
      <c r="H6" s="2">
        <f>+B6-C6+'Noviembre 2015'!H6</f>
        <v>7</v>
      </c>
      <c r="I6" s="16" t="e">
        <f>+'Diciembre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>
        <f>SUM(C4:C6)</f>
        <v>1</v>
      </c>
      <c r="D7" s="5">
        <f>+(B7-C7)*100/C7</f>
        <v>0</v>
      </c>
      <c r="E7" s="4">
        <f>SUM(E4:E6)</f>
        <v>18</v>
      </c>
      <c r="F7" s="4">
        <f>SUM(F4:F6)</f>
        <v>16</v>
      </c>
      <c r="G7" s="5">
        <f t="shared" si="0"/>
        <v>12.5</v>
      </c>
      <c r="H7" s="4">
        <f>SUM(H4:H6)</f>
        <v>18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>
        <f>+'Diciembre 2014'!B8</f>
        <v>0</v>
      </c>
      <c r="D8" s="15"/>
      <c r="E8" s="2">
        <f>+B8+'Noviembre 2015'!E8</f>
        <v>7</v>
      </c>
      <c r="F8" s="2">
        <f>+C8+'Noviembre 2015'!F8</f>
        <v>4</v>
      </c>
      <c r="G8" s="15">
        <f t="shared" si="0"/>
        <v>75</v>
      </c>
      <c r="H8" s="2">
        <f>+B8-C8+'Noviembre 2015'!H8</f>
        <v>7</v>
      </c>
      <c r="I8" s="16" t="e">
        <f>+'Diciembre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>
        <f>+'Diciembre 2014'!B9</f>
        <v>3</v>
      </c>
      <c r="D9" s="15">
        <f t="shared" ref="D9:D18" si="2">+(B9-C9)*100/C9</f>
        <v>-33.333333333333336</v>
      </c>
      <c r="E9" s="2">
        <f>+B9+'Noviembre 2015'!E9</f>
        <v>19</v>
      </c>
      <c r="F9" s="2">
        <f>+C9+'Noviembre 2015'!F9</f>
        <v>13</v>
      </c>
      <c r="G9" s="15">
        <f t="shared" si="0"/>
        <v>46.153846153846153</v>
      </c>
      <c r="H9" s="2">
        <f>+B9-C9+'Noviembre 2015'!H9</f>
        <v>19</v>
      </c>
      <c r="I9" s="16" t="e">
        <f>+'Diciembre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7</v>
      </c>
      <c r="C10" s="2">
        <f>+'Diciembre 2014'!B10</f>
        <v>1</v>
      </c>
      <c r="D10" s="15">
        <f t="shared" si="2"/>
        <v>600</v>
      </c>
      <c r="E10" s="2">
        <f>+B10+'Noviembre 2015'!E10</f>
        <v>51</v>
      </c>
      <c r="F10" s="2">
        <f>+C10+'Noviembre 2015'!F10</f>
        <v>39</v>
      </c>
      <c r="G10" s="15">
        <f t="shared" si="0"/>
        <v>30.76923076923077</v>
      </c>
      <c r="H10" s="2">
        <f>+B10-C10+'Noviembre 2015'!H10</f>
        <v>51</v>
      </c>
      <c r="I10" s="16" t="e">
        <f>+'Diciembre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6</v>
      </c>
      <c r="C11" s="2">
        <f>+'Diciembre 2014'!B11</f>
        <v>6</v>
      </c>
      <c r="D11" s="15">
        <f t="shared" si="2"/>
        <v>0</v>
      </c>
      <c r="E11" s="2">
        <f>+B11+'Noviembre 2015'!E11</f>
        <v>60</v>
      </c>
      <c r="F11" s="2">
        <f>+C11+'Noviembre 2015'!F11</f>
        <v>68</v>
      </c>
      <c r="G11" s="15">
        <f t="shared" si="0"/>
        <v>-11.764705882352942</v>
      </c>
      <c r="H11" s="2">
        <f>+B11-C11+'Noviembre 2015'!H11</f>
        <v>60</v>
      </c>
      <c r="I11" s="16" t="e">
        <f>+'Diciembre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3</v>
      </c>
      <c r="C12" s="2">
        <f>+'Diciembre 2014'!B12</f>
        <v>10</v>
      </c>
      <c r="D12" s="15">
        <f t="shared" si="2"/>
        <v>-70</v>
      </c>
      <c r="E12" s="2">
        <f>+B12+'Noviembre 2015'!E12</f>
        <v>121</v>
      </c>
      <c r="F12" s="2">
        <f>+C12+'Noviembre 2015'!F12</f>
        <v>116</v>
      </c>
      <c r="G12" s="15">
        <f t="shared" si="0"/>
        <v>4.3103448275862073</v>
      </c>
      <c r="H12" s="2">
        <f>+B12-C12+'Noviembre 2015'!H12</f>
        <v>121</v>
      </c>
      <c r="I12" s="16" t="e">
        <f>+'Diciembre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18</v>
      </c>
      <c r="C13" s="4">
        <f>SUM(C8:C12)</f>
        <v>20</v>
      </c>
      <c r="D13" s="5">
        <f>+(B13-C13)*100/C13</f>
        <v>-10</v>
      </c>
      <c r="E13" s="4">
        <f>SUM(E8:E12)</f>
        <v>258</v>
      </c>
      <c r="F13" s="4">
        <f>SUM(F8:F12)</f>
        <v>240</v>
      </c>
      <c r="G13" s="5">
        <f t="shared" si="0"/>
        <v>7.5</v>
      </c>
      <c r="H13" s="4">
        <f>SUM(H8:H12)</f>
        <v>258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5</v>
      </c>
      <c r="C14" s="2">
        <f>+'Diciembre 2014'!B14</f>
        <v>5</v>
      </c>
      <c r="D14" s="15">
        <f t="shared" si="2"/>
        <v>0</v>
      </c>
      <c r="E14" s="2">
        <f>+B14+'Noviembre 2015'!E14</f>
        <v>81</v>
      </c>
      <c r="F14" s="2">
        <f>+C14+'Noviembre 2015'!F14</f>
        <v>79</v>
      </c>
      <c r="G14" s="15">
        <f t="shared" si="0"/>
        <v>2.5316455696202533</v>
      </c>
      <c r="H14" s="2">
        <f>+B14-C14+'Noviembre 2015'!H14</f>
        <v>81</v>
      </c>
      <c r="I14" s="16" t="e">
        <f>+'Diciembre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9</v>
      </c>
      <c r="C15" s="2">
        <f>+'Diciembre 2014'!B15</f>
        <v>9</v>
      </c>
      <c r="D15" s="15">
        <f t="shared" si="2"/>
        <v>0</v>
      </c>
      <c r="E15" s="2">
        <f>+B15+'Noviembre 2015'!E15</f>
        <v>95</v>
      </c>
      <c r="F15" s="2">
        <f>+C15+'Noviembre 2015'!F15</f>
        <v>74</v>
      </c>
      <c r="G15" s="15">
        <f t="shared" si="0"/>
        <v>28.378378378378379</v>
      </c>
      <c r="H15" s="2">
        <f>+B15-C15+'Noviembre 2015'!H15</f>
        <v>95</v>
      </c>
      <c r="I15" s="16" t="e">
        <f>+'Diciembre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10</v>
      </c>
      <c r="C16" s="2">
        <f>+'Diciembre 2014'!B16</f>
        <v>6</v>
      </c>
      <c r="D16" s="15">
        <f t="shared" si="2"/>
        <v>66.666666666666671</v>
      </c>
      <c r="E16" s="2">
        <f>+B16+'Noviembre 2015'!E16</f>
        <v>116</v>
      </c>
      <c r="F16" s="2">
        <f>+C16+'Noviembre 2015'!F16</f>
        <v>92</v>
      </c>
      <c r="G16" s="15">
        <f t="shared" si="0"/>
        <v>26.086956521739129</v>
      </c>
      <c r="H16" s="2">
        <f>+B16-C16+'Noviembre 2015'!H16</f>
        <v>116</v>
      </c>
      <c r="I16" s="16" t="e">
        <f>+'Diciembre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3</v>
      </c>
      <c r="C17" s="2">
        <f>+'Diciembre 2014'!B17</f>
        <v>2</v>
      </c>
      <c r="D17" s="15">
        <f t="shared" si="2"/>
        <v>50</v>
      </c>
      <c r="E17" s="2">
        <f>+B17+'Noviembre 2015'!E17</f>
        <v>61</v>
      </c>
      <c r="F17" s="2">
        <f>+C17+'Noviembre 2015'!F17</f>
        <v>58</v>
      </c>
      <c r="G17" s="15">
        <f t="shared" si="0"/>
        <v>5.1724137931034484</v>
      </c>
      <c r="H17" s="2">
        <f>+B17-C17+'Noviembre 2015'!H17</f>
        <v>61</v>
      </c>
      <c r="I17" s="16" t="e">
        <f>+'Diciembre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8</v>
      </c>
      <c r="C18" s="2">
        <f>+'Diciembre 2014'!B18</f>
        <v>9</v>
      </c>
      <c r="D18" s="15">
        <f t="shared" si="2"/>
        <v>-11.111111111111111</v>
      </c>
      <c r="E18" s="2">
        <f>+B18+'Noviembre 2015'!E18</f>
        <v>75</v>
      </c>
      <c r="F18" s="2">
        <f>+C18+'Noviembre 2015'!F18</f>
        <v>90</v>
      </c>
      <c r="G18" s="15">
        <f t="shared" si="0"/>
        <v>-16.666666666666668</v>
      </c>
      <c r="H18" s="2">
        <f>+B18-C18+'Noviembre 2015'!H18</f>
        <v>75</v>
      </c>
      <c r="I18" s="16" t="e">
        <f>+'Diciembre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35</v>
      </c>
      <c r="C19" s="4">
        <f>SUM(C14:C18)</f>
        <v>31</v>
      </c>
      <c r="D19" s="5">
        <f>+(B19-C19)*100/C19</f>
        <v>12.903225806451612</v>
      </c>
      <c r="E19" s="4">
        <f>SUM(E14:E18)</f>
        <v>428</v>
      </c>
      <c r="F19" s="4">
        <f>SUM(F14:F18)</f>
        <v>393</v>
      </c>
      <c r="G19" s="5">
        <f t="shared" si="0"/>
        <v>8.9058524173027998</v>
      </c>
      <c r="H19" s="4">
        <f>SUM(H14:H18)</f>
        <v>428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11</v>
      </c>
      <c r="C20" s="2">
        <f>+'Diciembre 2014'!B20</f>
        <v>5</v>
      </c>
      <c r="D20" s="15">
        <f t="shared" ref="D20:D25" si="3">+(B20-C20)*100/C20</f>
        <v>120</v>
      </c>
      <c r="E20" s="2">
        <f>+B20+'Noviembre 2015'!E20</f>
        <v>116</v>
      </c>
      <c r="F20" s="2">
        <f>+C20+'Noviembre 2015'!F20</f>
        <v>125</v>
      </c>
      <c r="G20" s="15">
        <f t="shared" si="0"/>
        <v>-7.2</v>
      </c>
      <c r="H20" s="2">
        <f>+B20-C20+'Noviembre 2015'!H20</f>
        <v>116</v>
      </c>
      <c r="I20" s="16" t="e">
        <f>+'Diciembre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4</v>
      </c>
      <c r="C21" s="2">
        <f>+'Diciembre 2014'!B21</f>
        <v>1</v>
      </c>
      <c r="D21" s="15">
        <f t="shared" si="3"/>
        <v>300</v>
      </c>
      <c r="E21" s="2">
        <f>+B21+'Noviembre 2015'!E21</f>
        <v>47</v>
      </c>
      <c r="F21" s="2">
        <f>+C21+'Noviembre 2015'!F21</f>
        <v>30</v>
      </c>
      <c r="G21" s="15">
        <f t="shared" si="0"/>
        <v>56.666666666666664</v>
      </c>
      <c r="H21" s="2">
        <f>+B21-C21+'Noviembre 2015'!H21</f>
        <v>47</v>
      </c>
      <c r="I21" s="16" t="e">
        <f>+'Diciembre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2</v>
      </c>
      <c r="C22" s="2">
        <f>+'Diciembre 2014'!B22</f>
        <v>2</v>
      </c>
      <c r="D22" s="15">
        <f t="shared" si="3"/>
        <v>0</v>
      </c>
      <c r="E22" s="2">
        <f>+B22+'Noviembre 2015'!E22</f>
        <v>23</v>
      </c>
      <c r="F22" s="2">
        <f>+C22+'Noviembre 2015'!F22</f>
        <v>21</v>
      </c>
      <c r="G22" s="15">
        <f t="shared" si="0"/>
        <v>9.5238095238095237</v>
      </c>
      <c r="H22" s="2">
        <f>+B22-C22+'Noviembre 2015'!H22</f>
        <v>23</v>
      </c>
      <c r="I22" s="16" t="e">
        <f>+'Diciembre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4</v>
      </c>
      <c r="C23" s="2">
        <f>+'Diciembre 2014'!B23</f>
        <v>3</v>
      </c>
      <c r="D23" s="15">
        <f t="shared" si="3"/>
        <v>33.333333333333336</v>
      </c>
      <c r="E23" s="2">
        <f>+B23+'Noviembre 2015'!E23</f>
        <v>36</v>
      </c>
      <c r="F23" s="2">
        <f>+C23+'Noviembre 2015'!F23</f>
        <v>29</v>
      </c>
      <c r="G23" s="15">
        <f t="shared" si="0"/>
        <v>24.137931034482758</v>
      </c>
      <c r="H23" s="2">
        <f>+B23-C23+'Noviembre 2015'!H23</f>
        <v>36</v>
      </c>
      <c r="I23" s="16" t="e">
        <f>+'Diciembre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2</v>
      </c>
      <c r="C24" s="2">
        <f>+'Diciembre 2014'!B24</f>
        <v>3</v>
      </c>
      <c r="D24" s="15">
        <f t="shared" si="3"/>
        <v>-33.333333333333336</v>
      </c>
      <c r="E24" s="2">
        <f>+B24+'Noviembre 2015'!E24</f>
        <v>41</v>
      </c>
      <c r="F24" s="2">
        <f>+C24+'Noviembre 2015'!F24</f>
        <v>38</v>
      </c>
      <c r="G24" s="15">
        <f t="shared" si="0"/>
        <v>7.8947368421052628</v>
      </c>
      <c r="H24" s="2">
        <f>+B24-C24+'Noviembre 2015'!H24</f>
        <v>41</v>
      </c>
      <c r="I24" s="16" t="e">
        <f>+'Diciembre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11</v>
      </c>
      <c r="C25" s="2">
        <f>+'Diciembre 2014'!B25</f>
        <v>5</v>
      </c>
      <c r="D25" s="15">
        <f t="shared" si="3"/>
        <v>120</v>
      </c>
      <c r="E25" s="2">
        <f>+B25+'Noviembre 2015'!E25</f>
        <v>85</v>
      </c>
      <c r="F25" s="2">
        <f>+C25+'Noviembre 2015'!F25</f>
        <v>73</v>
      </c>
      <c r="G25" s="15">
        <f t="shared" si="0"/>
        <v>16.438356164383563</v>
      </c>
      <c r="H25" s="2">
        <f>+B25-C25+'Noviembre 2015'!H25</f>
        <v>85</v>
      </c>
      <c r="I25" s="16" t="e">
        <f>+'Diciembre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>
        <f>+'Diciembre 2014'!B26</f>
        <v>0</v>
      </c>
      <c r="D26" s="15"/>
      <c r="E26" s="2">
        <f>+B26+'Noviembre 2015'!E26</f>
        <v>29</v>
      </c>
      <c r="F26" s="2">
        <f>+C26+'Noviembre 2015'!F26</f>
        <v>7</v>
      </c>
      <c r="G26" s="15">
        <f t="shared" si="0"/>
        <v>314.28571428571428</v>
      </c>
      <c r="H26" s="2">
        <f>+B26-C26+'Noviembre 2015'!H26</f>
        <v>29</v>
      </c>
      <c r="I26" s="16" t="e">
        <f>+'Diciembre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>
        <f>+'Diciembre 2014'!B27</f>
        <v>0</v>
      </c>
      <c r="D27" s="15"/>
      <c r="E27" s="2">
        <f>+B27+'Noviembre 2015'!E27</f>
        <v>10</v>
      </c>
      <c r="F27" s="2">
        <f>+C27+'Noviembre 2015'!F27</f>
        <v>6</v>
      </c>
      <c r="G27" s="15">
        <f t="shared" si="0"/>
        <v>66.666666666666671</v>
      </c>
      <c r="H27" s="2">
        <f>+B27-C27+'Noviembre 2015'!H27</f>
        <v>10</v>
      </c>
      <c r="I27" s="16" t="e">
        <f>+'Diciembre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36</v>
      </c>
      <c r="C28" s="4">
        <f>SUM(C20:C27)</f>
        <v>19</v>
      </c>
      <c r="D28" s="5">
        <f>+(B28-C28)*100/C28</f>
        <v>89.473684210526315</v>
      </c>
      <c r="E28" s="4">
        <f>SUM(E20:E27)</f>
        <v>387</v>
      </c>
      <c r="F28" s="4">
        <f>SUM(F20:F27)</f>
        <v>329</v>
      </c>
      <c r="G28" s="5">
        <f>+(E28-F28)*100/F28</f>
        <v>17.62917933130699</v>
      </c>
      <c r="H28" s="4">
        <f>SUM(H20:H27)</f>
        <v>387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90</v>
      </c>
      <c r="C29" s="12">
        <f>+C7+C13+C19+C28</f>
        <v>71</v>
      </c>
      <c r="D29" s="13">
        <f>+(B29-C29)*100/C29</f>
        <v>26.760563380281692</v>
      </c>
      <c r="E29" s="12">
        <f t="shared" ref="E29:I29" si="4">+E7+E13+E19+E28</f>
        <v>1091</v>
      </c>
      <c r="F29" s="12">
        <f t="shared" si="4"/>
        <v>978</v>
      </c>
      <c r="G29" s="13">
        <f>+(E29-F29)*100/F29</f>
        <v>11.554192229038854</v>
      </c>
      <c r="H29" s="12">
        <f t="shared" si="4"/>
        <v>1091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89</v>
      </c>
      <c r="C30" s="11">
        <f>+C29-C7</f>
        <v>70</v>
      </c>
      <c r="D30" s="10">
        <f>+(B30-C30)*100/C30</f>
        <v>27.142857142857142</v>
      </c>
      <c r="E30" s="11">
        <f t="shared" ref="E30:I30" si="5">+E29-E7</f>
        <v>1073</v>
      </c>
      <c r="F30" s="11">
        <f t="shared" si="5"/>
        <v>962</v>
      </c>
      <c r="G30" s="10">
        <f>+(E30-F30)*100/F30</f>
        <v>11.538461538461538</v>
      </c>
      <c r="H30" s="11">
        <f t="shared" si="5"/>
        <v>1073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sheetPr codeName="Hoja22"/>
  <dimension ref="A2:J30"/>
  <sheetViews>
    <sheetView zoomScale="150" zoomScaleNormal="150" zoomScalePageLayoutView="150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/>
      <c r="C4" s="2">
        <f>+'Noviembre 2014 '!B4</f>
        <v>0</v>
      </c>
      <c r="D4" s="15" t="e">
        <f>+(B4-C4)*100/C4</f>
        <v>#DIV/0!</v>
      </c>
      <c r="E4" s="2">
        <f>+B4+'Octubre 2015'!E4</f>
        <v>8</v>
      </c>
      <c r="F4" s="2">
        <f>+C4+'Octubre 2015'!F4</f>
        <v>5</v>
      </c>
      <c r="G4" s="15">
        <f t="shared" ref="G4:G27" si="0">+(E4-F4)*100/F4</f>
        <v>60</v>
      </c>
      <c r="H4" s="2">
        <f>+B4-C4+'Octubre 2015'!H4</f>
        <v>9</v>
      </c>
      <c r="I4" s="16" t="e">
        <f>+'Noviembre 2014 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>
        <f>+'Noviembre 2014 '!B5</f>
        <v>0</v>
      </c>
      <c r="D5" s="15" t="e">
        <f t="shared" ref="D5:D18" si="2">+(B5-C5)*100/C5</f>
        <v>#DIV/0!</v>
      </c>
      <c r="E5" s="2">
        <f>+B5+'Octubre 2015'!E5</f>
        <v>3</v>
      </c>
      <c r="F5" s="2">
        <f>+C5+'Octubre 2015'!F5</f>
        <v>5</v>
      </c>
      <c r="G5" s="15">
        <f t="shared" si="0"/>
        <v>-40</v>
      </c>
      <c r="H5" s="2">
        <f>+B5-C5+'Octubre 2015'!H5</f>
        <v>3</v>
      </c>
      <c r="I5" s="16" t="e">
        <f>+'Noviembre 2014 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>
        <f>+'Noviembre 2014 '!B6</f>
        <v>0</v>
      </c>
      <c r="D6" s="15" t="e">
        <f t="shared" si="2"/>
        <v>#DIV/0!</v>
      </c>
      <c r="E6" s="2">
        <f>+B6+'Octubre 2015'!E6</f>
        <v>6</v>
      </c>
      <c r="F6" s="2">
        <f>+C6+'Octubre 2015'!F6</f>
        <v>5</v>
      </c>
      <c r="G6" s="15">
        <f t="shared" si="0"/>
        <v>20</v>
      </c>
      <c r="H6" s="2">
        <f>+B6-C6+'Octubre 2015'!H6</f>
        <v>6</v>
      </c>
      <c r="I6" s="16" t="e">
        <f>+'Noviembre 2014 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>
        <f>SUM(C4:C6)</f>
        <v>0</v>
      </c>
      <c r="D7" s="5" t="e">
        <f>+(B7-C7)*100/C7</f>
        <v>#DIV/0!</v>
      </c>
      <c r="E7" s="4">
        <f>SUM(E4:E6)</f>
        <v>17</v>
      </c>
      <c r="F7" s="4">
        <f>SUM(F4:F6)</f>
        <v>15</v>
      </c>
      <c r="G7" s="5">
        <f t="shared" si="0"/>
        <v>13.333333333333334</v>
      </c>
      <c r="H7" s="4">
        <f>SUM(H4:H6)</f>
        <v>18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>
        <f>+'Noviembre 2014 '!B8</f>
        <v>1</v>
      </c>
      <c r="D8" s="15">
        <f t="shared" si="2"/>
        <v>-100</v>
      </c>
      <c r="E8" s="2">
        <f>+B8+'Octubre 2015'!E8</f>
        <v>7</v>
      </c>
      <c r="F8" s="2">
        <f>+C8+'Octubre 2015'!F8</f>
        <v>4</v>
      </c>
      <c r="G8" s="15">
        <f t="shared" si="0"/>
        <v>75</v>
      </c>
      <c r="H8" s="2">
        <f>+B8-C8+'Octubre 2015'!H8</f>
        <v>7</v>
      </c>
      <c r="I8" s="16" t="e">
        <f>+'Noviembre 2014 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>
        <f>+'Noviembre 2014 '!B9</f>
        <v>1</v>
      </c>
      <c r="D9" s="15">
        <f t="shared" si="2"/>
        <v>100</v>
      </c>
      <c r="E9" s="2">
        <f>+B9+'Octubre 2015'!E9</f>
        <v>17</v>
      </c>
      <c r="F9" s="2">
        <f>+C9+'Octubre 2015'!F9</f>
        <v>10</v>
      </c>
      <c r="G9" s="15">
        <f t="shared" si="0"/>
        <v>70</v>
      </c>
      <c r="H9" s="2">
        <f>+B9-C9+'Octubre 2015'!H9</f>
        <v>20</v>
      </c>
      <c r="I9" s="16" t="e">
        <f>+'Noviembre 2014 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3</v>
      </c>
      <c r="C10" s="2">
        <f>+'Noviembre 2014 '!B10</f>
        <v>2</v>
      </c>
      <c r="D10" s="15">
        <f t="shared" si="2"/>
        <v>50</v>
      </c>
      <c r="E10" s="2">
        <f>+B10+'Octubre 2015'!E10</f>
        <v>44</v>
      </c>
      <c r="F10" s="2">
        <f>+C10+'Octubre 2015'!F10</f>
        <v>38</v>
      </c>
      <c r="G10" s="15">
        <f t="shared" si="0"/>
        <v>15.789473684210526</v>
      </c>
      <c r="H10" s="2">
        <f>+B10-C10+'Octubre 2015'!H10</f>
        <v>45</v>
      </c>
      <c r="I10" s="16" t="e">
        <f>+'Noviembre 2014 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2</v>
      </c>
      <c r="C11" s="2">
        <f>+'Noviembre 2014 '!B11</f>
        <v>7</v>
      </c>
      <c r="D11" s="15">
        <f t="shared" si="2"/>
        <v>-71.428571428571431</v>
      </c>
      <c r="E11" s="2">
        <f>+B11+'Octubre 2015'!E11</f>
        <v>54</v>
      </c>
      <c r="F11" s="2">
        <f>+C11+'Octubre 2015'!F11</f>
        <v>62</v>
      </c>
      <c r="G11" s="15">
        <f t="shared" si="0"/>
        <v>-12.903225806451612</v>
      </c>
      <c r="H11" s="2">
        <f>+B11-C11+'Octubre 2015'!H11</f>
        <v>60</v>
      </c>
      <c r="I11" s="16" t="e">
        <f>+'Noviembre 2014 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11</v>
      </c>
      <c r="C12" s="2">
        <f>+'Noviembre 2014 '!B12</f>
        <v>10</v>
      </c>
      <c r="D12" s="15">
        <f t="shared" si="2"/>
        <v>10</v>
      </c>
      <c r="E12" s="2">
        <f>+B12+'Octubre 2015'!E12</f>
        <v>118</v>
      </c>
      <c r="F12" s="2">
        <f>+C12+'Octubre 2015'!F12</f>
        <v>106</v>
      </c>
      <c r="G12" s="15">
        <f t="shared" si="0"/>
        <v>11.320754716981131</v>
      </c>
      <c r="H12" s="2">
        <f>+B12-C12+'Octubre 2015'!H12</f>
        <v>128</v>
      </c>
      <c r="I12" s="16" t="e">
        <f>+'Noviembre 2014 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18</v>
      </c>
      <c r="C13" s="4">
        <f>SUM(C8:C12)</f>
        <v>21</v>
      </c>
      <c r="D13" s="5">
        <f>+(B13-C13)*100/C13</f>
        <v>-14.285714285714286</v>
      </c>
      <c r="E13" s="4">
        <f>SUM(E8:E12)</f>
        <v>240</v>
      </c>
      <c r="F13" s="4">
        <f>SUM(F8:F12)</f>
        <v>220</v>
      </c>
      <c r="G13" s="5">
        <f t="shared" si="0"/>
        <v>9.0909090909090917</v>
      </c>
      <c r="H13" s="4">
        <f>SUM(H8:H12)</f>
        <v>260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4</v>
      </c>
      <c r="C14" s="2">
        <f>+'Noviembre 2014 '!B14</f>
        <v>5</v>
      </c>
      <c r="D14" s="15">
        <f t="shared" si="2"/>
        <v>-20</v>
      </c>
      <c r="E14" s="2">
        <f>+B14+'Octubre 2015'!E14</f>
        <v>76</v>
      </c>
      <c r="F14" s="2">
        <f>+C14+'Octubre 2015'!F14</f>
        <v>74</v>
      </c>
      <c r="G14" s="15">
        <f t="shared" si="0"/>
        <v>2.7027027027027026</v>
      </c>
      <c r="H14" s="2">
        <f>+B14-C14+'Octubre 2015'!H14</f>
        <v>81</v>
      </c>
      <c r="I14" s="16" t="e">
        <f>+'Noviembre 2014 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6</v>
      </c>
      <c r="C15" s="2">
        <f>+'Noviembre 2014 '!B15</f>
        <v>6</v>
      </c>
      <c r="D15" s="15">
        <f t="shared" si="2"/>
        <v>0</v>
      </c>
      <c r="E15" s="2">
        <f>+B15+'Octubre 2015'!E15</f>
        <v>86</v>
      </c>
      <c r="F15" s="2">
        <f>+C15+'Octubre 2015'!F15</f>
        <v>65</v>
      </c>
      <c r="G15" s="15">
        <f t="shared" si="0"/>
        <v>32.307692307692307</v>
      </c>
      <c r="H15" s="2">
        <f>+B15-C15+'Octubre 2015'!H15</f>
        <v>95</v>
      </c>
      <c r="I15" s="16" t="e">
        <f>+'Noviembre 2014 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12</v>
      </c>
      <c r="C16" s="2">
        <f>+'Noviembre 2014 '!B16</f>
        <v>7</v>
      </c>
      <c r="D16" s="15">
        <f t="shared" si="2"/>
        <v>71.428571428571431</v>
      </c>
      <c r="E16" s="2">
        <f>+B16+'Octubre 2015'!E16</f>
        <v>106</v>
      </c>
      <c r="F16" s="2">
        <f>+C16+'Octubre 2015'!F16</f>
        <v>86</v>
      </c>
      <c r="G16" s="15">
        <f t="shared" si="0"/>
        <v>23.255813953488371</v>
      </c>
      <c r="H16" s="2">
        <f>+B16-C16+'Octubre 2015'!H16</f>
        <v>112</v>
      </c>
      <c r="I16" s="16" t="e">
        <f>+'Noviembre 2014 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6</v>
      </c>
      <c r="C17" s="2">
        <f>+'Noviembre 2014 '!B17</f>
        <v>2</v>
      </c>
      <c r="D17" s="15">
        <f t="shared" si="2"/>
        <v>200</v>
      </c>
      <c r="E17" s="2">
        <f>+B17+'Octubre 2015'!E17</f>
        <v>58</v>
      </c>
      <c r="F17" s="2">
        <f>+C17+'Octubre 2015'!F17</f>
        <v>56</v>
      </c>
      <c r="G17" s="15">
        <f t="shared" si="0"/>
        <v>3.5714285714285716</v>
      </c>
      <c r="H17" s="2">
        <f>+B17-C17+'Octubre 2015'!H17</f>
        <v>60</v>
      </c>
      <c r="I17" s="16" t="e">
        <f>+'Noviembre 2014 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5</v>
      </c>
      <c r="C18" s="2">
        <f>+'Noviembre 2014 '!B18</f>
        <v>7</v>
      </c>
      <c r="D18" s="15">
        <f t="shared" si="2"/>
        <v>-28.571428571428573</v>
      </c>
      <c r="E18" s="2">
        <f>+B18+'Octubre 2015'!E18</f>
        <v>67</v>
      </c>
      <c r="F18" s="2">
        <f>+C18+'Octubre 2015'!F18</f>
        <v>81</v>
      </c>
      <c r="G18" s="15">
        <f t="shared" si="0"/>
        <v>-17.283950617283949</v>
      </c>
      <c r="H18" s="2">
        <f>+B18-C18+'Octubre 2015'!H18</f>
        <v>76</v>
      </c>
      <c r="I18" s="16" t="e">
        <f>+'Noviembre 2014 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33</v>
      </c>
      <c r="C19" s="4">
        <f>SUM(C14:C18)</f>
        <v>27</v>
      </c>
      <c r="D19" s="5">
        <f>+(B19-C19)*100/C19</f>
        <v>22.222222222222221</v>
      </c>
      <c r="E19" s="4">
        <f>SUM(E14:E18)</f>
        <v>393</v>
      </c>
      <c r="F19" s="4">
        <f>SUM(F14:F18)</f>
        <v>362</v>
      </c>
      <c r="G19" s="5">
        <f t="shared" si="0"/>
        <v>8.5635359116022105</v>
      </c>
      <c r="H19" s="4">
        <f>SUM(H14:H18)</f>
        <v>424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7</v>
      </c>
      <c r="C20" s="2">
        <f>+'Noviembre 2014 '!B20</f>
        <v>8</v>
      </c>
      <c r="D20" s="15">
        <f t="shared" ref="D20:D27" si="3">+(B20-C20)*100/C20</f>
        <v>-12.5</v>
      </c>
      <c r="E20" s="2">
        <f>+B20+'Octubre 2015'!E20</f>
        <v>105</v>
      </c>
      <c r="F20" s="2">
        <f>+C20+'Octubre 2015'!F20</f>
        <v>120</v>
      </c>
      <c r="G20" s="15">
        <f t="shared" si="0"/>
        <v>-12.5</v>
      </c>
      <c r="H20" s="2">
        <f>+B20-C20+'Octubre 2015'!H20</f>
        <v>110</v>
      </c>
      <c r="I20" s="16" t="e">
        <f>+'Noviembre 2014 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4</v>
      </c>
      <c r="C21" s="2">
        <f>+'Noviembre 2014 '!B21</f>
        <v>2</v>
      </c>
      <c r="D21" s="15">
        <f t="shared" si="3"/>
        <v>100</v>
      </c>
      <c r="E21" s="2">
        <f>+B21+'Octubre 2015'!E21</f>
        <v>43</v>
      </c>
      <c r="F21" s="2">
        <f>+C21+'Octubre 2015'!F21</f>
        <v>29</v>
      </c>
      <c r="G21" s="15">
        <f t="shared" si="0"/>
        <v>48.275862068965516</v>
      </c>
      <c r="H21" s="2">
        <f>+B21-C21+'Octubre 2015'!H21</f>
        <v>44</v>
      </c>
      <c r="I21" s="16" t="e">
        <f>+'Noviembre 2014 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3</v>
      </c>
      <c r="C22" s="2">
        <f>+'Noviembre 2014 '!B22</f>
        <v>0</v>
      </c>
      <c r="D22" s="15" t="e">
        <f t="shared" si="3"/>
        <v>#DIV/0!</v>
      </c>
      <c r="E22" s="2">
        <f>+B22+'Octubre 2015'!E22</f>
        <v>21</v>
      </c>
      <c r="F22" s="2">
        <f>+C22+'Octubre 2015'!F22</f>
        <v>19</v>
      </c>
      <c r="G22" s="15">
        <f t="shared" si="0"/>
        <v>10.526315789473685</v>
      </c>
      <c r="H22" s="2">
        <f>+B22-C22+'Octubre 2015'!H22</f>
        <v>23</v>
      </c>
      <c r="I22" s="16" t="e">
        <f>+'Noviembre 2014 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>
        <f>+'Noviembre 2014 '!B23</f>
        <v>3</v>
      </c>
      <c r="D23" s="15">
        <f t="shared" si="3"/>
        <v>0</v>
      </c>
      <c r="E23" s="2">
        <f>+B23+'Octubre 2015'!E23</f>
        <v>32</v>
      </c>
      <c r="F23" s="2">
        <f>+C23+'Octubre 2015'!F23</f>
        <v>26</v>
      </c>
      <c r="G23" s="15">
        <f t="shared" si="0"/>
        <v>23.076923076923077</v>
      </c>
      <c r="H23" s="2">
        <f>+B23-C23+'Octubre 2015'!H23</f>
        <v>35</v>
      </c>
      <c r="I23" s="16" t="e">
        <f>+'Noviembre 2014 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4</v>
      </c>
      <c r="C24" s="2">
        <f>+'Noviembre 2014 '!B24</f>
        <v>5</v>
      </c>
      <c r="D24" s="15">
        <f t="shared" si="3"/>
        <v>-20</v>
      </c>
      <c r="E24" s="2">
        <f>+B24+'Octubre 2015'!E24</f>
        <v>39</v>
      </c>
      <c r="F24" s="2">
        <f>+C24+'Octubre 2015'!F24</f>
        <v>35</v>
      </c>
      <c r="G24" s="15">
        <f t="shared" si="0"/>
        <v>11.428571428571429</v>
      </c>
      <c r="H24" s="2">
        <f>+B24-C24+'Octubre 2015'!H24</f>
        <v>42</v>
      </c>
      <c r="I24" s="16" t="e">
        <f>+'Noviembre 2014 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3</v>
      </c>
      <c r="C25" s="2">
        <f>+'Noviembre 2014 '!B25</f>
        <v>9</v>
      </c>
      <c r="D25" s="15">
        <f t="shared" si="3"/>
        <v>-66.666666666666671</v>
      </c>
      <c r="E25" s="2">
        <f>+B25+'Octubre 2015'!E25</f>
        <v>74</v>
      </c>
      <c r="F25" s="2">
        <f>+C25+'Octubre 2015'!F25</f>
        <v>68</v>
      </c>
      <c r="G25" s="15">
        <f t="shared" si="0"/>
        <v>8.8235294117647065</v>
      </c>
      <c r="H25" s="2">
        <f>+B25-C25+'Octubre 2015'!H25</f>
        <v>79</v>
      </c>
      <c r="I25" s="16" t="e">
        <f>+'Noviembre 2014 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3</v>
      </c>
      <c r="C26" s="2">
        <f>+'Noviembre 2014 '!B26</f>
        <v>0</v>
      </c>
      <c r="D26" s="15" t="e">
        <f t="shared" si="3"/>
        <v>#DIV/0!</v>
      </c>
      <c r="E26" s="2">
        <f>+B26+'Octubre 2015'!E26</f>
        <v>28</v>
      </c>
      <c r="F26" s="2">
        <f>+C26+'Octubre 2015'!F26</f>
        <v>7</v>
      </c>
      <c r="G26" s="15">
        <f t="shared" si="0"/>
        <v>300</v>
      </c>
      <c r="H26" s="2">
        <f>+B26-C26+'Octubre 2015'!H26</f>
        <v>28</v>
      </c>
      <c r="I26" s="16" t="e">
        <f>+'Noviembre 2014 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>
        <f>+'Noviembre 2014 '!B27</f>
        <v>1</v>
      </c>
      <c r="D27" s="15">
        <f t="shared" si="3"/>
        <v>0</v>
      </c>
      <c r="E27" s="2">
        <f>+B27+'Octubre 2015'!E27</f>
        <v>9</v>
      </c>
      <c r="F27" s="2">
        <f>+C27+'Octubre 2015'!F27</f>
        <v>6</v>
      </c>
      <c r="G27" s="15">
        <f t="shared" si="0"/>
        <v>50</v>
      </c>
      <c r="H27" s="2">
        <f>+B27-C27+'Octubre 2015'!H27</f>
        <v>9</v>
      </c>
      <c r="I27" s="16" t="e">
        <f>+'Noviembre 2014 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28</v>
      </c>
      <c r="C28" s="4">
        <f>SUM(C20:C27)</f>
        <v>28</v>
      </c>
      <c r="D28" s="5">
        <f>+(B28-C28)*100/C28</f>
        <v>0</v>
      </c>
      <c r="E28" s="4">
        <f>SUM(E20:E27)</f>
        <v>351</v>
      </c>
      <c r="F28" s="4">
        <f>SUM(F20:F27)</f>
        <v>310</v>
      </c>
      <c r="G28" s="5">
        <f>+(E28-F28)*100/F28</f>
        <v>13.225806451612904</v>
      </c>
      <c r="H28" s="4">
        <f>SUM(H20:H27)</f>
        <v>370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80</v>
      </c>
      <c r="C29" s="12">
        <f>+C7+C13+C19+C28</f>
        <v>76</v>
      </c>
      <c r="D29" s="13">
        <f>+(B29-C29)*100/C29</f>
        <v>5.2631578947368425</v>
      </c>
      <c r="E29" s="12">
        <f t="shared" ref="E29:I29" si="4">+E7+E13+E19+E28</f>
        <v>1001</v>
      </c>
      <c r="F29" s="12">
        <f t="shared" si="4"/>
        <v>907</v>
      </c>
      <c r="G29" s="13">
        <f>+(E29-F29)*100/F29</f>
        <v>10.363836824696802</v>
      </c>
      <c r="H29" s="12">
        <f t="shared" si="4"/>
        <v>1072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79</v>
      </c>
      <c r="C30" s="11">
        <f>+C29-C7</f>
        <v>76</v>
      </c>
      <c r="D30" s="10">
        <f>+(B30-C30)*100/C30</f>
        <v>3.9473684210526314</v>
      </c>
      <c r="E30" s="11">
        <f t="shared" ref="E30:I30" si="5">+E29-E7</f>
        <v>984</v>
      </c>
      <c r="F30" s="11">
        <f t="shared" si="5"/>
        <v>892</v>
      </c>
      <c r="G30" s="10">
        <f>+(E30-F30)*100/F30</f>
        <v>10.31390134529148</v>
      </c>
      <c r="H30" s="11">
        <f t="shared" si="5"/>
        <v>1054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0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sheetPr codeName="Hoja23"/>
  <dimension ref="A2:J30"/>
  <sheetViews>
    <sheetView zoomScale="150" zoomScaleNormal="150" zoomScalePageLayoutView="150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/>
      <c r="C4" s="2">
        <f>+'Octubre 2014 '!B4</f>
        <v>0</v>
      </c>
      <c r="D4" s="15" t="e">
        <f>+(B4-C4)*100/C4</f>
        <v>#DIV/0!</v>
      </c>
      <c r="E4" s="2">
        <f>+B4+'Septiembre 2015'!E4</f>
        <v>8</v>
      </c>
      <c r="F4" s="2">
        <f>+C4+'Septiembre 2015'!F4</f>
        <v>5</v>
      </c>
      <c r="G4" s="15">
        <f t="shared" ref="G4:G27" si="0">+(E4-F4)*100/F4</f>
        <v>60</v>
      </c>
      <c r="H4" s="2">
        <f>+B4-C4+'Septiembre 2015'!H4</f>
        <v>9</v>
      </c>
      <c r="I4" s="16" t="e">
        <f>+'Octubre 2014 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>
        <f>+'Octubre 2014 '!B5</f>
        <v>1</v>
      </c>
      <c r="D5" s="15">
        <f t="shared" ref="D5:D18" si="2">+(B5-C5)*100/C5</f>
        <v>-100</v>
      </c>
      <c r="E5" s="2">
        <f>+B5+'Septiembre 2015'!E5</f>
        <v>3</v>
      </c>
      <c r="F5" s="2">
        <f>+C5+'Septiembre 2015'!F5</f>
        <v>5</v>
      </c>
      <c r="G5" s="15">
        <f t="shared" si="0"/>
        <v>-40</v>
      </c>
      <c r="H5" s="2">
        <f>+B5-C5+'Septiembre 2015'!H5</f>
        <v>3</v>
      </c>
      <c r="I5" s="16" t="e">
        <f>+'Octubre 2014 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>
        <f>+'Octubre 2014 '!B6</f>
        <v>0</v>
      </c>
      <c r="D6" s="15" t="e">
        <f t="shared" si="2"/>
        <v>#DIV/0!</v>
      </c>
      <c r="E6" s="2">
        <f>+B6+'Septiembre 2015'!E6</f>
        <v>5</v>
      </c>
      <c r="F6" s="2">
        <f>+C6+'Septiembre 2015'!F6</f>
        <v>5</v>
      </c>
      <c r="G6" s="15">
        <f t="shared" si="0"/>
        <v>0</v>
      </c>
      <c r="H6" s="2">
        <f>+B6-C6+'Septiembre 2015'!H6</f>
        <v>5</v>
      </c>
      <c r="I6" s="16" t="e">
        <f>+'Octubre 2014 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0</v>
      </c>
      <c r="C7" s="4">
        <f>SUM(C4:C6)</f>
        <v>1</v>
      </c>
      <c r="D7" s="5">
        <f>+(B7-C7)*100/C7</f>
        <v>-100</v>
      </c>
      <c r="E7" s="4">
        <f>SUM(E4:E6)</f>
        <v>16</v>
      </c>
      <c r="F7" s="4">
        <f>SUM(F4:F6)</f>
        <v>15</v>
      </c>
      <c r="G7" s="5">
        <f t="shared" si="0"/>
        <v>6.666666666666667</v>
      </c>
      <c r="H7" s="4">
        <f>SUM(H4:H6)</f>
        <v>17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>
        <f>+'Octubre 2014 '!B8</f>
        <v>1</v>
      </c>
      <c r="D8" s="15">
        <f t="shared" si="2"/>
        <v>0</v>
      </c>
      <c r="E8" s="2">
        <f>+B8+'Septiembre 2015'!E8</f>
        <v>7</v>
      </c>
      <c r="F8" s="2">
        <f>+C8+'Septiembre 2015'!F8</f>
        <v>3</v>
      </c>
      <c r="G8" s="15">
        <f t="shared" si="0"/>
        <v>133.33333333333334</v>
      </c>
      <c r="H8" s="2">
        <f>+B8-C8+'Septiembre 2015'!H8</f>
        <v>8</v>
      </c>
      <c r="I8" s="16" t="e">
        <f>+'Octubre 2014 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>
        <f>+'Octubre 2014 '!B9</f>
        <v>0</v>
      </c>
      <c r="D9" s="15" t="e">
        <f t="shared" si="2"/>
        <v>#DIV/0!</v>
      </c>
      <c r="E9" s="2">
        <f>+B9+'Septiembre 2015'!E9</f>
        <v>15</v>
      </c>
      <c r="F9" s="2">
        <f>+C9+'Septiembre 2015'!F9</f>
        <v>9</v>
      </c>
      <c r="G9" s="15">
        <f t="shared" si="0"/>
        <v>66.666666666666671</v>
      </c>
      <c r="H9" s="2">
        <f>+B9-C9+'Septiembre 2015'!H9</f>
        <v>19</v>
      </c>
      <c r="I9" s="16" t="e">
        <f>+'Octubre 2014 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1</v>
      </c>
      <c r="C10" s="2">
        <f>+'Octubre 2014 '!B10</f>
        <v>2</v>
      </c>
      <c r="D10" s="15">
        <f t="shared" si="2"/>
        <v>-50</v>
      </c>
      <c r="E10" s="2">
        <f>+B10+'Septiembre 2015'!E10</f>
        <v>41</v>
      </c>
      <c r="F10" s="2">
        <f>+C10+'Septiembre 2015'!F10</f>
        <v>36</v>
      </c>
      <c r="G10" s="15">
        <f t="shared" si="0"/>
        <v>13.888888888888889</v>
      </c>
      <c r="H10" s="2">
        <f>+B10-C10+'Septiembre 2015'!H10</f>
        <v>44</v>
      </c>
      <c r="I10" s="16" t="e">
        <f>+'Octubre 2014 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4</v>
      </c>
      <c r="C11" s="2">
        <f>+'Octubre 2014 '!B11</f>
        <v>3</v>
      </c>
      <c r="D11" s="15">
        <f t="shared" si="2"/>
        <v>33.333333333333336</v>
      </c>
      <c r="E11" s="2">
        <f>+B11+'Septiembre 2015'!E11</f>
        <v>52</v>
      </c>
      <c r="F11" s="2">
        <f>+C11+'Septiembre 2015'!F11</f>
        <v>55</v>
      </c>
      <c r="G11" s="15">
        <f t="shared" si="0"/>
        <v>-5.4545454545454541</v>
      </c>
      <c r="H11" s="2">
        <f>+B11-C11+'Septiembre 2015'!H11</f>
        <v>65</v>
      </c>
      <c r="I11" s="16" t="e">
        <f>+'Octubre 2014 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7</v>
      </c>
      <c r="C12" s="2">
        <f>+'Octubre 2014 '!B12</f>
        <v>12</v>
      </c>
      <c r="D12" s="15">
        <f t="shared" si="2"/>
        <v>-41.666666666666664</v>
      </c>
      <c r="E12" s="2">
        <f>+B12+'Septiembre 2015'!E12</f>
        <v>107</v>
      </c>
      <c r="F12" s="2">
        <f>+C12+'Septiembre 2015'!F12</f>
        <v>96</v>
      </c>
      <c r="G12" s="15">
        <f t="shared" si="0"/>
        <v>11.458333333333334</v>
      </c>
      <c r="H12" s="2">
        <f>+B12-C12+'Septiembre 2015'!H12</f>
        <v>127</v>
      </c>
      <c r="I12" s="16" t="e">
        <f>+'Octubre 2014 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14</v>
      </c>
      <c r="C13" s="4">
        <f>SUM(C8:C12)</f>
        <v>18</v>
      </c>
      <c r="D13" s="5">
        <f>+(B13-C13)*100/C13</f>
        <v>-22.222222222222221</v>
      </c>
      <c r="E13" s="4">
        <f>SUM(E8:E12)</f>
        <v>222</v>
      </c>
      <c r="F13" s="4">
        <f>SUM(F8:F12)</f>
        <v>199</v>
      </c>
      <c r="G13" s="5">
        <f t="shared" si="0"/>
        <v>11.557788944723619</v>
      </c>
      <c r="H13" s="4">
        <f>SUM(H8:H12)</f>
        <v>263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7</v>
      </c>
      <c r="C14" s="2">
        <f>+'Octubre 2014 '!B14</f>
        <v>11</v>
      </c>
      <c r="D14" s="15">
        <f t="shared" si="2"/>
        <v>-36.363636363636367</v>
      </c>
      <c r="E14" s="2">
        <f>+B14+'Septiembre 2015'!E14</f>
        <v>72</v>
      </c>
      <c r="F14" s="2">
        <f>+C14+'Septiembre 2015'!F14</f>
        <v>69</v>
      </c>
      <c r="G14" s="15">
        <f t="shared" si="0"/>
        <v>4.3478260869565215</v>
      </c>
      <c r="H14" s="2">
        <f>+B14-C14+'Septiembre 2015'!H14</f>
        <v>82</v>
      </c>
      <c r="I14" s="16" t="e">
        <f>+'Octubre 2014 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12</v>
      </c>
      <c r="C15" s="2">
        <f>+'Octubre 2014 '!B15</f>
        <v>4</v>
      </c>
      <c r="D15" s="15">
        <f t="shared" si="2"/>
        <v>200</v>
      </c>
      <c r="E15" s="2">
        <f>+B15+'Septiembre 2015'!E15</f>
        <v>80</v>
      </c>
      <c r="F15" s="2">
        <f>+C15+'Septiembre 2015'!F15</f>
        <v>59</v>
      </c>
      <c r="G15" s="15">
        <f t="shared" si="0"/>
        <v>35.593220338983052</v>
      </c>
      <c r="H15" s="2">
        <f>+B15-C15+'Septiembre 2015'!H15</f>
        <v>95</v>
      </c>
      <c r="I15" s="16" t="e">
        <f>+'Octubre 2014 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6</v>
      </c>
      <c r="C16" s="2">
        <f>+'Octubre 2014 '!B16</f>
        <v>8</v>
      </c>
      <c r="D16" s="15">
        <f t="shared" si="2"/>
        <v>-25</v>
      </c>
      <c r="E16" s="2">
        <f>+B16+'Septiembre 2015'!E16</f>
        <v>94</v>
      </c>
      <c r="F16" s="2">
        <f>+C16+'Septiembre 2015'!F16</f>
        <v>79</v>
      </c>
      <c r="G16" s="15">
        <f t="shared" si="0"/>
        <v>18.9873417721519</v>
      </c>
      <c r="H16" s="2">
        <f>+B16-C16+'Septiembre 2015'!H16</f>
        <v>107</v>
      </c>
      <c r="I16" s="16" t="e">
        <f>+'Octubre 2014 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2</v>
      </c>
      <c r="C17" s="2">
        <f>+'Octubre 2014 '!B17</f>
        <v>5</v>
      </c>
      <c r="D17" s="15">
        <f t="shared" si="2"/>
        <v>-60</v>
      </c>
      <c r="E17" s="2">
        <f>+B17+'Septiembre 2015'!E17</f>
        <v>52</v>
      </c>
      <c r="F17" s="2">
        <f>+C17+'Septiembre 2015'!F17</f>
        <v>54</v>
      </c>
      <c r="G17" s="15">
        <f t="shared" si="0"/>
        <v>-3.7037037037037037</v>
      </c>
      <c r="H17" s="2">
        <f>+B17-C17+'Septiembre 2015'!H17</f>
        <v>56</v>
      </c>
      <c r="I17" s="16" t="e">
        <f>+'Octubre 2014 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6</v>
      </c>
      <c r="C18" s="2">
        <f>+'Octubre 2014 '!B18</f>
        <v>10</v>
      </c>
      <c r="D18" s="15">
        <f t="shared" si="2"/>
        <v>-40</v>
      </c>
      <c r="E18" s="2">
        <f>+B18+'Septiembre 2015'!E18</f>
        <v>62</v>
      </c>
      <c r="F18" s="2">
        <f>+C18+'Septiembre 2015'!F18</f>
        <v>74</v>
      </c>
      <c r="G18" s="15">
        <f t="shared" si="0"/>
        <v>-16.216216216216218</v>
      </c>
      <c r="H18" s="2">
        <f>+B18-C18+'Septiembre 2015'!H18</f>
        <v>78</v>
      </c>
      <c r="I18" s="16" t="e">
        <f>+'Octubre 2014 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33</v>
      </c>
      <c r="C19" s="4">
        <f>SUM(C14:C18)</f>
        <v>38</v>
      </c>
      <c r="D19" s="5">
        <f>+(B19-C19)*100/C19</f>
        <v>-13.157894736842104</v>
      </c>
      <c r="E19" s="4">
        <f>SUM(E14:E18)</f>
        <v>360</v>
      </c>
      <c r="F19" s="4">
        <f>SUM(F14:F18)</f>
        <v>335</v>
      </c>
      <c r="G19" s="5">
        <f t="shared" si="0"/>
        <v>7.4626865671641793</v>
      </c>
      <c r="H19" s="4">
        <f>SUM(H14:H18)</f>
        <v>418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13</v>
      </c>
      <c r="C20" s="2">
        <f>+'Octubre 2014 '!B20</f>
        <v>11</v>
      </c>
      <c r="D20" s="15">
        <f t="shared" ref="D20:D27" si="3">+(B20-C20)*100/C20</f>
        <v>18.181818181818183</v>
      </c>
      <c r="E20" s="2">
        <f>+B20+'Septiembre 2015'!E20</f>
        <v>98</v>
      </c>
      <c r="F20" s="2">
        <f>+C20+'Septiembre 2015'!F20</f>
        <v>112</v>
      </c>
      <c r="G20" s="15">
        <f t="shared" si="0"/>
        <v>-12.5</v>
      </c>
      <c r="H20" s="2">
        <f>+B20-C20+'Septiembre 2015'!H20</f>
        <v>111</v>
      </c>
      <c r="I20" s="16" t="e">
        <f>+'Octubre 2014 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4</v>
      </c>
      <c r="C21" s="2">
        <f>+'Octubre 2014 '!B21</f>
        <v>3</v>
      </c>
      <c r="D21" s="15">
        <f t="shared" si="3"/>
        <v>33.333333333333336</v>
      </c>
      <c r="E21" s="2">
        <f>+B21+'Septiembre 2015'!E21</f>
        <v>39</v>
      </c>
      <c r="F21" s="2">
        <f>+C21+'Septiembre 2015'!F21</f>
        <v>27</v>
      </c>
      <c r="G21" s="15">
        <f t="shared" si="0"/>
        <v>44.444444444444443</v>
      </c>
      <c r="H21" s="2">
        <f>+B21-C21+'Septiembre 2015'!H21</f>
        <v>42</v>
      </c>
      <c r="I21" s="16" t="e">
        <f>+'Octubre 2014 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1</v>
      </c>
      <c r="C22" s="2">
        <f>+'Octubre 2014 '!B22</f>
        <v>0</v>
      </c>
      <c r="D22" s="15" t="e">
        <f t="shared" si="3"/>
        <v>#DIV/0!</v>
      </c>
      <c r="E22" s="2">
        <f>+B22+'Septiembre 2015'!E22</f>
        <v>18</v>
      </c>
      <c r="F22" s="2">
        <f>+C22+'Septiembre 2015'!F22</f>
        <v>19</v>
      </c>
      <c r="G22" s="15">
        <f t="shared" si="0"/>
        <v>-5.2631578947368425</v>
      </c>
      <c r="H22" s="2">
        <f>+B22-C22+'Septiembre 2015'!H22</f>
        <v>20</v>
      </c>
      <c r="I22" s="16" t="e">
        <f>+'Octubre 2014 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1</v>
      </c>
      <c r="C23" s="2">
        <f>+'Octubre 2014 '!B23</f>
        <v>4</v>
      </c>
      <c r="D23" s="15">
        <f t="shared" si="3"/>
        <v>-75</v>
      </c>
      <c r="E23" s="2">
        <f>+B23+'Septiembre 2015'!E23</f>
        <v>29</v>
      </c>
      <c r="F23" s="2">
        <f>+C23+'Septiembre 2015'!F23</f>
        <v>23</v>
      </c>
      <c r="G23" s="15">
        <f t="shared" si="0"/>
        <v>26.086956521739129</v>
      </c>
      <c r="H23" s="2">
        <f>+B23-C23+'Septiembre 2015'!H23</f>
        <v>35</v>
      </c>
      <c r="I23" s="16" t="e">
        <f>+'Octubre 2014 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2</v>
      </c>
      <c r="C24" s="2">
        <f>+'Octubre 2014 '!B24</f>
        <v>3</v>
      </c>
      <c r="D24" s="15">
        <f t="shared" si="3"/>
        <v>-33.333333333333336</v>
      </c>
      <c r="E24" s="2">
        <f>+B24+'Septiembre 2015'!E24</f>
        <v>35</v>
      </c>
      <c r="F24" s="2">
        <f>+C24+'Septiembre 2015'!F24</f>
        <v>30</v>
      </c>
      <c r="G24" s="15">
        <f t="shared" si="0"/>
        <v>16.666666666666668</v>
      </c>
      <c r="H24" s="2">
        <f>+B24-C24+'Septiembre 2015'!H24</f>
        <v>43</v>
      </c>
      <c r="I24" s="16" t="e">
        <f>+'Octubre 2014 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8</v>
      </c>
      <c r="C25" s="2">
        <f>+'Octubre 2014 '!B25</f>
        <v>8</v>
      </c>
      <c r="D25" s="15">
        <f t="shared" si="3"/>
        <v>0</v>
      </c>
      <c r="E25" s="2">
        <f>+B25+'Septiembre 2015'!E25</f>
        <v>71</v>
      </c>
      <c r="F25" s="2">
        <f>+C25+'Septiembre 2015'!F25</f>
        <v>59</v>
      </c>
      <c r="G25" s="15">
        <f t="shared" si="0"/>
        <v>20.338983050847457</v>
      </c>
      <c r="H25" s="2">
        <f>+B25-C25+'Septiembre 2015'!H25</f>
        <v>85</v>
      </c>
      <c r="I25" s="16" t="e">
        <f>+'Octubre 2014 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>
        <f>+'Octubre 2014 '!B26</f>
        <v>0</v>
      </c>
      <c r="D26" s="15" t="e">
        <f t="shared" si="3"/>
        <v>#DIV/0!</v>
      </c>
      <c r="E26" s="2">
        <f>+B26+'Septiembre 2015'!E26</f>
        <v>25</v>
      </c>
      <c r="F26" s="2">
        <f>+C26+'Septiembre 2015'!F26</f>
        <v>7</v>
      </c>
      <c r="G26" s="15">
        <f t="shared" si="0"/>
        <v>257.14285714285717</v>
      </c>
      <c r="H26" s="2">
        <f>+B26-C26+'Septiembre 2015'!H26</f>
        <v>25</v>
      </c>
      <c r="I26" s="16" t="e">
        <f>+'Octubre 2014 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>
        <f>+'Octubre 2014 '!B27</f>
        <v>0</v>
      </c>
      <c r="D27" s="15" t="e">
        <f t="shared" si="3"/>
        <v>#DIV/0!</v>
      </c>
      <c r="E27" s="2">
        <f>+B27+'Septiembre 2015'!E27</f>
        <v>8</v>
      </c>
      <c r="F27" s="2">
        <f>+C27+'Septiembre 2015'!F27</f>
        <v>5</v>
      </c>
      <c r="G27" s="15">
        <f t="shared" si="0"/>
        <v>60</v>
      </c>
      <c r="H27" s="2">
        <f>+B27-C27+'Septiembre 2015'!H27</f>
        <v>9</v>
      </c>
      <c r="I27" s="16" t="e">
        <f>+'Octubre 2014 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31</v>
      </c>
      <c r="C28" s="4">
        <f>SUM(C20:C27)</f>
        <v>29</v>
      </c>
      <c r="D28" s="5">
        <f>+(B28-C28)*100/C28</f>
        <v>6.8965517241379306</v>
      </c>
      <c r="E28" s="4">
        <f>SUM(E20:E27)</f>
        <v>323</v>
      </c>
      <c r="F28" s="4">
        <f>SUM(F20:F27)</f>
        <v>282</v>
      </c>
      <c r="G28" s="5">
        <f>+(E28-F28)*100/F28</f>
        <v>14.539007092198581</v>
      </c>
      <c r="H28" s="4">
        <f>SUM(H20:H27)</f>
        <v>370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78</v>
      </c>
      <c r="C29" s="12">
        <f>+C7+C13+C19+C28</f>
        <v>86</v>
      </c>
      <c r="D29" s="13">
        <f>+(B29-C29)*100/C29</f>
        <v>-9.3023255813953494</v>
      </c>
      <c r="E29" s="12">
        <f t="shared" ref="E29:I29" si="4">+E7+E13+E19+E28</f>
        <v>921</v>
      </c>
      <c r="F29" s="12">
        <f t="shared" si="4"/>
        <v>831</v>
      </c>
      <c r="G29" s="13">
        <f>+(E29-F29)*100/F29</f>
        <v>10.830324909747292</v>
      </c>
      <c r="H29" s="12">
        <f t="shared" si="4"/>
        <v>1068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78</v>
      </c>
      <c r="C30" s="11">
        <f>+C29-C7</f>
        <v>85</v>
      </c>
      <c r="D30" s="10">
        <f>+(B30-C30)*100/C30</f>
        <v>-8.235294117647058</v>
      </c>
      <c r="E30" s="11">
        <f t="shared" ref="E30:I30" si="5">+E29-E7</f>
        <v>905</v>
      </c>
      <c r="F30" s="11">
        <f t="shared" si="5"/>
        <v>816</v>
      </c>
      <c r="G30" s="10">
        <f>+(E30-F30)*100/F30</f>
        <v>10.906862745098039</v>
      </c>
      <c r="H30" s="11">
        <f t="shared" si="5"/>
        <v>1051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2ED88-67C3-4545-B860-5AE014A5BD1E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+'Diciembre 2022'!B4</f>
        <v>1</v>
      </c>
      <c r="D4" s="15">
        <f t="shared" ref="D4" si="0">+(B4-C4)*100/C4</f>
        <v>-100</v>
      </c>
      <c r="E4" s="2">
        <f>+B4+'Noviembre 2023'!E4</f>
        <v>3</v>
      </c>
      <c r="F4" s="2">
        <f>+C4+'Noviembre 2023'!F4</f>
        <v>3</v>
      </c>
      <c r="G4" s="15">
        <f t="shared" ref="G4:G27" si="1">+(E4-F4)*100/F4</f>
        <v>0</v>
      </c>
      <c r="H4" s="2">
        <f>+B4-C4+'Noviembre 2023'!H4</f>
        <v>3</v>
      </c>
      <c r="I4" s="16">
        <f>+'Diciembre 2022'!H4</f>
        <v>3</v>
      </c>
      <c r="J4" s="15">
        <f t="shared" ref="J4:J27" si="2">+(H4-I4)*100/I4</f>
        <v>0</v>
      </c>
    </row>
    <row r="5" spans="1:10" ht="13" x14ac:dyDescent="0.15">
      <c r="A5" s="1" t="s">
        <v>5</v>
      </c>
      <c r="B5" s="2"/>
      <c r="C5" s="2">
        <f>+'Diciembre 2022'!B5</f>
        <v>0</v>
      </c>
      <c r="D5" s="15"/>
      <c r="E5" s="2">
        <f>+B5+'Noviembre 2023'!E5</f>
        <v>1</v>
      </c>
      <c r="F5" s="2">
        <f>+C5+'Noviembre 2023'!F5</f>
        <v>2</v>
      </c>
      <c r="G5" s="15">
        <f t="shared" si="1"/>
        <v>-50</v>
      </c>
      <c r="H5" s="2">
        <f>+B5-C5+'Noviembre 2023'!H5</f>
        <v>1</v>
      </c>
      <c r="I5" s="16">
        <f>+'Diciembre 2022'!H5</f>
        <v>2</v>
      </c>
      <c r="J5" s="15">
        <f t="shared" si="2"/>
        <v>-50</v>
      </c>
    </row>
    <row r="6" spans="1:10" ht="13" x14ac:dyDescent="0.15">
      <c r="A6" s="1" t="s">
        <v>6</v>
      </c>
      <c r="B6" s="2">
        <v>1</v>
      </c>
      <c r="C6" s="2">
        <f>+'Diciembre 2022'!B6</f>
        <v>0</v>
      </c>
      <c r="D6" s="15"/>
      <c r="E6" s="2">
        <f>+B6+'Noviembre 2023'!E6</f>
        <v>3</v>
      </c>
      <c r="F6" s="2">
        <f>+C6+'Noviembre 2023'!F6</f>
        <v>7</v>
      </c>
      <c r="G6" s="15">
        <f t="shared" si="1"/>
        <v>-57.142857142857146</v>
      </c>
      <c r="H6" s="2">
        <f>+B6-C6+'Noviembre 2023'!H6</f>
        <v>3</v>
      </c>
      <c r="I6" s="16">
        <f>+'Diciembre 2022'!H6</f>
        <v>7</v>
      </c>
      <c r="J6" s="15">
        <f t="shared" si="2"/>
        <v>-57.142857142857146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7</v>
      </c>
      <c r="F7" s="4">
        <f>SUM(F4:F6)</f>
        <v>12</v>
      </c>
      <c r="G7" s="5">
        <f t="shared" si="1"/>
        <v>-41.666666666666664</v>
      </c>
      <c r="H7" s="4">
        <f>SUM(H4:H6)</f>
        <v>7</v>
      </c>
      <c r="I7" s="4">
        <f>SUM(I4:I6)</f>
        <v>12</v>
      </c>
      <c r="J7" s="5">
        <f t="shared" si="2"/>
        <v>-41.666666666666664</v>
      </c>
    </row>
    <row r="8" spans="1:10" ht="13" x14ac:dyDescent="0.15">
      <c r="A8" s="1" t="s">
        <v>7</v>
      </c>
      <c r="B8" s="2"/>
      <c r="C8" s="2">
        <f>+'Diciembre 2022'!B8</f>
        <v>0</v>
      </c>
      <c r="D8" s="15" t="e">
        <f t="shared" ref="D8:D12" si="4">+(B8-C8)*100/C8</f>
        <v>#DIV/0!</v>
      </c>
      <c r="E8" s="2">
        <f>+B8+'Noviembre 2023'!E8</f>
        <v>3</v>
      </c>
      <c r="F8" s="2">
        <f>+C8+'Noviembre 2023'!F8</f>
        <v>1</v>
      </c>
      <c r="G8" s="15">
        <f t="shared" si="1"/>
        <v>200</v>
      </c>
      <c r="H8" s="2">
        <f>+B8-C8+'Noviembre 2023'!H8</f>
        <v>3</v>
      </c>
      <c r="I8" s="16">
        <f>+'Diciembre 2022'!H8</f>
        <v>1</v>
      </c>
      <c r="J8" s="15">
        <f t="shared" si="2"/>
        <v>200</v>
      </c>
    </row>
    <row r="9" spans="1:10" ht="13" x14ac:dyDescent="0.15">
      <c r="A9" s="1" t="s">
        <v>8</v>
      </c>
      <c r="B9" s="2">
        <v>1</v>
      </c>
      <c r="C9" s="2">
        <f>+'Diciembre 2022'!B9</f>
        <v>1</v>
      </c>
      <c r="D9" s="15">
        <f t="shared" si="4"/>
        <v>0</v>
      </c>
      <c r="E9" s="2">
        <f>+B9+'Noviembre 2023'!E9</f>
        <v>5</v>
      </c>
      <c r="F9" s="2">
        <f>+C9+'Noviembre 2023'!F9</f>
        <v>9</v>
      </c>
      <c r="G9" s="15">
        <f t="shared" si="1"/>
        <v>-44.444444444444443</v>
      </c>
      <c r="H9" s="2">
        <f>+B9-C9+'Noviembre 2023'!H9</f>
        <v>5</v>
      </c>
      <c r="I9" s="16">
        <f>+'Diciembre 2022'!H9</f>
        <v>9</v>
      </c>
      <c r="J9" s="15">
        <f t="shared" si="2"/>
        <v>-44.444444444444443</v>
      </c>
    </row>
    <row r="10" spans="1:10" ht="13" x14ac:dyDescent="0.15">
      <c r="A10" s="1" t="s">
        <v>9</v>
      </c>
      <c r="B10" s="2">
        <v>1</v>
      </c>
      <c r="C10" s="2">
        <f>+'Diciembre 2022'!B10</f>
        <v>0</v>
      </c>
      <c r="D10" s="15"/>
      <c r="E10" s="2">
        <f>+B10+'Noviembre 2023'!E10</f>
        <v>25</v>
      </c>
      <c r="F10" s="2">
        <f>+C10+'Noviembre 2023'!F10</f>
        <v>28</v>
      </c>
      <c r="G10" s="15">
        <f t="shared" si="1"/>
        <v>-10.714285714285714</v>
      </c>
      <c r="H10" s="2">
        <f>+B10-C10+'Noviembre 2023'!H10</f>
        <v>25</v>
      </c>
      <c r="I10" s="16">
        <f>+'Diciembre 2022'!H10</f>
        <v>28</v>
      </c>
      <c r="J10" s="15">
        <f t="shared" si="2"/>
        <v>-10.714285714285714</v>
      </c>
    </row>
    <row r="11" spans="1:10" ht="13" x14ac:dyDescent="0.15">
      <c r="A11" s="1" t="s">
        <v>10</v>
      </c>
      <c r="B11" s="2">
        <v>1</v>
      </c>
      <c r="C11" s="2">
        <f>+'Diciembre 2022'!B11</f>
        <v>4</v>
      </c>
      <c r="D11" s="15">
        <f t="shared" si="4"/>
        <v>-75</v>
      </c>
      <c r="E11" s="2">
        <f>+B11+'Noviembre 2023'!E11</f>
        <v>25</v>
      </c>
      <c r="F11" s="2">
        <f>+C11+'Noviembre 2023'!F11</f>
        <v>47</v>
      </c>
      <c r="G11" s="15">
        <f t="shared" si="1"/>
        <v>-46.808510638297875</v>
      </c>
      <c r="H11" s="2">
        <f>+B11-C11+'Noviembre 2023'!H11</f>
        <v>25</v>
      </c>
      <c r="I11" s="16">
        <f>+'Diciembre 2022'!H11</f>
        <v>47</v>
      </c>
      <c r="J11" s="15">
        <f t="shared" si="2"/>
        <v>-46.808510638297875</v>
      </c>
    </row>
    <row r="12" spans="1:10" ht="13" x14ac:dyDescent="0.15">
      <c r="A12" s="1" t="s">
        <v>11</v>
      </c>
      <c r="B12" s="2">
        <v>2</v>
      </c>
      <c r="C12" s="2">
        <f>+'Diciembre 2022'!B12</f>
        <v>2</v>
      </c>
      <c r="D12" s="15">
        <f t="shared" si="4"/>
        <v>0</v>
      </c>
      <c r="E12" s="2">
        <f>+B12+'Noviembre 2023'!E12</f>
        <v>56</v>
      </c>
      <c r="F12" s="2">
        <f>+C12+'Noviembre 2023'!F12</f>
        <v>52</v>
      </c>
      <c r="G12" s="15">
        <f t="shared" si="1"/>
        <v>7.6923076923076925</v>
      </c>
      <c r="H12" s="2">
        <f>+B12-C12+'Noviembre 2023'!H12</f>
        <v>56</v>
      </c>
      <c r="I12" s="16">
        <f>+'Diciembre 2022'!H12</f>
        <v>52</v>
      </c>
      <c r="J12" s="15">
        <f t="shared" si="2"/>
        <v>7.6923076923076925</v>
      </c>
    </row>
    <row r="13" spans="1:10" x14ac:dyDescent="0.15">
      <c r="A13" s="6" t="s">
        <v>2</v>
      </c>
      <c r="B13" s="4">
        <f t="shared" ref="B13" si="5">+B8+B9+B10+B11+B12</f>
        <v>5</v>
      </c>
      <c r="C13" s="4">
        <f>SUM(C8:C12)</f>
        <v>7</v>
      </c>
      <c r="D13" s="5">
        <f>+(B13-C13)*100/C13</f>
        <v>-28.571428571428573</v>
      </c>
      <c r="E13" s="4">
        <f>SUM(E8:E12)</f>
        <v>114</v>
      </c>
      <c r="F13" s="4">
        <f>SUM(F8:F12)</f>
        <v>137</v>
      </c>
      <c r="G13" s="5">
        <f t="shared" si="1"/>
        <v>-16.788321167883211</v>
      </c>
      <c r="H13" s="4">
        <f>SUM(H8:H12)</f>
        <v>114</v>
      </c>
      <c r="I13" s="4">
        <f>SUM(I8:I12)</f>
        <v>137</v>
      </c>
      <c r="J13" s="5">
        <f t="shared" si="2"/>
        <v>-16.788321167883211</v>
      </c>
    </row>
    <row r="14" spans="1:10" ht="13" x14ac:dyDescent="0.15">
      <c r="A14" s="1" t="s">
        <v>12</v>
      </c>
      <c r="B14" s="2">
        <v>5</v>
      </c>
      <c r="C14" s="2">
        <f>+'Diciembre 2022'!B14</f>
        <v>2</v>
      </c>
      <c r="D14" s="15">
        <f t="shared" ref="D14:D18" si="6">+(B14-C14)*100/C14</f>
        <v>150</v>
      </c>
      <c r="E14" s="2">
        <f>+B14+'Noviembre 2023'!E14</f>
        <v>28</v>
      </c>
      <c r="F14" s="2">
        <f>+C14+'Noviembre 2023'!F14</f>
        <v>32</v>
      </c>
      <c r="G14" s="15">
        <f t="shared" si="1"/>
        <v>-12.5</v>
      </c>
      <c r="H14" s="2">
        <f>+B14-C14+'Noviembre 2023'!H14</f>
        <v>28</v>
      </c>
      <c r="I14" s="16">
        <f>+'Diciembre 2022'!H14</f>
        <v>32</v>
      </c>
      <c r="J14" s="15">
        <f t="shared" si="2"/>
        <v>-12.5</v>
      </c>
    </row>
    <row r="15" spans="1:10" ht="13" x14ac:dyDescent="0.15">
      <c r="A15" s="1" t="s">
        <v>13</v>
      </c>
      <c r="B15" s="2">
        <v>3</v>
      </c>
      <c r="C15" s="2">
        <f>+'Diciembre 2022'!B15</f>
        <v>2</v>
      </c>
      <c r="D15" s="15">
        <f t="shared" si="6"/>
        <v>50</v>
      </c>
      <c r="E15" s="2">
        <f>+B15+'Noviembre 2023'!E15</f>
        <v>36</v>
      </c>
      <c r="F15" s="2">
        <f>+C15+'Noviembre 2023'!F15</f>
        <v>56</v>
      </c>
      <c r="G15" s="15">
        <f t="shared" si="1"/>
        <v>-35.714285714285715</v>
      </c>
      <c r="H15" s="2">
        <f>+B15-C15+'Noviembre 2023'!H15</f>
        <v>36</v>
      </c>
      <c r="I15" s="16">
        <f>+'Diciembre 2022'!H15</f>
        <v>56</v>
      </c>
      <c r="J15" s="15">
        <f t="shared" si="2"/>
        <v>-35.714285714285715</v>
      </c>
    </row>
    <row r="16" spans="1:10" ht="13" x14ac:dyDescent="0.15">
      <c r="A16" s="1" t="s">
        <v>14</v>
      </c>
      <c r="B16" s="2">
        <v>9</v>
      </c>
      <c r="C16" s="2">
        <f>+'Diciembre 2022'!B16</f>
        <v>9</v>
      </c>
      <c r="D16" s="15">
        <f t="shared" si="6"/>
        <v>0</v>
      </c>
      <c r="E16" s="2">
        <f>+B16+'Noviembre 2023'!E16</f>
        <v>81</v>
      </c>
      <c r="F16" s="2">
        <f>+C16+'Noviembre 2023'!F16</f>
        <v>93</v>
      </c>
      <c r="G16" s="15">
        <f t="shared" si="1"/>
        <v>-12.903225806451612</v>
      </c>
      <c r="H16" s="2">
        <f>+B16-C16+'Noviembre 2023'!H16</f>
        <v>81</v>
      </c>
      <c r="I16" s="16">
        <f>+'Diciembre 2022'!H16</f>
        <v>93</v>
      </c>
      <c r="J16" s="15">
        <f t="shared" si="2"/>
        <v>-12.903225806451612</v>
      </c>
    </row>
    <row r="17" spans="1:10" ht="13" x14ac:dyDescent="0.15">
      <c r="A17" s="1" t="s">
        <v>15</v>
      </c>
      <c r="B17" s="2">
        <v>3</v>
      </c>
      <c r="C17" s="2">
        <f>+'Diciembre 2022'!B17</f>
        <v>0</v>
      </c>
      <c r="D17" s="15"/>
      <c r="E17" s="2">
        <f>+B17+'Noviembre 2023'!E17</f>
        <v>22</v>
      </c>
      <c r="F17" s="2">
        <f>+C17+'Noviembre 2023'!F17</f>
        <v>45</v>
      </c>
      <c r="G17" s="15">
        <f t="shared" si="1"/>
        <v>-51.111111111111114</v>
      </c>
      <c r="H17" s="2">
        <f>+B17-C17+'Noviembre 2023'!H17</f>
        <v>22</v>
      </c>
      <c r="I17" s="16">
        <f>+'Diciembre 2022'!H17</f>
        <v>45</v>
      </c>
      <c r="J17" s="15">
        <f t="shared" si="2"/>
        <v>-51.111111111111114</v>
      </c>
    </row>
    <row r="18" spans="1:10" ht="13" x14ac:dyDescent="0.15">
      <c r="A18" s="1" t="s">
        <v>29</v>
      </c>
      <c r="B18" s="2">
        <v>7</v>
      </c>
      <c r="C18" s="2">
        <f>+'Diciembre 2022'!B18</f>
        <v>5</v>
      </c>
      <c r="D18" s="15">
        <f t="shared" si="6"/>
        <v>40</v>
      </c>
      <c r="E18" s="2">
        <f>+B18+'Noviembre 2023'!E18</f>
        <v>55</v>
      </c>
      <c r="F18" s="2">
        <f>+C18+'Noviembre 2023'!F18</f>
        <v>62</v>
      </c>
      <c r="G18" s="15">
        <f t="shared" si="1"/>
        <v>-11.290322580645162</v>
      </c>
      <c r="H18" s="2">
        <f>+B18-C18+'Noviembre 2023'!H18</f>
        <v>55</v>
      </c>
      <c r="I18" s="16">
        <f>+'Diciembre 2022'!H18</f>
        <v>62</v>
      </c>
      <c r="J18" s="15">
        <f t="shared" si="2"/>
        <v>-11.290322580645162</v>
      </c>
    </row>
    <row r="19" spans="1:10" x14ac:dyDescent="0.15">
      <c r="A19" s="6" t="s">
        <v>3</v>
      </c>
      <c r="B19" s="4">
        <f t="shared" ref="B19" si="7">+B14+B15+B16+B17+B18</f>
        <v>27</v>
      </c>
      <c r="C19" s="4">
        <f>SUM(C14:C18)</f>
        <v>18</v>
      </c>
      <c r="D19" s="5">
        <f>+(B19-C19)*100/C19</f>
        <v>50</v>
      </c>
      <c r="E19" s="4">
        <f>SUM(E14:E18)</f>
        <v>222</v>
      </c>
      <c r="F19" s="4">
        <f>SUM(F14:F18)</f>
        <v>288</v>
      </c>
      <c r="G19" s="5">
        <f t="shared" si="1"/>
        <v>-22.916666666666668</v>
      </c>
      <c r="H19" s="4">
        <f>SUM(H14:H18)</f>
        <v>222</v>
      </c>
      <c r="I19" s="4">
        <f>SUM(I14:I18)</f>
        <v>288</v>
      </c>
      <c r="J19" s="5">
        <f t="shared" si="2"/>
        <v>-22.916666666666668</v>
      </c>
    </row>
    <row r="20" spans="1:10" ht="13" x14ac:dyDescent="0.15">
      <c r="A20" s="1" t="s">
        <v>16</v>
      </c>
      <c r="B20" s="2">
        <v>7</v>
      </c>
      <c r="C20" s="2">
        <f>+'Diciembre 2022'!B20</f>
        <v>1</v>
      </c>
      <c r="D20" s="15">
        <f t="shared" ref="D20:D27" si="8">+(B20-C20)*100/C20</f>
        <v>600</v>
      </c>
      <c r="E20" s="2">
        <f>+B20+'Noviembre 2023'!E20</f>
        <v>59</v>
      </c>
      <c r="F20" s="2">
        <f>+C20+'Noviembre 2023'!F20</f>
        <v>60</v>
      </c>
      <c r="G20" s="15">
        <f t="shared" si="1"/>
        <v>-1.6666666666666667</v>
      </c>
      <c r="H20" s="2">
        <f>+B20-C20+'Noviembre 2023'!H20</f>
        <v>59</v>
      </c>
      <c r="I20" s="16">
        <f>+'Diciembre 2022'!H20</f>
        <v>60</v>
      </c>
      <c r="J20" s="15">
        <f t="shared" si="2"/>
        <v>-1.6666666666666667</v>
      </c>
    </row>
    <row r="21" spans="1:10" ht="13" x14ac:dyDescent="0.15">
      <c r="A21" s="1" t="s">
        <v>17</v>
      </c>
      <c r="B21" s="2"/>
      <c r="C21" s="2">
        <f>+'Diciembre 2022'!B21</f>
        <v>2</v>
      </c>
      <c r="D21" s="15">
        <f t="shared" si="8"/>
        <v>-100</v>
      </c>
      <c r="E21" s="2">
        <f>+B21+'Noviembre 2023'!E21</f>
        <v>37</v>
      </c>
      <c r="F21" s="2">
        <f>+C21+'Noviembre 2023'!F21</f>
        <v>35</v>
      </c>
      <c r="G21" s="15">
        <f t="shared" si="1"/>
        <v>5.7142857142857144</v>
      </c>
      <c r="H21" s="2">
        <f>+B21-C21+'Noviembre 2023'!H21</f>
        <v>37</v>
      </c>
      <c r="I21" s="16">
        <f>+'Diciembre 2022'!H21</f>
        <v>35</v>
      </c>
      <c r="J21" s="15">
        <f t="shared" si="2"/>
        <v>5.7142857142857144</v>
      </c>
    </row>
    <row r="22" spans="1:10" ht="13" x14ac:dyDescent="0.15">
      <c r="A22" s="1" t="s">
        <v>19</v>
      </c>
      <c r="B22" s="2">
        <v>5</v>
      </c>
      <c r="C22" s="2">
        <f>+'Diciembre 2022'!B22</f>
        <v>1</v>
      </c>
      <c r="D22" s="15">
        <f t="shared" si="8"/>
        <v>400</v>
      </c>
      <c r="E22" s="2">
        <f>+B22+'Noviembre 2023'!E22</f>
        <v>27</v>
      </c>
      <c r="F22" s="2">
        <f>+C22+'Noviembre 2023'!F22</f>
        <v>22</v>
      </c>
      <c r="G22" s="15">
        <f t="shared" si="1"/>
        <v>22.727272727272727</v>
      </c>
      <c r="H22" s="2">
        <f>+B22-C22+'Noviembre 2023'!H22</f>
        <v>27</v>
      </c>
      <c r="I22" s="16">
        <f>+'Diciembre 2022'!H22</f>
        <v>22</v>
      </c>
      <c r="J22" s="15">
        <f t="shared" si="2"/>
        <v>22.727272727272727</v>
      </c>
    </row>
    <row r="23" spans="1:10" ht="13" x14ac:dyDescent="0.15">
      <c r="A23" s="1" t="s">
        <v>18</v>
      </c>
      <c r="B23" s="2"/>
      <c r="C23" s="2">
        <f>+'Diciembre 2022'!B23</f>
        <v>2</v>
      </c>
      <c r="D23" s="15">
        <f t="shared" si="8"/>
        <v>-100</v>
      </c>
      <c r="E23" s="2">
        <f>+B23+'Noviembre 2023'!E23</f>
        <v>33</v>
      </c>
      <c r="F23" s="2">
        <f>+C23+'Noviembre 2023'!F23</f>
        <v>37</v>
      </c>
      <c r="G23" s="15">
        <f t="shared" si="1"/>
        <v>-10.810810810810811</v>
      </c>
      <c r="H23" s="2">
        <f>+B23-C23+'Noviembre 2023'!H23</f>
        <v>33</v>
      </c>
      <c r="I23" s="16">
        <f>+'Diciembre 2022'!H23</f>
        <v>37</v>
      </c>
      <c r="J23" s="15">
        <f t="shared" si="2"/>
        <v>-10.810810810810811</v>
      </c>
    </row>
    <row r="24" spans="1:10" ht="13" x14ac:dyDescent="0.15">
      <c r="A24" s="1" t="s">
        <v>20</v>
      </c>
      <c r="B24" s="2">
        <v>5</v>
      </c>
      <c r="C24" s="2">
        <f>+'Diciembre 2022'!B24</f>
        <v>6</v>
      </c>
      <c r="D24" s="15">
        <f t="shared" si="8"/>
        <v>-16.666666666666668</v>
      </c>
      <c r="E24" s="2">
        <f>+B24+'Noviembre 2023'!E24</f>
        <v>60</v>
      </c>
      <c r="F24" s="2">
        <f>+C24+'Noviembre 2023'!F24</f>
        <v>67</v>
      </c>
      <c r="G24" s="15">
        <f t="shared" si="1"/>
        <v>-10.447761194029852</v>
      </c>
      <c r="H24" s="2">
        <f>+B24-C24+'Noviembre 2023'!H24</f>
        <v>60</v>
      </c>
      <c r="I24" s="16">
        <f>+'Diciembre 2022'!H24</f>
        <v>67</v>
      </c>
      <c r="J24" s="15">
        <f t="shared" si="2"/>
        <v>-10.447761194029852</v>
      </c>
    </row>
    <row r="25" spans="1:10" ht="13" x14ac:dyDescent="0.15">
      <c r="A25" s="1" t="s">
        <v>22</v>
      </c>
      <c r="B25" s="2">
        <v>5</v>
      </c>
      <c r="C25" s="2">
        <f>+'Diciembre 2022'!B25</f>
        <v>9</v>
      </c>
      <c r="D25" s="15">
        <f t="shared" si="8"/>
        <v>-44.444444444444443</v>
      </c>
      <c r="E25" s="2">
        <f>+B25+'Noviembre 2023'!E25</f>
        <v>125</v>
      </c>
      <c r="F25" s="2">
        <f>+C25+'Noviembre 2023'!F25</f>
        <v>161</v>
      </c>
      <c r="G25" s="15">
        <f t="shared" si="1"/>
        <v>-22.36024844720497</v>
      </c>
      <c r="H25" s="2">
        <f>+B25-C25+'Noviembre 2023'!H25</f>
        <v>125</v>
      </c>
      <c r="I25" s="16">
        <f>+'Diciembre 2022'!H25</f>
        <v>161</v>
      </c>
      <c r="J25" s="15">
        <f t="shared" si="2"/>
        <v>-22.36024844720497</v>
      </c>
    </row>
    <row r="26" spans="1:10" ht="13" x14ac:dyDescent="0.15">
      <c r="A26" s="1" t="s">
        <v>21</v>
      </c>
      <c r="B26" s="2">
        <v>3</v>
      </c>
      <c r="C26" s="2">
        <f>+'Diciembre 2022'!B26</f>
        <v>6</v>
      </c>
      <c r="D26" s="15">
        <f t="shared" si="8"/>
        <v>-50</v>
      </c>
      <c r="E26" s="2">
        <f>+B26+'Noviembre 2023'!E26</f>
        <v>88</v>
      </c>
      <c r="F26" s="2">
        <f>+C26+'Noviembre 2023'!F26</f>
        <v>103</v>
      </c>
      <c r="G26" s="15">
        <f t="shared" si="1"/>
        <v>-14.563106796116505</v>
      </c>
      <c r="H26" s="2">
        <f>+B26-C26+'Noviembre 2023'!H26</f>
        <v>88</v>
      </c>
      <c r="I26" s="16">
        <f>+'Diciembre 2022'!H26</f>
        <v>103</v>
      </c>
      <c r="J26" s="15">
        <f t="shared" si="2"/>
        <v>-14.563106796116505</v>
      </c>
    </row>
    <row r="27" spans="1:10" ht="13" x14ac:dyDescent="0.15">
      <c r="A27" s="1" t="s">
        <v>28</v>
      </c>
      <c r="B27" s="2">
        <v>4</v>
      </c>
      <c r="C27" s="2">
        <f>+'Diciembre 2022'!B27</f>
        <v>3</v>
      </c>
      <c r="D27" s="15">
        <f t="shared" si="8"/>
        <v>33.333333333333336</v>
      </c>
      <c r="E27" s="2">
        <f>+B27+'Noviembre 2023'!E27</f>
        <v>73</v>
      </c>
      <c r="F27" s="2">
        <f>+C27+'Noviembre 2023'!F27</f>
        <v>93</v>
      </c>
      <c r="G27" s="15">
        <f t="shared" si="1"/>
        <v>-21.50537634408602</v>
      </c>
      <c r="H27" s="2">
        <f>+B27-C27+'Noviembre 2023'!H27</f>
        <v>73</v>
      </c>
      <c r="I27" s="16">
        <f>+'Diciembre 2022'!H27</f>
        <v>93</v>
      </c>
      <c r="J27" s="15">
        <f t="shared" si="2"/>
        <v>-21.50537634408602</v>
      </c>
    </row>
    <row r="28" spans="1:10" x14ac:dyDescent="0.15">
      <c r="A28" s="6" t="s">
        <v>30</v>
      </c>
      <c r="B28" s="4">
        <f>SUM(B20:B27)</f>
        <v>29</v>
      </c>
      <c r="C28" s="4">
        <f>SUM(C20:C27)</f>
        <v>30</v>
      </c>
      <c r="D28" s="5">
        <f>+(B28-C28)*100/C28</f>
        <v>-3.3333333333333335</v>
      </c>
      <c r="E28" s="4">
        <f>SUM(E20:E27)</f>
        <v>502</v>
      </c>
      <c r="F28" s="4">
        <f>SUM(F20:F27)</f>
        <v>578</v>
      </c>
      <c r="G28" s="5">
        <f>+(E28-F28)*100/F28</f>
        <v>-13.148788927335641</v>
      </c>
      <c r="H28" s="4">
        <f>SUM(H20:H27)</f>
        <v>502</v>
      </c>
      <c r="I28" s="4">
        <f>SUM(I20:I27)</f>
        <v>578</v>
      </c>
      <c r="J28" s="5">
        <f>+(H28-I28)*100/I28</f>
        <v>-13.148788927335641</v>
      </c>
    </row>
    <row r="29" spans="1:10" ht="14" x14ac:dyDescent="0.15">
      <c r="A29" s="14" t="s">
        <v>27</v>
      </c>
      <c r="B29" s="12">
        <f>+B7+B13+B19+B28</f>
        <v>62</v>
      </c>
      <c r="C29" s="12">
        <f>+C7+C13+C19+C28</f>
        <v>56</v>
      </c>
      <c r="D29" s="13">
        <f>+(B29-C29)*100/C29</f>
        <v>10.714285714285714</v>
      </c>
      <c r="E29" s="12">
        <f t="shared" ref="E29:I29" si="9">+E7+E13+E19+E28</f>
        <v>845</v>
      </c>
      <c r="F29" s="12">
        <f t="shared" si="9"/>
        <v>1015</v>
      </c>
      <c r="G29" s="13">
        <f>+(E29-F29)*100/F29</f>
        <v>-16.748768472906406</v>
      </c>
      <c r="H29" s="12">
        <f t="shared" si="9"/>
        <v>845</v>
      </c>
      <c r="I29" s="12">
        <f t="shared" si="9"/>
        <v>1015</v>
      </c>
      <c r="J29" s="13">
        <f>+(H29-I29)*100/I29</f>
        <v>-16.748768472906406</v>
      </c>
    </row>
    <row r="30" spans="1:10" x14ac:dyDescent="0.15">
      <c r="A30" s="11" t="s">
        <v>31</v>
      </c>
      <c r="B30" s="11">
        <f>+B29-B7</f>
        <v>61</v>
      </c>
      <c r="C30" s="11">
        <f>+C29-C7</f>
        <v>55</v>
      </c>
      <c r="D30" s="10">
        <f>+(B30-C30)*100/C30</f>
        <v>10.909090909090908</v>
      </c>
      <c r="E30" s="11">
        <f t="shared" ref="E30:I30" si="10">+E29-E7</f>
        <v>838</v>
      </c>
      <c r="F30" s="11">
        <f t="shared" si="10"/>
        <v>1003</v>
      </c>
      <c r="G30" s="10">
        <f>+(E30-F30)*100/F30</f>
        <v>-16.450648055832502</v>
      </c>
      <c r="H30" s="11">
        <f t="shared" si="10"/>
        <v>838</v>
      </c>
      <c r="I30" s="11">
        <f t="shared" si="10"/>
        <v>1003</v>
      </c>
      <c r="J30" s="10">
        <f>+(H30-I30)*100/I30</f>
        <v>-16.450648055832502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sheetPr codeName="Hoja24"/>
  <dimension ref="A2:J30"/>
  <sheetViews>
    <sheetView zoomScale="150" zoomScaleNormal="150" zoomScalePageLayoutView="150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+'Septiembre 2014'!B4</f>
        <v>0</v>
      </c>
      <c r="D4" s="15" t="e">
        <f>+(B4-C4)*100/C4</f>
        <v>#DIV/0!</v>
      </c>
      <c r="E4" s="2">
        <f>+B4+'Agosto 2015'!E4</f>
        <v>8</v>
      </c>
      <c r="F4" s="2">
        <f>+C4+'Agosto 2015'!F4</f>
        <v>5</v>
      </c>
      <c r="G4" s="15">
        <f t="shared" ref="G4:G27" si="0">+(E4-F4)*100/F4</f>
        <v>60</v>
      </c>
      <c r="H4" s="2">
        <f>+B4-C4+'Agosto 2015'!H4</f>
        <v>9</v>
      </c>
      <c r="I4" s="16" t="e">
        <f>+'Septiembre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>
        <f>+'Septiembre 2014'!B5</f>
        <v>0</v>
      </c>
      <c r="D5" s="15" t="e">
        <f t="shared" ref="D5:D18" si="2">+(B5-C5)*100/C5</f>
        <v>#DIV/0!</v>
      </c>
      <c r="E5" s="2">
        <f>+B5+'Agosto 2015'!E5</f>
        <v>3</v>
      </c>
      <c r="F5" s="2">
        <f>+C5+'Agosto 2015'!F5</f>
        <v>4</v>
      </c>
      <c r="G5" s="15">
        <f t="shared" si="0"/>
        <v>-25</v>
      </c>
      <c r="H5" s="2">
        <f>+B5-C5+'Agosto 2015'!H5</f>
        <v>4</v>
      </c>
      <c r="I5" s="16" t="e">
        <f>+'Septiembre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2</v>
      </c>
      <c r="C6" s="2">
        <f>+'Septiembre 2014'!B6</f>
        <v>1</v>
      </c>
      <c r="D6" s="15">
        <f t="shared" si="2"/>
        <v>100</v>
      </c>
      <c r="E6" s="2">
        <f>+B6+'Agosto 2015'!E6</f>
        <v>5</v>
      </c>
      <c r="F6" s="2">
        <f>+C6+'Agosto 2015'!F6</f>
        <v>5</v>
      </c>
      <c r="G6" s="15">
        <f t="shared" si="0"/>
        <v>0</v>
      </c>
      <c r="H6" s="2">
        <f>+B6-C6+'Agosto 2015'!H6</f>
        <v>5</v>
      </c>
      <c r="I6" s="16" t="e">
        <f>+'Septiembre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3</v>
      </c>
      <c r="C7" s="4">
        <f>SUM(C4:C6)</f>
        <v>1</v>
      </c>
      <c r="D7" s="5">
        <f>+(B7-C7)*100/C7</f>
        <v>200</v>
      </c>
      <c r="E7" s="4">
        <f>SUM(E4:E6)</f>
        <v>16</v>
      </c>
      <c r="F7" s="4">
        <f>SUM(F4:F6)</f>
        <v>14</v>
      </c>
      <c r="G7" s="5">
        <f t="shared" si="0"/>
        <v>14.285714285714286</v>
      </c>
      <c r="H7" s="4">
        <f>SUM(H4:H6)</f>
        <v>18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>
        <f>+'Septiembre 2014'!B8</f>
        <v>1</v>
      </c>
      <c r="D8" s="15">
        <f t="shared" si="2"/>
        <v>0</v>
      </c>
      <c r="E8" s="2">
        <f>+B8+'Agosto 2015'!E8</f>
        <v>6</v>
      </c>
      <c r="F8" s="2">
        <f>+C8+'Agosto 2015'!F8</f>
        <v>2</v>
      </c>
      <c r="G8" s="15">
        <f t="shared" si="0"/>
        <v>200</v>
      </c>
      <c r="H8" s="2">
        <f>+B8-C8+'Agosto 2015'!H8</f>
        <v>8</v>
      </c>
      <c r="I8" s="16" t="e">
        <f>+'Septiembre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>
        <f>+'Septiembre 2014'!B9</f>
        <v>0</v>
      </c>
      <c r="D9" s="15" t="e">
        <f t="shared" si="2"/>
        <v>#DIV/0!</v>
      </c>
      <c r="E9" s="2">
        <f>+B9+'Agosto 2015'!E9</f>
        <v>14</v>
      </c>
      <c r="F9" s="2">
        <f>+C9+'Agosto 2015'!F9</f>
        <v>9</v>
      </c>
      <c r="G9" s="15">
        <f t="shared" si="0"/>
        <v>55.555555555555557</v>
      </c>
      <c r="H9" s="2">
        <f>+B9-C9+'Agosto 2015'!H9</f>
        <v>18</v>
      </c>
      <c r="I9" s="16" t="e">
        <f>+'Septiembre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2</v>
      </c>
      <c r="C10" s="2">
        <f>+'Septiembre 2014'!B10</f>
        <v>0</v>
      </c>
      <c r="D10" s="15" t="e">
        <f t="shared" si="2"/>
        <v>#DIV/0!</v>
      </c>
      <c r="E10" s="2">
        <f>+B10+'Agosto 2015'!E10</f>
        <v>40</v>
      </c>
      <c r="F10" s="2">
        <f>+C10+'Agosto 2015'!F10</f>
        <v>34</v>
      </c>
      <c r="G10" s="15">
        <f t="shared" si="0"/>
        <v>17.647058823529413</v>
      </c>
      <c r="H10" s="2">
        <f>+B10-C10+'Agosto 2015'!H10</f>
        <v>45</v>
      </c>
      <c r="I10" s="16" t="e">
        <f>+'Septiembre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7</v>
      </c>
      <c r="C11" s="2">
        <f>+'Septiembre 2014'!B11</f>
        <v>5</v>
      </c>
      <c r="D11" s="15">
        <f t="shared" si="2"/>
        <v>40</v>
      </c>
      <c r="E11" s="2">
        <f>+B11+'Agosto 2015'!E11</f>
        <v>48</v>
      </c>
      <c r="F11" s="2">
        <f>+C11+'Agosto 2015'!F11</f>
        <v>52</v>
      </c>
      <c r="G11" s="15">
        <f t="shared" si="0"/>
        <v>-7.6923076923076925</v>
      </c>
      <c r="H11" s="2">
        <f>+B11-C11+'Agosto 2015'!H11</f>
        <v>64</v>
      </c>
      <c r="I11" s="16" t="e">
        <f>+'Septiembre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4</v>
      </c>
      <c r="C12" s="2">
        <f>+'Septiembre 2014'!B12</f>
        <v>2</v>
      </c>
      <c r="D12" s="15">
        <f t="shared" si="2"/>
        <v>100</v>
      </c>
      <c r="E12" s="2">
        <f>+B12+'Agosto 2015'!E12</f>
        <v>100</v>
      </c>
      <c r="F12" s="2">
        <f>+C12+'Agosto 2015'!F12</f>
        <v>84</v>
      </c>
      <c r="G12" s="15">
        <f t="shared" si="0"/>
        <v>19.047619047619047</v>
      </c>
      <c r="H12" s="2">
        <f>+B12-C12+'Agosto 2015'!H12</f>
        <v>132</v>
      </c>
      <c r="I12" s="16" t="e">
        <f>+'Septiembre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15</v>
      </c>
      <c r="C13" s="4">
        <f>SUM(C8:C12)</f>
        <v>8</v>
      </c>
      <c r="D13" s="5">
        <f>+(B13-C13)*100/C13</f>
        <v>87.5</v>
      </c>
      <c r="E13" s="4">
        <f>SUM(E8:E12)</f>
        <v>208</v>
      </c>
      <c r="F13" s="4">
        <f>SUM(F8:F12)</f>
        <v>181</v>
      </c>
      <c r="G13" s="5">
        <f t="shared" si="0"/>
        <v>14.917127071823204</v>
      </c>
      <c r="H13" s="4">
        <f>SUM(H8:H12)</f>
        <v>267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8</v>
      </c>
      <c r="C14" s="2">
        <f>+'Septiembre 2014'!B14</f>
        <v>4</v>
      </c>
      <c r="D14" s="15">
        <f t="shared" si="2"/>
        <v>100</v>
      </c>
      <c r="E14" s="2">
        <f>+B14+'Agosto 2015'!E14</f>
        <v>65</v>
      </c>
      <c r="F14" s="2">
        <f>+C14+'Agosto 2015'!F14</f>
        <v>58</v>
      </c>
      <c r="G14" s="15">
        <f t="shared" si="0"/>
        <v>12.068965517241379</v>
      </c>
      <c r="H14" s="2">
        <f>+B14-C14+'Agosto 2015'!H14</f>
        <v>86</v>
      </c>
      <c r="I14" s="16" t="e">
        <f>+'Septiembre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5</v>
      </c>
      <c r="C15" s="2">
        <f>+'Septiembre 2014'!B15</f>
        <v>9</v>
      </c>
      <c r="D15" s="15">
        <f t="shared" si="2"/>
        <v>-44.444444444444443</v>
      </c>
      <c r="E15" s="2">
        <f>+B15+'Agosto 2015'!E15</f>
        <v>68</v>
      </c>
      <c r="F15" s="2">
        <f>+C15+'Agosto 2015'!F15</f>
        <v>55</v>
      </c>
      <c r="G15" s="15">
        <f t="shared" si="0"/>
        <v>23.636363636363637</v>
      </c>
      <c r="H15" s="2">
        <f>+B15-C15+'Agosto 2015'!H15</f>
        <v>87</v>
      </c>
      <c r="I15" s="16" t="e">
        <f>+'Septiembre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10</v>
      </c>
      <c r="C16" s="2">
        <f>+'Septiembre 2014'!B16</f>
        <v>6</v>
      </c>
      <c r="D16" s="15">
        <f t="shared" si="2"/>
        <v>66.666666666666671</v>
      </c>
      <c r="E16" s="2">
        <f>+B16+'Agosto 2015'!E16</f>
        <v>88</v>
      </c>
      <c r="F16" s="2">
        <f>+C16+'Agosto 2015'!F16</f>
        <v>71</v>
      </c>
      <c r="G16" s="15">
        <f t="shared" si="0"/>
        <v>23.943661971830984</v>
      </c>
      <c r="H16" s="2">
        <f>+B16-C16+'Agosto 2015'!H16</f>
        <v>109</v>
      </c>
      <c r="I16" s="16" t="e">
        <f>+'Septiembre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4</v>
      </c>
      <c r="C17" s="2">
        <f>+'Septiembre 2014'!B17</f>
        <v>5</v>
      </c>
      <c r="D17" s="15">
        <f t="shared" si="2"/>
        <v>-20</v>
      </c>
      <c r="E17" s="2">
        <f>+B17+'Agosto 2015'!E17</f>
        <v>50</v>
      </c>
      <c r="F17" s="2">
        <f>+C17+'Agosto 2015'!F17</f>
        <v>49</v>
      </c>
      <c r="G17" s="15">
        <f t="shared" si="0"/>
        <v>2.0408163265306123</v>
      </c>
      <c r="H17" s="2">
        <f>+B17-C17+'Agosto 2015'!H17</f>
        <v>59</v>
      </c>
      <c r="I17" s="16" t="e">
        <f>+'Septiembre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12</v>
      </c>
      <c r="C18" s="2">
        <f>+'Septiembre 2014'!B18</f>
        <v>6</v>
      </c>
      <c r="D18" s="15">
        <f t="shared" si="2"/>
        <v>100</v>
      </c>
      <c r="E18" s="2">
        <f>+B18+'Agosto 2015'!E18</f>
        <v>56</v>
      </c>
      <c r="F18" s="2">
        <f>+C18+'Agosto 2015'!F18</f>
        <v>64</v>
      </c>
      <c r="G18" s="15">
        <f t="shared" si="0"/>
        <v>-12.5</v>
      </c>
      <c r="H18" s="2">
        <f>+B18-C18+'Agosto 2015'!H18</f>
        <v>82</v>
      </c>
      <c r="I18" s="16" t="e">
        <f>+'Septiembre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39</v>
      </c>
      <c r="C19" s="4">
        <f>SUM(C14:C18)</f>
        <v>30</v>
      </c>
      <c r="D19" s="5">
        <f>+(B19-C19)*100/C19</f>
        <v>30</v>
      </c>
      <c r="E19" s="4">
        <f>SUM(E14:E18)</f>
        <v>327</v>
      </c>
      <c r="F19" s="4">
        <f>SUM(F14:F18)</f>
        <v>297</v>
      </c>
      <c r="G19" s="5">
        <f t="shared" si="0"/>
        <v>10.1010101010101</v>
      </c>
      <c r="H19" s="4">
        <f>SUM(H14:H18)</f>
        <v>423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7</v>
      </c>
      <c r="C20" s="2">
        <f>+'Septiembre 2014'!B20</f>
        <v>9</v>
      </c>
      <c r="D20" s="15">
        <f t="shared" ref="D20:D27" si="3">+(B20-C20)*100/C20</f>
        <v>-22.222222222222221</v>
      </c>
      <c r="E20" s="2">
        <f>+B20+'Agosto 2015'!E20</f>
        <v>85</v>
      </c>
      <c r="F20" s="2">
        <f>+C20+'Agosto 2015'!F20</f>
        <v>101</v>
      </c>
      <c r="G20" s="15">
        <f t="shared" si="0"/>
        <v>-15.841584158415841</v>
      </c>
      <c r="H20" s="2">
        <f>+B20-C20+'Agosto 2015'!H20</f>
        <v>109</v>
      </c>
      <c r="I20" s="16" t="e">
        <f>+'Septiembre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9</v>
      </c>
      <c r="C21" s="2">
        <f>+'Septiembre 2014'!B21</f>
        <v>3</v>
      </c>
      <c r="D21" s="15">
        <f t="shared" si="3"/>
        <v>200</v>
      </c>
      <c r="E21" s="2">
        <f>+B21+'Agosto 2015'!E21</f>
        <v>35</v>
      </c>
      <c r="F21" s="2">
        <f>+C21+'Agosto 2015'!F21</f>
        <v>24</v>
      </c>
      <c r="G21" s="15">
        <f t="shared" si="0"/>
        <v>45.833333333333336</v>
      </c>
      <c r="H21" s="2">
        <f>+B21-C21+'Agosto 2015'!H21</f>
        <v>41</v>
      </c>
      <c r="I21" s="16" t="e">
        <f>+'Septiembre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1</v>
      </c>
      <c r="C22" s="2">
        <f>+'Septiembre 2014'!B22</f>
        <v>1</v>
      </c>
      <c r="D22" s="15">
        <f t="shared" si="3"/>
        <v>0</v>
      </c>
      <c r="E22" s="2">
        <f>+B22+'Agosto 2015'!E22</f>
        <v>17</v>
      </c>
      <c r="F22" s="2">
        <f>+C22+'Agosto 2015'!F22</f>
        <v>19</v>
      </c>
      <c r="G22" s="15">
        <f t="shared" si="0"/>
        <v>-10.526315789473685</v>
      </c>
      <c r="H22" s="2">
        <f>+B22-C22+'Agosto 2015'!H22</f>
        <v>19</v>
      </c>
      <c r="I22" s="16" t="e">
        <f>+'Septiembre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>
        <f>+'Septiembre 2014'!B23</f>
        <v>2</v>
      </c>
      <c r="D23" s="15">
        <f t="shared" si="3"/>
        <v>50</v>
      </c>
      <c r="E23" s="2">
        <f>+B23+'Agosto 2015'!E23</f>
        <v>28</v>
      </c>
      <c r="F23" s="2">
        <f>+C23+'Agosto 2015'!F23</f>
        <v>19</v>
      </c>
      <c r="G23" s="15">
        <f t="shared" si="0"/>
        <v>47.368421052631582</v>
      </c>
      <c r="H23" s="2">
        <f>+B23-C23+'Agosto 2015'!H23</f>
        <v>38</v>
      </c>
      <c r="I23" s="16" t="e">
        <f>+'Septiembre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4</v>
      </c>
      <c r="C24" s="2">
        <f>+'Septiembre 2014'!B24</f>
        <v>2</v>
      </c>
      <c r="D24" s="15">
        <f t="shared" si="3"/>
        <v>100</v>
      </c>
      <c r="E24" s="2">
        <f>+B24+'Agosto 2015'!E24</f>
        <v>33</v>
      </c>
      <c r="F24" s="2">
        <f>+C24+'Agosto 2015'!F24</f>
        <v>27</v>
      </c>
      <c r="G24" s="15">
        <f t="shared" si="0"/>
        <v>22.222222222222221</v>
      </c>
      <c r="H24" s="2">
        <f>+B24-C24+'Agosto 2015'!H24</f>
        <v>44</v>
      </c>
      <c r="I24" s="16" t="e">
        <f>+'Septiembre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10</v>
      </c>
      <c r="C25" s="2">
        <f>+'Septiembre 2014'!B25</f>
        <v>4</v>
      </c>
      <c r="D25" s="15">
        <f t="shared" si="3"/>
        <v>150</v>
      </c>
      <c r="E25" s="2">
        <f>+B25+'Agosto 2015'!E25</f>
        <v>63</v>
      </c>
      <c r="F25" s="2">
        <f>+C25+'Agosto 2015'!F25</f>
        <v>51</v>
      </c>
      <c r="G25" s="15">
        <f t="shared" si="0"/>
        <v>23.529411764705884</v>
      </c>
      <c r="H25" s="2">
        <f>+B25-C25+'Agosto 2015'!H25</f>
        <v>85</v>
      </c>
      <c r="I25" s="16" t="e">
        <f>+'Septiembre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>
        <f>+'Septiembre 2014'!B26</f>
        <v>1</v>
      </c>
      <c r="D26" s="15">
        <f t="shared" si="3"/>
        <v>0</v>
      </c>
      <c r="E26" s="2">
        <f>+B26+'Agosto 2015'!E26</f>
        <v>23</v>
      </c>
      <c r="F26" s="2">
        <f>+C26+'Agosto 2015'!F26</f>
        <v>7</v>
      </c>
      <c r="G26" s="15">
        <f t="shared" si="0"/>
        <v>228.57142857142858</v>
      </c>
      <c r="H26" s="2">
        <f>+B26-C26+'Agosto 2015'!H26</f>
        <v>23</v>
      </c>
      <c r="I26" s="16" t="e">
        <f>+'Septiembre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>
        <f>+'Septiembre 2014'!B27</f>
        <v>0</v>
      </c>
      <c r="D27" s="15" t="e">
        <f t="shared" si="3"/>
        <v>#DIV/0!</v>
      </c>
      <c r="E27" s="2">
        <f>+B27+'Agosto 2015'!E27</f>
        <v>8</v>
      </c>
      <c r="F27" s="2">
        <f>+C27+'Agosto 2015'!F27</f>
        <v>5</v>
      </c>
      <c r="G27" s="15">
        <f t="shared" si="0"/>
        <v>60</v>
      </c>
      <c r="H27" s="2">
        <f>+B27-C27+'Agosto 2015'!H27</f>
        <v>9</v>
      </c>
      <c r="I27" s="16" t="e">
        <f>+'Septiembre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35</v>
      </c>
      <c r="C28" s="4">
        <f>SUM(C20:C27)</f>
        <v>22</v>
      </c>
      <c r="D28" s="5">
        <f>+(B28-C28)*100/C28</f>
        <v>59.090909090909093</v>
      </c>
      <c r="E28" s="4">
        <f>SUM(E20:E27)</f>
        <v>292</v>
      </c>
      <c r="F28" s="4">
        <f>SUM(F20:F27)</f>
        <v>253</v>
      </c>
      <c r="G28" s="5">
        <f>+(E28-F28)*100/F28</f>
        <v>15.41501976284585</v>
      </c>
      <c r="H28" s="4">
        <f>SUM(H20:H27)</f>
        <v>368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92</v>
      </c>
      <c r="C29" s="12">
        <f>+C7+C13+C19+C28</f>
        <v>61</v>
      </c>
      <c r="D29" s="13">
        <f>+(B29-C29)*100/C29</f>
        <v>50.819672131147541</v>
      </c>
      <c r="E29" s="12">
        <f t="shared" ref="E29:I29" si="4">+E7+E13+E19+E28</f>
        <v>843</v>
      </c>
      <c r="F29" s="12">
        <f t="shared" si="4"/>
        <v>745</v>
      </c>
      <c r="G29" s="13">
        <f>+(E29-F29)*100/F29</f>
        <v>13.154362416107382</v>
      </c>
      <c r="H29" s="12">
        <f t="shared" si="4"/>
        <v>1076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89</v>
      </c>
      <c r="C30" s="11">
        <f>+C29-C7</f>
        <v>60</v>
      </c>
      <c r="D30" s="10">
        <f>+(B30-C30)*100/C30</f>
        <v>48.333333333333336</v>
      </c>
      <c r="E30" s="11">
        <f t="shared" ref="E30:I30" si="5">+E29-E7</f>
        <v>827</v>
      </c>
      <c r="F30" s="11">
        <f t="shared" si="5"/>
        <v>731</v>
      </c>
      <c r="G30" s="10">
        <f>+(E30-F30)*100/F30</f>
        <v>13.132694938440492</v>
      </c>
      <c r="H30" s="11">
        <f t="shared" si="5"/>
        <v>1058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sheetPr codeName="Hoja25"/>
  <dimension ref="A2:J30"/>
  <sheetViews>
    <sheetView zoomScale="150" zoomScaleNormal="150" zoomScalePageLayoutView="150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/>
      <c r="C4" s="2">
        <v>1</v>
      </c>
      <c r="D4" s="15">
        <f>+(B4-C4)*100/C4</f>
        <v>-100</v>
      </c>
      <c r="E4" s="2">
        <f>+B4+'Julio 2015'!E4</f>
        <v>7</v>
      </c>
      <c r="F4" s="2">
        <f>+C4+'Julio 2015'!F4</f>
        <v>5</v>
      </c>
      <c r="G4" s="15">
        <f t="shared" ref="G4:G27" si="0">+(E4-F4)*100/F4</f>
        <v>40</v>
      </c>
      <c r="H4" s="2">
        <f>+B4-C4+'Julio 2015'!H4</f>
        <v>8</v>
      </c>
      <c r="I4" s="16" t="e">
        <f>+'Agosto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1</v>
      </c>
      <c r="C5" s="2">
        <f>+'Agosto 2014'!B5</f>
        <v>0</v>
      </c>
      <c r="D5" s="15" t="e">
        <f t="shared" ref="D5:D18" si="2">+(B5-C5)*100/C5</f>
        <v>#DIV/0!</v>
      </c>
      <c r="E5" s="2">
        <f>+B5+'Julio 2015'!E5</f>
        <v>3</v>
      </c>
      <c r="F5" s="2">
        <f>+C5+'Julio 2015'!F5</f>
        <v>4</v>
      </c>
      <c r="G5" s="15">
        <f t="shared" si="0"/>
        <v>-25</v>
      </c>
      <c r="H5" s="2">
        <f>+B5-C5+'Julio 2015'!H5</f>
        <v>4</v>
      </c>
      <c r="I5" s="16" t="e">
        <f>+'Agosto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>
        <f>+'Agosto 2014'!B6</f>
        <v>0</v>
      </c>
      <c r="D6" s="15" t="e">
        <f t="shared" si="2"/>
        <v>#DIV/0!</v>
      </c>
      <c r="E6" s="2">
        <f>+B6+'Julio 2015'!E6</f>
        <v>3</v>
      </c>
      <c r="F6" s="2">
        <f>+C6+'Julio 2015'!F6</f>
        <v>4</v>
      </c>
      <c r="G6" s="15">
        <f t="shared" si="0"/>
        <v>-25</v>
      </c>
      <c r="H6" s="2">
        <f>+B6-C6+'Julio 2015'!H6</f>
        <v>4</v>
      </c>
      <c r="I6" s="16" t="e">
        <f>+'Agosto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>
        <f>SUM(C4:C6)</f>
        <v>1</v>
      </c>
      <c r="D7" s="5">
        <f>+(B7-C7)*100/C7</f>
        <v>0</v>
      </c>
      <c r="E7" s="4">
        <f>SUM(E4:E6)</f>
        <v>13</v>
      </c>
      <c r="F7" s="4">
        <f>SUM(F4:F6)</f>
        <v>13</v>
      </c>
      <c r="G7" s="5">
        <f t="shared" si="0"/>
        <v>0</v>
      </c>
      <c r="H7" s="4">
        <f>SUM(H4:H6)</f>
        <v>16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>
        <f>+'Agosto 2014'!B8</f>
        <v>0</v>
      </c>
      <c r="D8" s="15" t="e">
        <f t="shared" si="2"/>
        <v>#DIV/0!</v>
      </c>
      <c r="E8" s="2">
        <f>+B8+'Julio 2015'!E8</f>
        <v>5</v>
      </c>
      <c r="F8" s="2">
        <f>+C8+'Julio 2015'!F8</f>
        <v>1</v>
      </c>
      <c r="G8" s="15">
        <f t="shared" si="0"/>
        <v>400</v>
      </c>
      <c r="H8" s="2">
        <f>+B8-C8+'Julio 2015'!H8</f>
        <v>8</v>
      </c>
      <c r="I8" s="16" t="e">
        <f>+'Agosto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/>
      <c r="C9" s="2">
        <f>+'Agosto 2014'!B9</f>
        <v>1</v>
      </c>
      <c r="D9" s="15">
        <f t="shared" si="2"/>
        <v>-100</v>
      </c>
      <c r="E9" s="2">
        <f>+B9+'Julio 2015'!E9</f>
        <v>13</v>
      </c>
      <c r="F9" s="2">
        <f>+C9+'Julio 2015'!F9</f>
        <v>9</v>
      </c>
      <c r="G9" s="15">
        <f t="shared" si="0"/>
        <v>44.444444444444443</v>
      </c>
      <c r="H9" s="2">
        <f>+B9-C9+'Julio 2015'!H9</f>
        <v>17</v>
      </c>
      <c r="I9" s="16" t="e">
        <f>+'Agosto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4</v>
      </c>
      <c r="C10" s="2">
        <f>+'Agosto 2014'!B10</f>
        <v>4</v>
      </c>
      <c r="D10" s="15">
        <f t="shared" si="2"/>
        <v>0</v>
      </c>
      <c r="E10" s="2">
        <f>+B10+'Julio 2015'!E10</f>
        <v>38</v>
      </c>
      <c r="F10" s="2">
        <f>+C10+'Julio 2015'!F10</f>
        <v>34</v>
      </c>
      <c r="G10" s="15">
        <f t="shared" si="0"/>
        <v>11.764705882352942</v>
      </c>
      <c r="H10" s="2">
        <f>+B10-C10+'Julio 2015'!H10</f>
        <v>43</v>
      </c>
      <c r="I10" s="16" t="e">
        <f>+'Agosto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5</v>
      </c>
      <c r="C11" s="2">
        <f>+'Agosto 2014'!B11</f>
        <v>6</v>
      </c>
      <c r="D11" s="15">
        <f t="shared" si="2"/>
        <v>-16.666666666666668</v>
      </c>
      <c r="E11" s="2">
        <f>+B11+'Julio 2015'!E11</f>
        <v>41</v>
      </c>
      <c r="F11" s="2">
        <f>+C11+'Julio 2015'!F11</f>
        <v>47</v>
      </c>
      <c r="G11" s="15">
        <f t="shared" si="0"/>
        <v>-12.76595744680851</v>
      </c>
      <c r="H11" s="2">
        <f>+B11-C11+'Julio 2015'!H11</f>
        <v>62</v>
      </c>
      <c r="I11" s="16" t="e">
        <f>+'Agosto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7</v>
      </c>
      <c r="C12" s="2">
        <f>+'Agosto 2014'!B12</f>
        <v>9</v>
      </c>
      <c r="D12" s="15">
        <f t="shared" si="2"/>
        <v>-22.222222222222221</v>
      </c>
      <c r="E12" s="2">
        <f>+B12+'Julio 2015'!E12</f>
        <v>96</v>
      </c>
      <c r="F12" s="2">
        <f>+C12+'Julio 2015'!F12</f>
        <v>82</v>
      </c>
      <c r="G12" s="15">
        <f t="shared" si="0"/>
        <v>17.073170731707318</v>
      </c>
      <c r="H12" s="2">
        <f>+B12-C12+'Julio 2015'!H12</f>
        <v>130</v>
      </c>
      <c r="I12" s="16" t="e">
        <f>+'Agosto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16</v>
      </c>
      <c r="C13" s="4">
        <f>SUM(C8:C12)</f>
        <v>20</v>
      </c>
      <c r="D13" s="5">
        <f>+(B13-C13)*100/C13</f>
        <v>-20</v>
      </c>
      <c r="E13" s="4">
        <f>SUM(E8:E12)</f>
        <v>193</v>
      </c>
      <c r="F13" s="4">
        <f>SUM(F8:F12)</f>
        <v>173</v>
      </c>
      <c r="G13" s="5">
        <f t="shared" si="0"/>
        <v>11.560693641618498</v>
      </c>
      <c r="H13" s="4">
        <f>SUM(H8:H12)</f>
        <v>260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4</v>
      </c>
      <c r="C14" s="2">
        <f>+'Agosto 2014'!B14</f>
        <v>4</v>
      </c>
      <c r="D14" s="15">
        <f t="shared" si="2"/>
        <v>0</v>
      </c>
      <c r="E14" s="2">
        <f>+B14+'Julio 2015'!E14</f>
        <v>57</v>
      </c>
      <c r="F14" s="2">
        <f>+C14+'Julio 2015'!F14</f>
        <v>54</v>
      </c>
      <c r="G14" s="15">
        <f t="shared" si="0"/>
        <v>5.5555555555555554</v>
      </c>
      <c r="H14" s="2">
        <f>+B14-C14+'Julio 2015'!H14</f>
        <v>82</v>
      </c>
      <c r="I14" s="16" t="e">
        <f>+'Agosto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7</v>
      </c>
      <c r="C15" s="2">
        <f>+'Agosto 2014'!B15</f>
        <v>7</v>
      </c>
      <c r="D15" s="15">
        <f t="shared" si="2"/>
        <v>0</v>
      </c>
      <c r="E15" s="2">
        <f>+B15+'Julio 2015'!E15</f>
        <v>63</v>
      </c>
      <c r="F15" s="2">
        <f>+C15+'Julio 2015'!F15</f>
        <v>46</v>
      </c>
      <c r="G15" s="15">
        <f t="shared" si="0"/>
        <v>36.956521739130437</v>
      </c>
      <c r="H15" s="2">
        <f>+B15-C15+'Julio 2015'!H15</f>
        <v>91</v>
      </c>
      <c r="I15" s="16" t="e">
        <f>+'Agosto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5</v>
      </c>
      <c r="C16" s="2">
        <f>+'Agosto 2014'!B16</f>
        <v>6</v>
      </c>
      <c r="D16" s="15">
        <f t="shared" si="2"/>
        <v>-16.666666666666668</v>
      </c>
      <c r="E16" s="2">
        <f>+B16+'Julio 2015'!E16</f>
        <v>78</v>
      </c>
      <c r="F16" s="2">
        <f>+C16+'Julio 2015'!F16</f>
        <v>65</v>
      </c>
      <c r="G16" s="15">
        <f t="shared" si="0"/>
        <v>20</v>
      </c>
      <c r="H16" s="2">
        <f>+B16-C16+'Julio 2015'!H16</f>
        <v>105</v>
      </c>
      <c r="I16" s="16" t="e">
        <f>+'Agosto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2</v>
      </c>
      <c r="C17" s="2">
        <f>+'Agosto 2014'!B17</f>
        <v>6</v>
      </c>
      <c r="D17" s="15">
        <f t="shared" si="2"/>
        <v>-66.666666666666671</v>
      </c>
      <c r="E17" s="2">
        <f>+B17+'Julio 2015'!E17</f>
        <v>46</v>
      </c>
      <c r="F17" s="2">
        <f>+C17+'Julio 2015'!F17</f>
        <v>44</v>
      </c>
      <c r="G17" s="15">
        <f t="shared" si="0"/>
        <v>4.5454545454545459</v>
      </c>
      <c r="H17" s="2">
        <f>+B17-C17+'Julio 2015'!H17</f>
        <v>60</v>
      </c>
      <c r="I17" s="16" t="e">
        <f>+'Agosto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2</v>
      </c>
      <c r="C18" s="2">
        <f>+'Agosto 2014'!B18</f>
        <v>9</v>
      </c>
      <c r="D18" s="15">
        <f t="shared" si="2"/>
        <v>-77.777777777777771</v>
      </c>
      <c r="E18" s="2">
        <f>+B18+'Julio 2015'!E18</f>
        <v>44</v>
      </c>
      <c r="F18" s="2">
        <f>+C18+'Julio 2015'!F18</f>
        <v>58</v>
      </c>
      <c r="G18" s="15">
        <f t="shared" si="0"/>
        <v>-24.137931034482758</v>
      </c>
      <c r="H18" s="2">
        <f>+B18-C18+'Julio 2015'!H18</f>
        <v>76</v>
      </c>
      <c r="I18" s="16" t="e">
        <f>+'Agosto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20</v>
      </c>
      <c r="C19" s="4">
        <f>SUM(C14:C18)</f>
        <v>32</v>
      </c>
      <c r="D19" s="5">
        <f>+(B19-C19)*100/C19</f>
        <v>-37.5</v>
      </c>
      <c r="E19" s="4">
        <f>SUM(E14:E18)</f>
        <v>288</v>
      </c>
      <c r="F19" s="4">
        <f>SUM(F14:F18)</f>
        <v>267</v>
      </c>
      <c r="G19" s="5">
        <f t="shared" si="0"/>
        <v>7.8651685393258424</v>
      </c>
      <c r="H19" s="4">
        <f>SUM(H14:H18)</f>
        <v>414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4</v>
      </c>
      <c r="C20" s="2">
        <f>+'Agosto 2014'!B20</f>
        <v>4</v>
      </c>
      <c r="D20" s="15">
        <f t="shared" ref="D20:D27" si="3">+(B20-C20)*100/C20</f>
        <v>0</v>
      </c>
      <c r="E20" s="2">
        <f>+B20+'Julio 2015'!E20</f>
        <v>78</v>
      </c>
      <c r="F20" s="2">
        <f>+C20+'Julio 2015'!F20</f>
        <v>92</v>
      </c>
      <c r="G20" s="15">
        <f t="shared" si="0"/>
        <v>-15.217391304347826</v>
      </c>
      <c r="H20" s="2">
        <f>+B20-C20+'Julio 2015'!H20</f>
        <v>111</v>
      </c>
      <c r="I20" s="16" t="e">
        <f>+'Agosto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4</v>
      </c>
      <c r="C21" s="2">
        <f>+'Agosto 2014'!B21</f>
        <v>3</v>
      </c>
      <c r="D21" s="15">
        <f t="shared" si="3"/>
        <v>33.333333333333336</v>
      </c>
      <c r="E21" s="2">
        <f>+B21+'Julio 2015'!E21</f>
        <v>26</v>
      </c>
      <c r="F21" s="2">
        <f>+C21+'Julio 2015'!F21</f>
        <v>21</v>
      </c>
      <c r="G21" s="15">
        <f t="shared" si="0"/>
        <v>23.80952380952381</v>
      </c>
      <c r="H21" s="2">
        <f>+B21-C21+'Julio 2015'!H21</f>
        <v>35</v>
      </c>
      <c r="I21" s="16" t="e">
        <f>+'Agosto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1</v>
      </c>
      <c r="C22" s="2">
        <f>+'Agosto 2014'!B22</f>
        <v>2</v>
      </c>
      <c r="D22" s="15">
        <f t="shared" si="3"/>
        <v>-50</v>
      </c>
      <c r="E22" s="2">
        <f>+B22+'Julio 2015'!E22</f>
        <v>16</v>
      </c>
      <c r="F22" s="2">
        <f>+C22+'Julio 2015'!F22</f>
        <v>18</v>
      </c>
      <c r="G22" s="15">
        <f t="shared" si="0"/>
        <v>-11.111111111111111</v>
      </c>
      <c r="H22" s="2">
        <f>+B22-C22+'Julio 2015'!H22</f>
        <v>19</v>
      </c>
      <c r="I22" s="16" t="e">
        <f>+'Agosto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>
        <f>+'Agosto 2014'!B23</f>
        <v>1</v>
      </c>
      <c r="D23" s="15">
        <f t="shared" si="3"/>
        <v>200</v>
      </c>
      <c r="E23" s="2">
        <f>+B23+'Julio 2015'!E23</f>
        <v>25</v>
      </c>
      <c r="F23" s="2">
        <f>+C23+'Julio 2015'!F23</f>
        <v>17</v>
      </c>
      <c r="G23" s="15">
        <f t="shared" si="0"/>
        <v>47.058823529411768</v>
      </c>
      <c r="H23" s="2">
        <f>+B23-C23+'Julio 2015'!H23</f>
        <v>37</v>
      </c>
      <c r="I23" s="16" t="e">
        <f>+'Agosto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4</v>
      </c>
      <c r="C24" s="2">
        <f>+'Agosto 2014'!B24</f>
        <v>1</v>
      </c>
      <c r="D24" s="15">
        <f t="shared" si="3"/>
        <v>300</v>
      </c>
      <c r="E24" s="2">
        <f>+B24+'Julio 2015'!E24</f>
        <v>29</v>
      </c>
      <c r="F24" s="2">
        <f>+C24+'Julio 2015'!F24</f>
        <v>25</v>
      </c>
      <c r="G24" s="15">
        <f t="shared" si="0"/>
        <v>16</v>
      </c>
      <c r="H24" s="2">
        <f>+B24-C24+'Julio 2015'!H24</f>
        <v>42</v>
      </c>
      <c r="I24" s="16" t="e">
        <f>+'Agosto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6</v>
      </c>
      <c r="C25" s="2">
        <f>+'Agosto 2014'!B25</f>
        <v>8</v>
      </c>
      <c r="D25" s="15">
        <f t="shared" si="3"/>
        <v>-25</v>
      </c>
      <c r="E25" s="2">
        <f>+B25+'Julio 2015'!E25</f>
        <v>53</v>
      </c>
      <c r="F25" s="2">
        <f>+C25+'Julio 2015'!F25</f>
        <v>47</v>
      </c>
      <c r="G25" s="15">
        <f t="shared" si="0"/>
        <v>12.76595744680851</v>
      </c>
      <c r="H25" s="2">
        <f>+B25-C25+'Julio 2015'!H25</f>
        <v>79</v>
      </c>
      <c r="I25" s="16" t="e">
        <f>+'Agosto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>
        <f>+'Agosto 2014'!B26</f>
        <v>0</v>
      </c>
      <c r="D26" s="15" t="e">
        <f t="shared" si="3"/>
        <v>#DIV/0!</v>
      </c>
      <c r="E26" s="2">
        <f>+B26+'Julio 2015'!E26</f>
        <v>22</v>
      </c>
      <c r="F26" s="2">
        <f>+C26+'Julio 2015'!F26</f>
        <v>6</v>
      </c>
      <c r="G26" s="15">
        <f t="shared" si="0"/>
        <v>266.66666666666669</v>
      </c>
      <c r="H26" s="2">
        <f>+B26-C26+'Julio 2015'!H26</f>
        <v>23</v>
      </c>
      <c r="I26" s="16" t="e">
        <f>+'Agosto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>
        <f>+'Agosto 2014'!B27</f>
        <v>0</v>
      </c>
      <c r="D27" s="15" t="e">
        <f t="shared" si="3"/>
        <v>#DIV/0!</v>
      </c>
      <c r="E27" s="2">
        <f>+B27+'Julio 2015'!E27</f>
        <v>8</v>
      </c>
      <c r="F27" s="2">
        <f>+C27+'Julio 2015'!F27</f>
        <v>5</v>
      </c>
      <c r="G27" s="15">
        <f t="shared" si="0"/>
        <v>60</v>
      </c>
      <c r="H27" s="2">
        <f>+B27-C27+'Julio 2015'!H27</f>
        <v>9</v>
      </c>
      <c r="I27" s="16" t="e">
        <f>+'Agosto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23</v>
      </c>
      <c r="C28" s="4">
        <f>SUM(C20:C27)</f>
        <v>19</v>
      </c>
      <c r="D28" s="5">
        <f>+(B28-C28)*100/C28</f>
        <v>21.05263157894737</v>
      </c>
      <c r="E28" s="4">
        <f>SUM(E20:E27)</f>
        <v>257</v>
      </c>
      <c r="F28" s="4">
        <f>SUM(F20:F27)</f>
        <v>231</v>
      </c>
      <c r="G28" s="5">
        <f>+(E28-F28)*100/F28</f>
        <v>11.255411255411255</v>
      </c>
      <c r="H28" s="4">
        <f>SUM(H20:H27)</f>
        <v>355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60</v>
      </c>
      <c r="C29" s="12">
        <f>+C7+C13+C19+C28</f>
        <v>72</v>
      </c>
      <c r="D29" s="13">
        <f>+(B29-C29)*100/C29</f>
        <v>-16.666666666666668</v>
      </c>
      <c r="E29" s="12">
        <f t="shared" ref="E29:I29" si="4">+E7+E13+E19+E28</f>
        <v>751</v>
      </c>
      <c r="F29" s="12">
        <f t="shared" si="4"/>
        <v>684</v>
      </c>
      <c r="G29" s="13">
        <f>+(E29-F29)*100/F29</f>
        <v>9.7953216374269001</v>
      </c>
      <c r="H29" s="12">
        <f t="shared" si="4"/>
        <v>1045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59</v>
      </c>
      <c r="C30" s="11">
        <f>+C29-C7</f>
        <v>71</v>
      </c>
      <c r="D30" s="10">
        <f>+(B30-C30)*100/C30</f>
        <v>-16.901408450704224</v>
      </c>
      <c r="E30" s="11">
        <f t="shared" ref="E30:I30" si="5">+E29-E7</f>
        <v>738</v>
      </c>
      <c r="F30" s="11">
        <f t="shared" si="5"/>
        <v>671</v>
      </c>
      <c r="G30" s="10">
        <f>+(E30-F30)*100/F30</f>
        <v>9.9850968703427725</v>
      </c>
      <c r="H30" s="11">
        <f t="shared" si="5"/>
        <v>1029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sheetPr codeName="Hoja26"/>
  <dimension ref="A2:J30"/>
  <sheetViews>
    <sheetView zoomScale="150" zoomScaleNormal="150" zoomScalePageLayoutView="150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+'Julio 2014'!B4</f>
        <v>0</v>
      </c>
      <c r="D4" s="15" t="e">
        <f>+(B4-C4)*100/C4</f>
        <v>#DIV/0!</v>
      </c>
      <c r="E4" s="2">
        <f>+B4+'Junio 2015'!E4</f>
        <v>7</v>
      </c>
      <c r="F4" s="2">
        <f>+C4+'Junio 2015'!F4</f>
        <v>4</v>
      </c>
      <c r="G4" s="15">
        <f t="shared" ref="G4:G27" si="0">+(E4-F4)*100/F4</f>
        <v>75</v>
      </c>
      <c r="H4" s="2">
        <f>+B4-C4+'Junio 2015'!H4</f>
        <v>9</v>
      </c>
      <c r="I4" s="16" t="e">
        <f>+'Julio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>
        <f>+'Julio 2014'!B5</f>
        <v>0</v>
      </c>
      <c r="D5" s="15" t="e">
        <f t="shared" ref="D5:D18" si="2">+(B5-C5)*100/C5</f>
        <v>#DIV/0!</v>
      </c>
      <c r="E5" s="2">
        <f>+B5+'Junio 2015'!E5</f>
        <v>2</v>
      </c>
      <c r="F5" s="2">
        <f>+C5+'Junio 2015'!F5</f>
        <v>4</v>
      </c>
      <c r="G5" s="15">
        <f t="shared" si="0"/>
        <v>-50</v>
      </c>
      <c r="H5" s="2">
        <f>+B5-C5+'Junio 2015'!H5</f>
        <v>3</v>
      </c>
      <c r="I5" s="16" t="e">
        <f>+'Julio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>
        <f>+'Julio 2014'!B6</f>
        <v>1</v>
      </c>
      <c r="D6" s="15">
        <f t="shared" si="2"/>
        <v>-100</v>
      </c>
      <c r="E6" s="2">
        <f>+B6+'Junio 2015'!E6</f>
        <v>3</v>
      </c>
      <c r="F6" s="2">
        <f>+C6+'Junio 2015'!F6</f>
        <v>4</v>
      </c>
      <c r="G6" s="15">
        <f t="shared" si="0"/>
        <v>-25</v>
      </c>
      <c r="H6" s="2">
        <f>+B6-C6+'Junio 2015'!H6</f>
        <v>4</v>
      </c>
      <c r="I6" s="16" t="e">
        <f>+'Julio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>
        <f>SUM(C4:C6)</f>
        <v>1</v>
      </c>
      <c r="D7" s="5">
        <f>+(B7-C7)*100/C7</f>
        <v>0</v>
      </c>
      <c r="E7" s="4">
        <f>SUM(E4:E6)</f>
        <v>12</v>
      </c>
      <c r="F7" s="4">
        <f>SUM(F4:F6)</f>
        <v>12</v>
      </c>
      <c r="G7" s="5">
        <f t="shared" si="0"/>
        <v>0</v>
      </c>
      <c r="H7" s="4">
        <f>SUM(H4:H6)</f>
        <v>16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2</v>
      </c>
      <c r="C8" s="2">
        <f>+'Julio 2014'!B8</f>
        <v>0</v>
      </c>
      <c r="D8" s="15" t="e">
        <f t="shared" si="2"/>
        <v>#DIV/0!</v>
      </c>
      <c r="E8" s="2">
        <f>+B8+'Junio 2015'!E8</f>
        <v>5</v>
      </c>
      <c r="F8" s="2">
        <f>+C8+'Junio 2015'!F8</f>
        <v>1</v>
      </c>
      <c r="G8" s="15">
        <f t="shared" si="0"/>
        <v>400</v>
      </c>
      <c r="H8" s="2">
        <f>+B8-C8+'Junio 2015'!H8</f>
        <v>8</v>
      </c>
      <c r="I8" s="16" t="e">
        <f>+'Julio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>
        <f>+'Julio 2014'!B9</f>
        <v>1</v>
      </c>
      <c r="D9" s="15">
        <f t="shared" si="2"/>
        <v>100</v>
      </c>
      <c r="E9" s="2">
        <f>+B9+'Junio 2015'!E9</f>
        <v>13</v>
      </c>
      <c r="F9" s="2">
        <f>+C9+'Junio 2015'!F9</f>
        <v>8</v>
      </c>
      <c r="G9" s="15">
        <f t="shared" si="0"/>
        <v>62.5</v>
      </c>
      <c r="H9" s="2">
        <f>+B9-C9+'Junio 2015'!H9</f>
        <v>18</v>
      </c>
      <c r="I9" s="16" t="e">
        <f>+'Julio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5</v>
      </c>
      <c r="C10" s="2">
        <f>+'Julio 2014'!B10</f>
        <v>6</v>
      </c>
      <c r="D10" s="15">
        <f t="shared" si="2"/>
        <v>-16.666666666666668</v>
      </c>
      <c r="E10" s="2">
        <f>+B10+'Junio 2015'!E10</f>
        <v>34</v>
      </c>
      <c r="F10" s="2">
        <f>+C10+'Junio 2015'!F10</f>
        <v>30</v>
      </c>
      <c r="G10" s="15">
        <f t="shared" si="0"/>
        <v>13.333333333333334</v>
      </c>
      <c r="H10" s="2">
        <f>+B10-C10+'Junio 2015'!H10</f>
        <v>43</v>
      </c>
      <c r="I10" s="16" t="e">
        <f>+'Julio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4</v>
      </c>
      <c r="C11" s="2">
        <f>+'Julio 2014'!B11</f>
        <v>8</v>
      </c>
      <c r="D11" s="15">
        <f t="shared" si="2"/>
        <v>-50</v>
      </c>
      <c r="E11" s="2">
        <f>+B11+'Junio 2015'!E11</f>
        <v>36</v>
      </c>
      <c r="F11" s="2">
        <f>+C11+'Junio 2015'!F11</f>
        <v>41</v>
      </c>
      <c r="G11" s="15">
        <f t="shared" si="0"/>
        <v>-12.195121951219512</v>
      </c>
      <c r="H11" s="2">
        <f>+B11-C11+'Junio 2015'!H11</f>
        <v>63</v>
      </c>
      <c r="I11" s="16" t="e">
        <f>+'Julio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11</v>
      </c>
      <c r="C12" s="2">
        <v>11</v>
      </c>
      <c r="D12" s="15">
        <f t="shared" si="2"/>
        <v>0</v>
      </c>
      <c r="E12" s="2">
        <f>+B12+'Junio 2015'!E12</f>
        <v>89</v>
      </c>
      <c r="F12" s="2">
        <f>+C12+'Junio 2015'!F12</f>
        <v>73</v>
      </c>
      <c r="G12" s="15">
        <f t="shared" si="0"/>
        <v>21.917808219178081</v>
      </c>
      <c r="H12" s="2">
        <f>+B12-C12+'Junio 2015'!H12</f>
        <v>132</v>
      </c>
      <c r="I12" s="16" t="e">
        <f>+'Julio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24</v>
      </c>
      <c r="C13" s="4">
        <f>SUM(C8:C12)</f>
        <v>26</v>
      </c>
      <c r="D13" s="5">
        <f>+(B13-C13)*100/C13</f>
        <v>-7.6923076923076925</v>
      </c>
      <c r="E13" s="4">
        <f>SUM(E8:E12)</f>
        <v>177</v>
      </c>
      <c r="F13" s="4">
        <f>SUM(F8:F12)</f>
        <v>153</v>
      </c>
      <c r="G13" s="5">
        <f t="shared" si="0"/>
        <v>15.686274509803921</v>
      </c>
      <c r="H13" s="4">
        <f>SUM(H8:H12)</f>
        <v>264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4</v>
      </c>
      <c r="C14" s="2">
        <f>+'Julio 2014'!B14</f>
        <v>6</v>
      </c>
      <c r="D14" s="15">
        <f t="shared" si="2"/>
        <v>-33.333333333333336</v>
      </c>
      <c r="E14" s="2">
        <f>+B14+'Junio 2015'!E14</f>
        <v>53</v>
      </c>
      <c r="F14" s="2">
        <f>+C14+'Junio 2015'!F14</f>
        <v>50</v>
      </c>
      <c r="G14" s="15">
        <f t="shared" si="0"/>
        <v>6</v>
      </c>
      <c r="H14" s="2">
        <f>+B14-C14+'Junio 2015'!H14</f>
        <v>82</v>
      </c>
      <c r="I14" s="16" t="e">
        <f>+'Julio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6</v>
      </c>
      <c r="C15" s="2">
        <f>+'Julio 2014'!B15</f>
        <v>3</v>
      </c>
      <c r="D15" s="15">
        <f t="shared" si="2"/>
        <v>100</v>
      </c>
      <c r="E15" s="2">
        <f>+B15+'Junio 2015'!E15</f>
        <v>56</v>
      </c>
      <c r="F15" s="2">
        <f>+C15+'Junio 2015'!F15</f>
        <v>39</v>
      </c>
      <c r="G15" s="15">
        <f t="shared" si="0"/>
        <v>43.589743589743591</v>
      </c>
      <c r="H15" s="2">
        <f>+B15-C15+'Junio 2015'!H15</f>
        <v>91</v>
      </c>
      <c r="I15" s="16" t="e">
        <f>+'Julio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6</v>
      </c>
      <c r="C16" s="2">
        <f>+'Julio 2014'!B16</f>
        <v>7</v>
      </c>
      <c r="D16" s="15">
        <f t="shared" si="2"/>
        <v>-14.285714285714286</v>
      </c>
      <c r="E16" s="2">
        <f>+B16+'Junio 2015'!E16</f>
        <v>73</v>
      </c>
      <c r="F16" s="2">
        <f>+C16+'Junio 2015'!F16</f>
        <v>59</v>
      </c>
      <c r="G16" s="15">
        <f t="shared" si="0"/>
        <v>23.728813559322035</v>
      </c>
      <c r="H16" s="2">
        <f>+B16-C16+'Junio 2015'!H16</f>
        <v>106</v>
      </c>
      <c r="I16" s="16" t="e">
        <f>+'Julio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5</v>
      </c>
      <c r="C17" s="2">
        <f>+'Julio 2014'!B17</f>
        <v>3</v>
      </c>
      <c r="D17" s="15">
        <f t="shared" si="2"/>
        <v>66.666666666666671</v>
      </c>
      <c r="E17" s="2">
        <f>+B17+'Junio 2015'!E17</f>
        <v>44</v>
      </c>
      <c r="F17" s="2">
        <f>+C17+'Junio 2015'!F17</f>
        <v>38</v>
      </c>
      <c r="G17" s="15">
        <f t="shared" si="0"/>
        <v>15.789473684210526</v>
      </c>
      <c r="H17" s="2">
        <f>+B17-C17+'Junio 2015'!H17</f>
        <v>64</v>
      </c>
      <c r="I17" s="16" t="e">
        <f>+'Julio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4</v>
      </c>
      <c r="C18" s="2">
        <f>+'Julio 2014'!B18</f>
        <v>6</v>
      </c>
      <c r="D18" s="15">
        <f t="shared" si="2"/>
        <v>-33.333333333333336</v>
      </c>
      <c r="E18" s="2">
        <f>+B18+'Junio 2015'!E18</f>
        <v>42</v>
      </c>
      <c r="F18" s="2">
        <f>+C18+'Junio 2015'!F18</f>
        <v>49</v>
      </c>
      <c r="G18" s="15">
        <f t="shared" si="0"/>
        <v>-14.285714285714286</v>
      </c>
      <c r="H18" s="2">
        <f>+B18-C18+'Junio 2015'!H18</f>
        <v>83</v>
      </c>
      <c r="I18" s="16" t="e">
        <f>+'Julio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25</v>
      </c>
      <c r="C19" s="4">
        <f>SUM(C14:C18)</f>
        <v>25</v>
      </c>
      <c r="D19" s="5">
        <f>+(B19-C19)*100/C19</f>
        <v>0</v>
      </c>
      <c r="E19" s="4">
        <f>SUM(E14:E18)</f>
        <v>268</v>
      </c>
      <c r="F19" s="4">
        <f>SUM(F14:F18)</f>
        <v>235</v>
      </c>
      <c r="G19" s="5">
        <f t="shared" si="0"/>
        <v>14.042553191489361</v>
      </c>
      <c r="H19" s="4">
        <f>SUM(H14:H18)</f>
        <v>426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2</v>
      </c>
      <c r="C20" s="2">
        <f>+'Julio 2014'!B20</f>
        <v>16</v>
      </c>
      <c r="D20" s="15">
        <f t="shared" ref="D20:D27" si="3">+(B20-C20)*100/C20</f>
        <v>-87.5</v>
      </c>
      <c r="E20" s="2">
        <f>+B20+'Junio 2015'!E20</f>
        <v>74</v>
      </c>
      <c r="F20" s="2">
        <f>+C20+'Junio 2015'!F20</f>
        <v>88</v>
      </c>
      <c r="G20" s="15">
        <f t="shared" si="0"/>
        <v>-15.909090909090908</v>
      </c>
      <c r="H20" s="2">
        <f>+B20-C20+'Junio 2015'!H20</f>
        <v>111</v>
      </c>
      <c r="I20" s="16" t="e">
        <f>+'Julio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>
        <f>+'Julio 2014'!B21</f>
        <v>3</v>
      </c>
      <c r="D21" s="15">
        <f t="shared" si="3"/>
        <v>0</v>
      </c>
      <c r="E21" s="2">
        <f>+B21+'Junio 2015'!E21</f>
        <v>22</v>
      </c>
      <c r="F21" s="2">
        <f>+C21+'Junio 2015'!F21</f>
        <v>18</v>
      </c>
      <c r="G21" s="15">
        <f t="shared" si="0"/>
        <v>22.222222222222221</v>
      </c>
      <c r="H21" s="2">
        <f>+B21-C21+'Junio 2015'!H21</f>
        <v>34</v>
      </c>
      <c r="I21" s="16" t="e">
        <f>+'Julio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2</v>
      </c>
      <c r="C22" s="2">
        <f>+'Julio 2014'!B22</f>
        <v>3</v>
      </c>
      <c r="D22" s="15">
        <f t="shared" si="3"/>
        <v>-33.333333333333336</v>
      </c>
      <c r="E22" s="2">
        <f>+B22+'Junio 2015'!E22</f>
        <v>15</v>
      </c>
      <c r="F22" s="2">
        <f>+C22+'Junio 2015'!F22</f>
        <v>16</v>
      </c>
      <c r="G22" s="15">
        <f t="shared" si="0"/>
        <v>-6.25</v>
      </c>
      <c r="H22" s="2">
        <f>+B22-C22+'Junio 2015'!H22</f>
        <v>20</v>
      </c>
      <c r="I22" s="16" t="e">
        <f>+'Julio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1</v>
      </c>
      <c r="C23" s="2">
        <f>+'Julio 2014'!B23</f>
        <v>0</v>
      </c>
      <c r="D23" s="15" t="e">
        <f t="shared" si="3"/>
        <v>#DIV/0!</v>
      </c>
      <c r="E23" s="2">
        <f>+B23+'Junio 2015'!E23</f>
        <v>22</v>
      </c>
      <c r="F23" s="2">
        <f>+C23+'Junio 2015'!F23</f>
        <v>16</v>
      </c>
      <c r="G23" s="15">
        <f t="shared" si="0"/>
        <v>37.5</v>
      </c>
      <c r="H23" s="2">
        <f>+B23-C23+'Junio 2015'!H23</f>
        <v>35</v>
      </c>
      <c r="I23" s="16" t="e">
        <f>+'Julio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>
        <f>+'Julio 2014'!B24</f>
        <v>3</v>
      </c>
      <c r="D24" s="15">
        <f t="shared" si="3"/>
        <v>0</v>
      </c>
      <c r="E24" s="2">
        <f>+B24+'Junio 2015'!E24</f>
        <v>25</v>
      </c>
      <c r="F24" s="2">
        <f>+C24+'Junio 2015'!F24</f>
        <v>24</v>
      </c>
      <c r="G24" s="15">
        <f t="shared" si="0"/>
        <v>4.166666666666667</v>
      </c>
      <c r="H24" s="2">
        <f>+B24-C24+'Junio 2015'!H24</f>
        <v>39</v>
      </c>
      <c r="I24" s="16" t="e">
        <f>+'Julio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7</v>
      </c>
      <c r="C25" s="2">
        <f>+'Julio 2014'!B25</f>
        <v>7</v>
      </c>
      <c r="D25" s="15">
        <f t="shared" si="3"/>
        <v>0</v>
      </c>
      <c r="E25" s="2">
        <f>+B25+'Junio 2015'!E25</f>
        <v>47</v>
      </c>
      <c r="F25" s="2">
        <f>+C25+'Junio 2015'!F25</f>
        <v>39</v>
      </c>
      <c r="G25" s="15">
        <f t="shared" si="0"/>
        <v>20.512820512820515</v>
      </c>
      <c r="H25" s="2">
        <f>+B25-C25+'Junio 2015'!H25</f>
        <v>81</v>
      </c>
      <c r="I25" s="16" t="e">
        <f>+'Julio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>
        <f>+'Julio 2014'!B26</f>
        <v>0</v>
      </c>
      <c r="D26" s="15" t="e">
        <f t="shared" si="3"/>
        <v>#DIV/0!</v>
      </c>
      <c r="E26" s="2">
        <f>+B26+'Junio 2015'!E26</f>
        <v>21</v>
      </c>
      <c r="F26" s="2">
        <f>+C26+'Junio 2015'!F26</f>
        <v>6</v>
      </c>
      <c r="G26" s="15">
        <f t="shared" si="0"/>
        <v>250</v>
      </c>
      <c r="H26" s="2">
        <f>+B26-C26+'Junio 2015'!H26</f>
        <v>22</v>
      </c>
      <c r="I26" s="16" t="e">
        <f>+'Julio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>
        <f>+'Julio 2014'!B27</f>
        <v>1</v>
      </c>
      <c r="D27" s="15">
        <f t="shared" si="3"/>
        <v>0</v>
      </c>
      <c r="E27" s="2">
        <f>+B27+'Junio 2015'!E27</f>
        <v>8</v>
      </c>
      <c r="F27" s="2">
        <f>+C27+'Junio 2015'!F27</f>
        <v>5</v>
      </c>
      <c r="G27" s="15">
        <f t="shared" si="0"/>
        <v>60</v>
      </c>
      <c r="H27" s="2">
        <f>+B27-C27+'Junio 2015'!H27</f>
        <v>9</v>
      </c>
      <c r="I27" s="16" t="e">
        <f>+'Julio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20</v>
      </c>
      <c r="C28" s="4">
        <f>SUM(C20:C27)</f>
        <v>33</v>
      </c>
      <c r="D28" s="5">
        <f>+(B28-C28)*100/C28</f>
        <v>-39.393939393939391</v>
      </c>
      <c r="E28" s="4">
        <f>SUM(E20:E27)</f>
        <v>234</v>
      </c>
      <c r="F28" s="4">
        <f>SUM(F20:F27)</f>
        <v>212</v>
      </c>
      <c r="G28" s="5">
        <f>+(E28-F28)*100/F28</f>
        <v>10.377358490566039</v>
      </c>
      <c r="H28" s="4">
        <f>SUM(H20:H27)</f>
        <v>351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70</v>
      </c>
      <c r="C29" s="12">
        <f>+C7+C13+C19+C28</f>
        <v>85</v>
      </c>
      <c r="D29" s="13">
        <f>+(B29-C29)*100/C29</f>
        <v>-17.647058823529413</v>
      </c>
      <c r="E29" s="12">
        <f t="shared" ref="E29:I29" si="4">+E7+E13+E19+E28</f>
        <v>691</v>
      </c>
      <c r="F29" s="12">
        <f t="shared" si="4"/>
        <v>612</v>
      </c>
      <c r="G29" s="13">
        <f>+(E29-F29)*100/F29</f>
        <v>12.908496732026144</v>
      </c>
      <c r="H29" s="12">
        <f t="shared" si="4"/>
        <v>1057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69</v>
      </c>
      <c r="C30" s="11">
        <f>+C29-C7</f>
        <v>84</v>
      </c>
      <c r="D30" s="10">
        <f>+(B30-C30)*100/C30</f>
        <v>-17.857142857142858</v>
      </c>
      <c r="E30" s="11">
        <f t="shared" ref="E30:I30" si="5">+E29-E7</f>
        <v>679</v>
      </c>
      <c r="F30" s="11">
        <f t="shared" si="5"/>
        <v>600</v>
      </c>
      <c r="G30" s="10">
        <f>+(E30-F30)*100/F30</f>
        <v>13.166666666666666</v>
      </c>
      <c r="H30" s="11">
        <f t="shared" si="5"/>
        <v>1041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sheetPr codeName="Hoja27"/>
  <dimension ref="A2:J30"/>
  <sheetViews>
    <sheetView zoomScale="171" zoomScaleNormal="171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+'Junio 2014'!B4</f>
        <v>1</v>
      </c>
      <c r="D4" s="15">
        <f>+(B4-C4)*100/C4</f>
        <v>100</v>
      </c>
      <c r="E4" s="2">
        <f>+B4+'Mayo 2015'!E4</f>
        <v>6</v>
      </c>
      <c r="F4" s="2">
        <f>+C4+'Mayo 2015'!F4</f>
        <v>4</v>
      </c>
      <c r="G4" s="15">
        <f t="shared" ref="G4:G27" si="0">+(E4-F4)*100/F4</f>
        <v>50</v>
      </c>
      <c r="H4" s="2">
        <f>+B4-C4+'Mayo 2015'!H4</f>
        <v>8</v>
      </c>
      <c r="I4" s="16" t="e">
        <f>+'Junio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0</v>
      </c>
      <c r="C5" s="2">
        <f>+'Junio 2014'!B5</f>
        <v>2</v>
      </c>
      <c r="D5" s="15">
        <f t="shared" ref="D5:D18" si="2">+(B5-C5)*100/C5</f>
        <v>-100</v>
      </c>
      <c r="E5" s="2">
        <f>+B5+'Mayo 2015'!E5</f>
        <v>2</v>
      </c>
      <c r="F5" s="2">
        <f>+C5+'Mayo 2015'!F5</f>
        <v>4</v>
      </c>
      <c r="G5" s="15">
        <f t="shared" si="0"/>
        <v>-50</v>
      </c>
      <c r="H5" s="2">
        <f>+B5-C5+'Mayo 2015'!H5</f>
        <v>3</v>
      </c>
      <c r="I5" s="16" t="e">
        <f>+'Junio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0</v>
      </c>
      <c r="C6" s="2">
        <f>+'Junio 2014'!B6</f>
        <v>1</v>
      </c>
      <c r="D6" s="15">
        <f t="shared" si="2"/>
        <v>-100</v>
      </c>
      <c r="E6" s="2">
        <f>+B6+'Mayo 2015'!E6</f>
        <v>3</v>
      </c>
      <c r="F6" s="2">
        <f>+C6+'Mayo 2015'!F6</f>
        <v>3</v>
      </c>
      <c r="G6" s="15">
        <f t="shared" si="0"/>
        <v>0</v>
      </c>
      <c r="H6" s="2">
        <f>+B6-C6+'Mayo 2015'!H6</f>
        <v>5</v>
      </c>
      <c r="I6" s="16" t="e">
        <f>+'Junio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2</v>
      </c>
      <c r="C7" s="4">
        <f>SUM(C4:C6)</f>
        <v>4</v>
      </c>
      <c r="D7" s="5">
        <f>+(B7-C7)*100/C7</f>
        <v>-50</v>
      </c>
      <c r="E7" s="4">
        <f>SUM(E4:E6)</f>
        <v>11</v>
      </c>
      <c r="F7" s="4">
        <f>SUM(F4:F6)</f>
        <v>11</v>
      </c>
      <c r="G7" s="5">
        <f t="shared" si="0"/>
        <v>0</v>
      </c>
      <c r="H7" s="4">
        <f>SUM(H4:H6)</f>
        <v>16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0</v>
      </c>
      <c r="C8" s="2">
        <f>+'Junio 2014'!B8</f>
        <v>0</v>
      </c>
      <c r="D8" s="15" t="e">
        <f t="shared" si="2"/>
        <v>#DIV/0!</v>
      </c>
      <c r="E8" s="2">
        <f>+B8+'Mayo 2015'!E8</f>
        <v>3</v>
      </c>
      <c r="F8" s="2">
        <f>+C8+'Mayo 2015'!F8</f>
        <v>1</v>
      </c>
      <c r="G8" s="15">
        <f t="shared" si="0"/>
        <v>200</v>
      </c>
      <c r="H8" s="2">
        <f>+B8-C8+'Mayo 2015'!H8</f>
        <v>6</v>
      </c>
      <c r="I8" s="16" t="e">
        <f>+'Junio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>
        <f>+'Junio 2014'!B9</f>
        <v>1</v>
      </c>
      <c r="D9" s="15">
        <f t="shared" si="2"/>
        <v>100</v>
      </c>
      <c r="E9" s="2">
        <f>+B9+'Mayo 2015'!E9</f>
        <v>11</v>
      </c>
      <c r="F9" s="2">
        <f>+C9+'Mayo 2015'!F9</f>
        <v>7</v>
      </c>
      <c r="G9" s="15">
        <f t="shared" si="0"/>
        <v>57.142857142857146</v>
      </c>
      <c r="H9" s="2">
        <f>+B9-C9+'Mayo 2015'!H9</f>
        <v>17</v>
      </c>
      <c r="I9" s="16" t="e">
        <f>+'Junio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3</v>
      </c>
      <c r="C10" s="2">
        <f>+'Junio 2014'!B10</f>
        <v>2</v>
      </c>
      <c r="D10" s="15">
        <f t="shared" si="2"/>
        <v>50</v>
      </c>
      <c r="E10" s="2">
        <f>+B10+'Mayo 2015'!E10</f>
        <v>29</v>
      </c>
      <c r="F10" s="2">
        <f>+C10+'Mayo 2015'!F10</f>
        <v>24</v>
      </c>
      <c r="G10" s="15">
        <f t="shared" si="0"/>
        <v>20.833333333333332</v>
      </c>
      <c r="H10" s="2">
        <f>+B10-C10+'Mayo 2015'!H10</f>
        <v>44</v>
      </c>
      <c r="I10" s="16" t="e">
        <f>+'Junio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7</v>
      </c>
      <c r="C11" s="2">
        <f>+'Junio 2014'!B11</f>
        <v>4</v>
      </c>
      <c r="D11" s="15">
        <f t="shared" si="2"/>
        <v>75</v>
      </c>
      <c r="E11" s="2">
        <f>+B11+'Mayo 2015'!E11</f>
        <v>32</v>
      </c>
      <c r="F11" s="2">
        <f>+C11+'Mayo 2015'!F11</f>
        <v>33</v>
      </c>
      <c r="G11" s="15">
        <f t="shared" si="0"/>
        <v>-3.0303030303030303</v>
      </c>
      <c r="H11" s="2">
        <f>+B11-C11+'Mayo 2015'!H11</f>
        <v>67</v>
      </c>
      <c r="I11" s="16" t="e">
        <f>+'Junio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8</v>
      </c>
      <c r="C12" s="2">
        <f>+'Junio 2014'!B12</f>
        <v>10</v>
      </c>
      <c r="D12" s="15">
        <f t="shared" si="2"/>
        <v>-20</v>
      </c>
      <c r="E12" s="2">
        <f>+B12+'Mayo 2015'!E12</f>
        <v>78</v>
      </c>
      <c r="F12" s="2">
        <f>+C12+'Mayo 2015'!F12</f>
        <v>62</v>
      </c>
      <c r="G12" s="15">
        <f t="shared" si="0"/>
        <v>25.806451612903224</v>
      </c>
      <c r="H12" s="2">
        <f>+B12-C12+'Mayo 2015'!H12</f>
        <v>132</v>
      </c>
      <c r="I12" s="16" t="e">
        <f>+'Junio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20</v>
      </c>
      <c r="C13" s="4">
        <f>SUM(C8:C12)</f>
        <v>17</v>
      </c>
      <c r="D13" s="5">
        <f>+(B13-C13)*100/C13</f>
        <v>17.647058823529413</v>
      </c>
      <c r="E13" s="4">
        <f>SUM(E8:E12)</f>
        <v>153</v>
      </c>
      <c r="F13" s="4">
        <f>SUM(F8:F12)</f>
        <v>127</v>
      </c>
      <c r="G13" s="5">
        <f t="shared" si="0"/>
        <v>20.472440944881889</v>
      </c>
      <c r="H13" s="4">
        <f>SUM(H8:H12)</f>
        <v>266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4</v>
      </c>
      <c r="C14" s="2">
        <f>+'Junio 2014'!B14</f>
        <v>7</v>
      </c>
      <c r="D14" s="15">
        <f t="shared" si="2"/>
        <v>-42.857142857142854</v>
      </c>
      <c r="E14" s="2">
        <f>+B14+'Mayo 2015'!E14</f>
        <v>49</v>
      </c>
      <c r="F14" s="2">
        <f>+C14+'Mayo 2015'!F14</f>
        <v>44</v>
      </c>
      <c r="G14" s="15">
        <f t="shared" si="0"/>
        <v>11.363636363636363</v>
      </c>
      <c r="H14" s="2">
        <f>+B14-C14+'Mayo 2015'!H14</f>
        <v>84</v>
      </c>
      <c r="I14" s="16" t="e">
        <f>+'Junio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3</v>
      </c>
      <c r="C15" s="2">
        <f>+'Junio 2014'!B15</f>
        <v>3</v>
      </c>
      <c r="D15" s="15">
        <f t="shared" si="2"/>
        <v>0</v>
      </c>
      <c r="E15" s="2">
        <f>+B15+'Mayo 2015'!E15</f>
        <v>50</v>
      </c>
      <c r="F15" s="2">
        <f>+C15+'Mayo 2015'!F15</f>
        <v>36</v>
      </c>
      <c r="G15" s="15">
        <f t="shared" si="0"/>
        <v>38.888888888888886</v>
      </c>
      <c r="H15" s="2">
        <f>+B15-C15+'Mayo 2015'!H15</f>
        <v>88</v>
      </c>
      <c r="I15" s="16" t="e">
        <f>+'Junio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12</v>
      </c>
      <c r="C16" s="2">
        <v>7</v>
      </c>
      <c r="D16" s="15">
        <f t="shared" si="2"/>
        <v>71.428571428571431</v>
      </c>
      <c r="E16" s="2">
        <f>+B16+'Mayo 2015'!E16</f>
        <v>67</v>
      </c>
      <c r="F16" s="2">
        <f>+C16+'Mayo 2015'!F16</f>
        <v>52</v>
      </c>
      <c r="G16" s="15">
        <f t="shared" si="0"/>
        <v>28.846153846153847</v>
      </c>
      <c r="H16" s="2">
        <f>+B16-C16+'Mayo 2015'!H16</f>
        <v>107</v>
      </c>
      <c r="I16" s="16" t="e">
        <f>+'Junio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7</v>
      </c>
      <c r="C17" s="2">
        <f>+'Junio 2014'!B17</f>
        <v>3</v>
      </c>
      <c r="D17" s="15">
        <f t="shared" si="2"/>
        <v>133.33333333333334</v>
      </c>
      <c r="E17" s="2">
        <f>+B17+'Mayo 2015'!E17</f>
        <v>39</v>
      </c>
      <c r="F17" s="2">
        <f>+C17+'Mayo 2015'!F17</f>
        <v>35</v>
      </c>
      <c r="G17" s="15">
        <f t="shared" si="0"/>
        <v>11.428571428571429</v>
      </c>
      <c r="H17" s="2">
        <f>+B17-C17+'Mayo 2015'!H17</f>
        <v>62</v>
      </c>
      <c r="I17" s="16" t="e">
        <f>+'Junio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9</v>
      </c>
      <c r="C18" s="2">
        <f>+'Junio 2014'!B18</f>
        <v>10</v>
      </c>
      <c r="D18" s="15">
        <f t="shared" si="2"/>
        <v>-10</v>
      </c>
      <c r="E18" s="2">
        <f>+B18+'Mayo 2015'!E18</f>
        <v>38</v>
      </c>
      <c r="F18" s="2">
        <f>+C18+'Mayo 2015'!F18</f>
        <v>43</v>
      </c>
      <c r="G18" s="15">
        <f t="shared" si="0"/>
        <v>-11.627906976744185</v>
      </c>
      <c r="H18" s="2">
        <f>+B18-C18+'Mayo 2015'!H18</f>
        <v>85</v>
      </c>
      <c r="I18" s="16" t="e">
        <f>+'Junio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35</v>
      </c>
      <c r="C19" s="4">
        <f>SUM(C14:C18)</f>
        <v>30</v>
      </c>
      <c r="D19" s="5">
        <f>+(B19-C19)*100/C19</f>
        <v>16.666666666666668</v>
      </c>
      <c r="E19" s="4">
        <f>SUM(E14:E18)</f>
        <v>243</v>
      </c>
      <c r="F19" s="4">
        <f>SUM(F14:F18)</f>
        <v>210</v>
      </c>
      <c r="G19" s="5">
        <f t="shared" si="0"/>
        <v>15.714285714285714</v>
      </c>
      <c r="H19" s="4">
        <f>SUM(H14:H18)</f>
        <v>426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11</v>
      </c>
      <c r="C20" s="2">
        <f>+'Junio 2014'!B20</f>
        <v>10</v>
      </c>
      <c r="D20" s="15">
        <f t="shared" ref="D20:D27" si="3">+(B20-C20)*100/C20</f>
        <v>10</v>
      </c>
      <c r="E20" s="2">
        <f>+B20+'Mayo 2015'!E20</f>
        <v>72</v>
      </c>
      <c r="F20" s="2">
        <f>+C20+'Mayo 2015'!F20</f>
        <v>72</v>
      </c>
      <c r="G20" s="15">
        <f t="shared" si="0"/>
        <v>0</v>
      </c>
      <c r="H20" s="2">
        <f>+B20-C20+'Mayo 2015'!H20</f>
        <v>125</v>
      </c>
      <c r="I20" s="16" t="e">
        <f>+'Junio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4</v>
      </c>
      <c r="C21" s="2">
        <f>+'Junio 2014'!B21</f>
        <v>3</v>
      </c>
      <c r="D21" s="15">
        <f t="shared" si="3"/>
        <v>33.333333333333336</v>
      </c>
      <c r="E21" s="2">
        <f>+B21+'Mayo 2015'!E21</f>
        <v>19</v>
      </c>
      <c r="F21" s="2">
        <f>+C21+'Mayo 2015'!F21</f>
        <v>15</v>
      </c>
      <c r="G21" s="15">
        <f t="shared" si="0"/>
        <v>26.666666666666668</v>
      </c>
      <c r="H21" s="2">
        <f>+B21-C21+'Mayo 2015'!H21</f>
        <v>34</v>
      </c>
      <c r="I21" s="16" t="e">
        <f>+'Junio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0</v>
      </c>
      <c r="C22" s="2">
        <f>+'Junio 2014'!B22</f>
        <v>3</v>
      </c>
      <c r="D22" s="15">
        <f t="shared" si="3"/>
        <v>-100</v>
      </c>
      <c r="E22" s="2">
        <f>+B22+'Mayo 2015'!E22</f>
        <v>13</v>
      </c>
      <c r="F22" s="2">
        <f>+C22+'Mayo 2015'!F22</f>
        <v>13</v>
      </c>
      <c r="G22" s="15">
        <f t="shared" si="0"/>
        <v>0</v>
      </c>
      <c r="H22" s="2">
        <f>+B22-C22+'Mayo 2015'!H22</f>
        <v>21</v>
      </c>
      <c r="I22" s="16" t="e">
        <f>+'Junio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2</v>
      </c>
      <c r="C23" s="2">
        <f>+'Junio 2014'!B23</f>
        <v>4</v>
      </c>
      <c r="D23" s="15">
        <f t="shared" si="3"/>
        <v>-50</v>
      </c>
      <c r="E23" s="2">
        <f>+B23+'Mayo 2015'!E23</f>
        <v>21</v>
      </c>
      <c r="F23" s="2">
        <f>+C23+'Mayo 2015'!F23</f>
        <v>16</v>
      </c>
      <c r="G23" s="15">
        <f t="shared" si="0"/>
        <v>31.25</v>
      </c>
      <c r="H23" s="2">
        <f>+B23-C23+'Mayo 2015'!H23</f>
        <v>34</v>
      </c>
      <c r="I23" s="16" t="e">
        <f>+'Junio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4</v>
      </c>
      <c r="C24" s="2">
        <f>+'Junio 2014'!B24</f>
        <v>3</v>
      </c>
      <c r="D24" s="15">
        <f t="shared" si="3"/>
        <v>33.333333333333336</v>
      </c>
      <c r="E24" s="2">
        <f>+B24+'Mayo 2015'!E24</f>
        <v>22</v>
      </c>
      <c r="F24" s="2">
        <f>+C24+'Mayo 2015'!F24</f>
        <v>21</v>
      </c>
      <c r="G24" s="15">
        <f t="shared" si="0"/>
        <v>4.7619047619047619</v>
      </c>
      <c r="H24" s="2">
        <f>+B24-C24+'Mayo 2015'!H24</f>
        <v>39</v>
      </c>
      <c r="I24" s="16" t="e">
        <f>+'Junio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6</v>
      </c>
      <c r="C25" s="2">
        <f>+'Junio 2014'!B25</f>
        <v>6</v>
      </c>
      <c r="D25" s="15">
        <f t="shared" si="3"/>
        <v>0</v>
      </c>
      <c r="E25" s="2">
        <f>+B25+'Mayo 2015'!E25</f>
        <v>40</v>
      </c>
      <c r="F25" s="2">
        <f>+C25+'Mayo 2015'!F25</f>
        <v>32</v>
      </c>
      <c r="G25" s="15">
        <f t="shared" si="0"/>
        <v>25</v>
      </c>
      <c r="H25" s="2">
        <f>+B25-C25+'Mayo 2015'!H25</f>
        <v>81</v>
      </c>
      <c r="I25" s="16" t="e">
        <f>+'Junio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>
        <f>+'Junio 2014'!B26</f>
        <v>0</v>
      </c>
      <c r="D26" s="15" t="e">
        <f t="shared" si="3"/>
        <v>#DIV/0!</v>
      </c>
      <c r="E26" s="2">
        <f>+B26+'Mayo 2015'!E26</f>
        <v>20</v>
      </c>
      <c r="F26" s="2">
        <f>+C26+'Mayo 2015'!F26</f>
        <v>6</v>
      </c>
      <c r="G26" s="15">
        <f t="shared" si="0"/>
        <v>233.33333333333334</v>
      </c>
      <c r="H26" s="2">
        <f>+B26-C26+'Mayo 2015'!H26</f>
        <v>21</v>
      </c>
      <c r="I26" s="16" t="e">
        <f>+'Junio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>
        <f>+'Junio 2014'!B27</f>
        <v>0</v>
      </c>
      <c r="D27" s="15" t="e">
        <f t="shared" si="3"/>
        <v>#DIV/0!</v>
      </c>
      <c r="E27" s="2">
        <f>+B27+'Mayo 2015'!E27</f>
        <v>7</v>
      </c>
      <c r="F27" s="2">
        <f>+C27+'Mayo 2015'!F27</f>
        <v>4</v>
      </c>
      <c r="G27" s="15">
        <f t="shared" si="0"/>
        <v>75</v>
      </c>
      <c r="H27" s="2">
        <f>+B27-C27+'Mayo 2015'!H27</f>
        <v>9</v>
      </c>
      <c r="I27" s="16" t="e">
        <f>+'Junio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30</v>
      </c>
      <c r="C28" s="4">
        <f>SUM(C20:C27)</f>
        <v>29</v>
      </c>
      <c r="D28" s="5">
        <f>+(B28-C28)*100/C28</f>
        <v>3.4482758620689653</v>
      </c>
      <c r="E28" s="4">
        <f>SUM(E20:E27)</f>
        <v>214</v>
      </c>
      <c r="F28" s="4">
        <f>SUM(F20:F27)</f>
        <v>179</v>
      </c>
      <c r="G28" s="5">
        <f>+(E28-F28)*100/F28</f>
        <v>19.553072625698324</v>
      </c>
      <c r="H28" s="4">
        <f>SUM(H20:H27)</f>
        <v>364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87</v>
      </c>
      <c r="C29" s="12">
        <f>+C7+C13+C19+C28</f>
        <v>80</v>
      </c>
      <c r="D29" s="13">
        <f>+(B29-C29)*100/C29</f>
        <v>8.75</v>
      </c>
      <c r="E29" s="12">
        <f t="shared" ref="E29:I29" si="4">+E7+E13+E19+E28</f>
        <v>621</v>
      </c>
      <c r="F29" s="12">
        <f t="shared" si="4"/>
        <v>527</v>
      </c>
      <c r="G29" s="13">
        <f>+(E29-F29)*100/F29</f>
        <v>17.836812144212523</v>
      </c>
      <c r="H29" s="12">
        <f t="shared" si="4"/>
        <v>1072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85</v>
      </c>
      <c r="C30" s="11">
        <f>+C29-C7</f>
        <v>76</v>
      </c>
      <c r="D30" s="10">
        <f>+(B30-C30)*100/C30</f>
        <v>11.842105263157896</v>
      </c>
      <c r="E30" s="11">
        <f t="shared" ref="E30:I30" si="5">+E29-E7</f>
        <v>610</v>
      </c>
      <c r="F30" s="11">
        <f t="shared" si="5"/>
        <v>516</v>
      </c>
      <c r="G30" s="10">
        <f>+(E30-F30)*100/F30</f>
        <v>18.217054263565892</v>
      </c>
      <c r="H30" s="11">
        <f t="shared" si="5"/>
        <v>1056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sheetPr codeName="Hoja28"/>
  <dimension ref="A2:J30"/>
  <sheetViews>
    <sheetView zoomScale="185" zoomScaleNormal="185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+'Mayo 2014'!B4</f>
        <v>1</v>
      </c>
      <c r="D4" s="15">
        <f>+(B4-C4)*100/C4</f>
        <v>0</v>
      </c>
      <c r="E4" s="2">
        <f>+B4+'Abril 2015'!E4</f>
        <v>4</v>
      </c>
      <c r="F4" s="2">
        <f>+C4+'Abril 2015'!F4</f>
        <v>3</v>
      </c>
      <c r="G4" s="15">
        <f t="shared" ref="G4:G27" si="0">+(E4-F4)*100/F4</f>
        <v>33.333333333333336</v>
      </c>
      <c r="H4" s="2">
        <f>+B4-C4+'Abril 2015'!H4</f>
        <v>7</v>
      </c>
      <c r="I4" s="16" t="e">
        <f>+'Mayo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1</v>
      </c>
      <c r="C5" s="2">
        <f>+'Mayo 2014'!B5</f>
        <v>0</v>
      </c>
      <c r="D5" s="15" t="e">
        <f t="shared" ref="D5:D18" si="2">+(B5-C5)*100/C5</f>
        <v>#DIV/0!</v>
      </c>
      <c r="E5" s="2">
        <f>+B5+'Abril 2015'!E5</f>
        <v>2</v>
      </c>
      <c r="F5" s="2">
        <f>+C5+'Abril 2015'!F5</f>
        <v>2</v>
      </c>
      <c r="G5" s="15">
        <f t="shared" si="0"/>
        <v>0</v>
      </c>
      <c r="H5" s="2">
        <f>+B5-C5+'Abril 2015'!H5</f>
        <v>5</v>
      </c>
      <c r="I5" s="16" t="e">
        <f>+'Mayo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>
        <f>+'Mayo 2014'!B6</f>
        <v>1</v>
      </c>
      <c r="D6" s="15">
        <f t="shared" si="2"/>
        <v>0</v>
      </c>
      <c r="E6" s="2">
        <f>+B6+'Abril 2015'!E6</f>
        <v>3</v>
      </c>
      <c r="F6" s="2">
        <f>+C6+'Abril 2015'!F6</f>
        <v>2</v>
      </c>
      <c r="G6" s="15">
        <f t="shared" si="0"/>
        <v>50</v>
      </c>
      <c r="H6" s="2">
        <f>+B6-C6+'Abril 2015'!H6</f>
        <v>6</v>
      </c>
      <c r="I6" s="16" t="e">
        <f>+'Mayo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3</v>
      </c>
      <c r="C7" s="4">
        <f>SUM(C4:C6)</f>
        <v>2</v>
      </c>
      <c r="D7" s="5">
        <f>+(B7-C7)*100/C7</f>
        <v>50</v>
      </c>
      <c r="E7" s="4">
        <f>SUM(E4:E6)</f>
        <v>9</v>
      </c>
      <c r="F7" s="4">
        <f>SUM(F4:F6)</f>
        <v>7</v>
      </c>
      <c r="G7" s="5">
        <f t="shared" si="0"/>
        <v>28.571428571428573</v>
      </c>
      <c r="H7" s="4">
        <f>SUM(H4:H6)</f>
        <v>18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>
        <f>+'Mayo 2014'!B8</f>
        <v>0</v>
      </c>
      <c r="D8" s="15" t="e">
        <f t="shared" si="2"/>
        <v>#DIV/0!</v>
      </c>
      <c r="E8" s="2">
        <f>+B8+'Abril 2015'!E8</f>
        <v>3</v>
      </c>
      <c r="F8" s="2">
        <f>+C8+'Abril 2015'!F8</f>
        <v>1</v>
      </c>
      <c r="G8" s="15">
        <f t="shared" si="0"/>
        <v>200</v>
      </c>
      <c r="H8" s="2">
        <f>+B8-C8+'Abril 2015'!H8</f>
        <v>6</v>
      </c>
      <c r="I8" s="16" t="e">
        <f>+'Mayo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3</v>
      </c>
      <c r="C9" s="2">
        <f>+'Mayo 2014'!B9</f>
        <v>2</v>
      </c>
      <c r="D9" s="15">
        <f t="shared" si="2"/>
        <v>50</v>
      </c>
      <c r="E9" s="2">
        <f>+B9+'Abril 2015'!E9</f>
        <v>9</v>
      </c>
      <c r="F9" s="2">
        <f>+C9+'Abril 2015'!F9</f>
        <v>6</v>
      </c>
      <c r="G9" s="15">
        <f t="shared" si="0"/>
        <v>50</v>
      </c>
      <c r="H9" s="2">
        <f>+B9-C9+'Abril 2015'!H9</f>
        <v>16</v>
      </c>
      <c r="I9" s="16" t="e">
        <f>+'Mayo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9</v>
      </c>
      <c r="C10" s="2">
        <f>+'Mayo 2014'!B10</f>
        <v>5</v>
      </c>
      <c r="D10" s="15">
        <f t="shared" si="2"/>
        <v>80</v>
      </c>
      <c r="E10" s="2">
        <f>+B10+'Abril 2015'!E10</f>
        <v>26</v>
      </c>
      <c r="F10" s="2">
        <f>+C10+'Abril 2015'!F10</f>
        <v>22</v>
      </c>
      <c r="G10" s="15">
        <f t="shared" si="0"/>
        <v>18.181818181818183</v>
      </c>
      <c r="H10" s="2">
        <f>+B10-C10+'Abril 2015'!H10</f>
        <v>43</v>
      </c>
      <c r="I10" s="16" t="e">
        <f>+'Mayo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5</v>
      </c>
      <c r="C11" s="2">
        <f>+'Mayo 2014'!B11</f>
        <v>8</v>
      </c>
      <c r="D11" s="15">
        <f t="shared" si="2"/>
        <v>-37.5</v>
      </c>
      <c r="E11" s="2">
        <f>+B11+'Abril 2015'!E11</f>
        <v>25</v>
      </c>
      <c r="F11" s="2">
        <f>+C11+'Abril 2015'!F11</f>
        <v>29</v>
      </c>
      <c r="G11" s="15">
        <f t="shared" si="0"/>
        <v>-13.793103448275861</v>
      </c>
      <c r="H11" s="2">
        <f>+B11-C11+'Abril 2015'!H11</f>
        <v>64</v>
      </c>
      <c r="I11" s="16" t="e">
        <f>+'Mayo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14</v>
      </c>
      <c r="C12" s="2">
        <f>+'Mayo 2014'!B12</f>
        <v>10</v>
      </c>
      <c r="D12" s="15">
        <f t="shared" si="2"/>
        <v>40</v>
      </c>
      <c r="E12" s="2">
        <f>+B12+'Abril 2015'!E12</f>
        <v>70</v>
      </c>
      <c r="F12" s="2">
        <f>+C12+'Abril 2015'!F12</f>
        <v>52</v>
      </c>
      <c r="G12" s="15">
        <f t="shared" si="0"/>
        <v>34.615384615384613</v>
      </c>
      <c r="H12" s="2">
        <f>+B12-C12+'Abril 2015'!H12</f>
        <v>134</v>
      </c>
      <c r="I12" s="16" t="e">
        <f>+'Mayo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32</v>
      </c>
      <c r="C13" s="4">
        <f>SUM(C8:C12)</f>
        <v>25</v>
      </c>
      <c r="D13" s="5">
        <f>+(B13-C13)*100/C13</f>
        <v>28</v>
      </c>
      <c r="E13" s="4">
        <f>SUM(E8:E12)</f>
        <v>133</v>
      </c>
      <c r="F13" s="4">
        <f>SUM(F8:F12)</f>
        <v>110</v>
      </c>
      <c r="G13" s="5">
        <f t="shared" si="0"/>
        <v>20.90909090909091</v>
      </c>
      <c r="H13" s="4">
        <f>SUM(H8:H12)</f>
        <v>263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9</v>
      </c>
      <c r="C14" s="2">
        <f>+'Mayo 2014'!B14</f>
        <v>7</v>
      </c>
      <c r="D14" s="15">
        <f t="shared" si="2"/>
        <v>28.571428571428573</v>
      </c>
      <c r="E14" s="2">
        <f>+B14+'Abril 2015'!E14</f>
        <v>45</v>
      </c>
      <c r="F14" s="2">
        <f>+C14+'Abril 2015'!F14</f>
        <v>37</v>
      </c>
      <c r="G14" s="15">
        <f t="shared" si="0"/>
        <v>21.621621621621621</v>
      </c>
      <c r="H14" s="2">
        <f>+B14-C14+'Abril 2015'!H14</f>
        <v>87</v>
      </c>
      <c r="I14" s="16" t="e">
        <f>+'Mayo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5</v>
      </c>
      <c r="C15" s="2">
        <f>+'Mayo 2014'!B15</f>
        <v>5</v>
      </c>
      <c r="D15" s="15">
        <f t="shared" si="2"/>
        <v>0</v>
      </c>
      <c r="E15" s="2">
        <f>+B15+'Abril 2015'!E15</f>
        <v>47</v>
      </c>
      <c r="F15" s="2">
        <f>+C15+'Abril 2015'!F15</f>
        <v>33</v>
      </c>
      <c r="G15" s="15">
        <f t="shared" si="0"/>
        <v>42.424242424242422</v>
      </c>
      <c r="H15" s="2">
        <f>+B15-C15+'Abril 2015'!H15</f>
        <v>88</v>
      </c>
      <c r="I15" s="16" t="e">
        <f>+'Mayo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15</v>
      </c>
      <c r="C16" s="2">
        <f>+'Mayo 2014'!B16</f>
        <v>10</v>
      </c>
      <c r="D16" s="15">
        <f t="shared" si="2"/>
        <v>50</v>
      </c>
      <c r="E16" s="2">
        <f>+B16+'Abril 2015'!E16</f>
        <v>55</v>
      </c>
      <c r="F16" s="2">
        <f>+C16+'Abril 2015'!F16</f>
        <v>45</v>
      </c>
      <c r="G16" s="15">
        <f t="shared" si="0"/>
        <v>22.222222222222221</v>
      </c>
      <c r="H16" s="2">
        <f>+B16-C16+'Abril 2015'!H16</f>
        <v>102</v>
      </c>
      <c r="I16" s="16" t="e">
        <f>+'Mayo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7</v>
      </c>
      <c r="C17" s="2">
        <f>+'Mayo 2014'!B17</f>
        <v>9</v>
      </c>
      <c r="D17" s="15">
        <f t="shared" si="2"/>
        <v>-22.222222222222221</v>
      </c>
      <c r="E17" s="2">
        <f>+B17+'Abril 2015'!E17</f>
        <v>32</v>
      </c>
      <c r="F17" s="2">
        <f>+C17+'Abril 2015'!F17</f>
        <v>32</v>
      </c>
      <c r="G17" s="15">
        <f t="shared" si="0"/>
        <v>0</v>
      </c>
      <c r="H17" s="2">
        <f>+B17-C17+'Abril 2015'!H17</f>
        <v>58</v>
      </c>
      <c r="I17" s="16" t="e">
        <f>+'Mayo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9</v>
      </c>
      <c r="C18" s="2">
        <f>+'Mayo 2014'!B18</f>
        <v>7</v>
      </c>
      <c r="D18" s="15">
        <f t="shared" si="2"/>
        <v>28.571428571428573</v>
      </c>
      <c r="E18" s="2">
        <f>+B18+'Abril 2015'!E18</f>
        <v>29</v>
      </c>
      <c r="F18" s="2">
        <f>+C18+'Abril 2015'!F18</f>
        <v>33</v>
      </c>
      <c r="G18" s="15">
        <f t="shared" si="0"/>
        <v>-12.121212121212121</v>
      </c>
      <c r="H18" s="2">
        <f>+B18-C18+'Abril 2015'!H18</f>
        <v>86</v>
      </c>
      <c r="I18" s="16" t="e">
        <f>+'Mayo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45</v>
      </c>
      <c r="C19" s="4">
        <f>SUM(C14:C18)</f>
        <v>38</v>
      </c>
      <c r="D19" s="5">
        <f>+(B19-C19)*100/C19</f>
        <v>18.421052631578949</v>
      </c>
      <c r="E19" s="4">
        <f>SUM(E14:E18)</f>
        <v>208</v>
      </c>
      <c r="F19" s="4">
        <f>SUM(F14:F18)</f>
        <v>180</v>
      </c>
      <c r="G19" s="5">
        <f t="shared" si="0"/>
        <v>15.555555555555555</v>
      </c>
      <c r="H19" s="4">
        <f>SUM(H14:H18)</f>
        <v>421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16</v>
      </c>
      <c r="C20" s="2">
        <f>+'Mayo 2014'!B20</f>
        <v>15</v>
      </c>
      <c r="D20" s="15">
        <f t="shared" ref="D20:D27" si="3">+(B20-C20)*100/C20</f>
        <v>6.666666666666667</v>
      </c>
      <c r="E20" s="2">
        <f>+B20+'Abril 2015'!E20</f>
        <v>61</v>
      </c>
      <c r="F20" s="2">
        <f>+C20+'Abril 2015'!F20</f>
        <v>62</v>
      </c>
      <c r="G20" s="15">
        <f t="shared" si="0"/>
        <v>-1.6129032258064515</v>
      </c>
      <c r="H20" s="2">
        <f>+B20-C20+'Abril 2015'!H20</f>
        <v>124</v>
      </c>
      <c r="I20" s="16" t="e">
        <f>+'Mayo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2</v>
      </c>
      <c r="C21" s="2">
        <f>+'Mayo 2014'!B21</f>
        <v>0</v>
      </c>
      <c r="D21" s="15" t="e">
        <f t="shared" si="3"/>
        <v>#DIV/0!</v>
      </c>
      <c r="E21" s="2">
        <f>+B21+'Abril 2015'!E21</f>
        <v>15</v>
      </c>
      <c r="F21" s="2">
        <f>+C21+'Abril 2015'!F21</f>
        <v>12</v>
      </c>
      <c r="G21" s="15">
        <f t="shared" si="0"/>
        <v>25</v>
      </c>
      <c r="H21" s="2">
        <f>+B21-C21+'Abril 2015'!H21</f>
        <v>33</v>
      </c>
      <c r="I21" s="16" t="e">
        <f>+'Mayo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0</v>
      </c>
      <c r="C22" s="2">
        <f>+'Mayo 2014'!B22</f>
        <v>4</v>
      </c>
      <c r="D22" s="15">
        <f t="shared" si="3"/>
        <v>-100</v>
      </c>
      <c r="E22" s="2">
        <f>+B22+'Abril 2015'!E22</f>
        <v>13</v>
      </c>
      <c r="F22" s="2">
        <f>+C22+'Abril 2015'!F22</f>
        <v>10</v>
      </c>
      <c r="G22" s="15">
        <f t="shared" si="0"/>
        <v>30</v>
      </c>
      <c r="H22" s="2">
        <f>+B22-C22+'Abril 2015'!H22</f>
        <v>24</v>
      </c>
      <c r="I22" s="16" t="e">
        <f>+'Mayo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2</v>
      </c>
      <c r="C23" s="2">
        <f>+'Mayo 2014'!B23</f>
        <v>4</v>
      </c>
      <c r="D23" s="15">
        <f t="shared" si="3"/>
        <v>-50</v>
      </c>
      <c r="E23" s="2">
        <f>+B23+'Abril 2015'!E23</f>
        <v>19</v>
      </c>
      <c r="F23" s="2">
        <f>+C23+'Abril 2015'!F23</f>
        <v>12</v>
      </c>
      <c r="G23" s="15">
        <f t="shared" si="0"/>
        <v>58.333333333333336</v>
      </c>
      <c r="H23" s="2">
        <f>+B23-C23+'Abril 2015'!H23</f>
        <v>36</v>
      </c>
      <c r="I23" s="16" t="e">
        <f>+'Mayo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>
        <f>+'Mayo 2014'!B24</f>
        <v>6</v>
      </c>
      <c r="D24" s="15">
        <f t="shared" si="3"/>
        <v>-50</v>
      </c>
      <c r="E24" s="2">
        <f>+B24+'Abril 2015'!E24</f>
        <v>18</v>
      </c>
      <c r="F24" s="2">
        <f>+C24+'Abril 2015'!F24</f>
        <v>18</v>
      </c>
      <c r="G24" s="15">
        <f t="shared" si="0"/>
        <v>0</v>
      </c>
      <c r="H24" s="2">
        <f>+B24-C24+'Abril 2015'!H24</f>
        <v>38</v>
      </c>
      <c r="I24" s="16" t="e">
        <f>+'Mayo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9</v>
      </c>
      <c r="C25" s="2">
        <f>+'Mayo 2014'!B25</f>
        <v>5</v>
      </c>
      <c r="D25" s="15">
        <f t="shared" si="3"/>
        <v>80</v>
      </c>
      <c r="E25" s="2">
        <f>+B25+'Abril 2015'!E25</f>
        <v>34</v>
      </c>
      <c r="F25" s="2">
        <f>+C25+'Abril 2015'!F25</f>
        <v>26</v>
      </c>
      <c r="G25" s="15">
        <f t="shared" si="0"/>
        <v>30.76923076923077</v>
      </c>
      <c r="H25" s="2">
        <f>+B25-C25+'Abril 2015'!H25</f>
        <v>81</v>
      </c>
      <c r="I25" s="16" t="e">
        <f>+'Mayo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>
        <f>+'Mayo 2014'!B26</f>
        <v>1</v>
      </c>
      <c r="D26" s="15">
        <f t="shared" si="3"/>
        <v>100</v>
      </c>
      <c r="E26" s="2">
        <f>+B26+'Abril 2015'!E26</f>
        <v>18</v>
      </c>
      <c r="F26" s="2">
        <f>+C26+'Abril 2015'!F26</f>
        <v>6</v>
      </c>
      <c r="G26" s="15">
        <f t="shared" si="0"/>
        <v>200</v>
      </c>
      <c r="H26" s="2">
        <f>+B26-C26+'Abril 2015'!H26</f>
        <v>19</v>
      </c>
      <c r="I26" s="16" t="e">
        <f>+'Mayo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0</v>
      </c>
      <c r="C27" s="2">
        <f>+'Mayo 2014'!B27</f>
        <v>1</v>
      </c>
      <c r="D27" s="15">
        <f t="shared" si="3"/>
        <v>-100</v>
      </c>
      <c r="E27" s="2">
        <f>+B27+'Abril 2015'!E27</f>
        <v>6</v>
      </c>
      <c r="F27" s="2">
        <f>+C27+'Abril 2015'!F27</f>
        <v>4</v>
      </c>
      <c r="G27" s="15">
        <f t="shared" si="0"/>
        <v>50</v>
      </c>
      <c r="H27" s="2">
        <f>+B27-C27+'Abril 2015'!H27</f>
        <v>8</v>
      </c>
      <c r="I27" s="16" t="e">
        <f>+'Mayo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34</v>
      </c>
      <c r="C28" s="4">
        <f>SUM(C20:C27)</f>
        <v>36</v>
      </c>
      <c r="D28" s="5">
        <f>+(B28-C28)*100/C28</f>
        <v>-5.5555555555555554</v>
      </c>
      <c r="E28" s="4">
        <f>SUM(E20:E27)</f>
        <v>184</v>
      </c>
      <c r="F28" s="4">
        <f>SUM(F20:F27)</f>
        <v>150</v>
      </c>
      <c r="G28" s="5">
        <f>+(E28-F28)*100/F28</f>
        <v>22.666666666666668</v>
      </c>
      <c r="H28" s="4">
        <f>SUM(H20:H27)</f>
        <v>363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114</v>
      </c>
      <c r="C29" s="12">
        <f>+C7+C13+C19+C28</f>
        <v>101</v>
      </c>
      <c r="D29" s="13">
        <f>+(B29-C29)*100/C29</f>
        <v>12.871287128712872</v>
      </c>
      <c r="E29" s="12">
        <f t="shared" ref="E29:I29" si="4">+E7+E13+E19+E28</f>
        <v>534</v>
      </c>
      <c r="F29" s="12">
        <f t="shared" si="4"/>
        <v>447</v>
      </c>
      <c r="G29" s="13">
        <f>+(E29-F29)*100/F29</f>
        <v>19.463087248322147</v>
      </c>
      <c r="H29" s="12">
        <f t="shared" si="4"/>
        <v>1065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111</v>
      </c>
      <c r="C30" s="11">
        <f>+C29-C7</f>
        <v>99</v>
      </c>
      <c r="D30" s="10">
        <f>+(B30-C30)*100/C30</f>
        <v>12.121212121212121</v>
      </c>
      <c r="E30" s="11">
        <f t="shared" ref="E30:I30" si="5">+E29-E7</f>
        <v>525</v>
      </c>
      <c r="F30" s="11">
        <f t="shared" si="5"/>
        <v>440</v>
      </c>
      <c r="G30" s="10">
        <f>+(E30-F30)*100/F30</f>
        <v>19.318181818181817</v>
      </c>
      <c r="H30" s="11">
        <f t="shared" si="5"/>
        <v>1047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sheetPr codeName="Hoja29"/>
  <dimension ref="A2:J30"/>
  <sheetViews>
    <sheetView zoomScale="174" zoomScaleNormal="174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0</v>
      </c>
      <c r="C4" s="2">
        <f>+'Abril 2014'!B4</f>
        <v>0</v>
      </c>
      <c r="D4" s="15" t="e">
        <f>+(B4-C4)*100/C4</f>
        <v>#DIV/0!</v>
      </c>
      <c r="E4" s="2">
        <f>+B4+'Marzo 2015'!E4</f>
        <v>3</v>
      </c>
      <c r="F4" s="2">
        <f>+C4+'Marzo 2015'!F4</f>
        <v>2</v>
      </c>
      <c r="G4" s="15">
        <f t="shared" ref="G4:G27" si="0">+(E4-F4)*100/F4</f>
        <v>50</v>
      </c>
      <c r="H4" s="2">
        <f>+B4-C4+'Marzo 2015'!H4</f>
        <v>7</v>
      </c>
      <c r="I4" s="16" t="e">
        <f>+'Abril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1</v>
      </c>
      <c r="C5" s="2">
        <f>+'Abril 2014'!B5</f>
        <v>1</v>
      </c>
      <c r="D5" s="15">
        <f t="shared" ref="D5:D18" si="2">+(B5-C5)*100/C5</f>
        <v>0</v>
      </c>
      <c r="E5" s="2">
        <f>+B5+'Marzo 2015'!E5</f>
        <v>1</v>
      </c>
      <c r="F5" s="2">
        <f>+C5+'Marzo 2015'!F5</f>
        <v>2</v>
      </c>
      <c r="G5" s="15">
        <f t="shared" si="0"/>
        <v>-50</v>
      </c>
      <c r="H5" s="2">
        <f>+B5-C5+'Marzo 2015'!H5</f>
        <v>4</v>
      </c>
      <c r="I5" s="16" t="e">
        <f>+'Abril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0</v>
      </c>
      <c r="C6" s="2">
        <f>+'Abril 2014'!B6</f>
        <v>0</v>
      </c>
      <c r="D6" s="15" t="e">
        <f t="shared" si="2"/>
        <v>#DIV/0!</v>
      </c>
      <c r="E6" s="2">
        <f>+B6+'Marzo 2015'!E6</f>
        <v>2</v>
      </c>
      <c r="F6" s="2">
        <f>+C6+'Marzo 2015'!F6</f>
        <v>1</v>
      </c>
      <c r="G6" s="15">
        <f t="shared" si="0"/>
        <v>100</v>
      </c>
      <c r="H6" s="2">
        <f>+B6-C6+'Marzo 2015'!H6</f>
        <v>6</v>
      </c>
      <c r="I6" s="16" t="e">
        <f>+'Abril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>
        <f>SUM(C4:C6)</f>
        <v>1</v>
      </c>
      <c r="D7" s="5">
        <f>+(B7-C7)*100/C7</f>
        <v>0</v>
      </c>
      <c r="E7" s="4">
        <f>SUM(E4:E6)</f>
        <v>6</v>
      </c>
      <c r="F7" s="4">
        <f>SUM(F4:F6)</f>
        <v>5</v>
      </c>
      <c r="G7" s="5">
        <f t="shared" si="0"/>
        <v>20</v>
      </c>
      <c r="H7" s="4">
        <f>SUM(H4:H6)</f>
        <v>17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0</v>
      </c>
      <c r="C8" s="2">
        <f>+'Abril 2014'!B8</f>
        <v>1</v>
      </c>
      <c r="D8" s="15">
        <f t="shared" si="2"/>
        <v>-100</v>
      </c>
      <c r="E8" s="2">
        <f>+B8+'Marzo 2015'!E8</f>
        <v>2</v>
      </c>
      <c r="F8" s="2">
        <f>+C8+'Marzo 2015'!F8</f>
        <v>1</v>
      </c>
      <c r="G8" s="15">
        <f t="shared" si="0"/>
        <v>100</v>
      </c>
      <c r="H8" s="2">
        <f>+B8-C8+'Marzo 2015'!H8</f>
        <v>5</v>
      </c>
      <c r="I8" s="16" t="e">
        <f>+'Abril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3</v>
      </c>
      <c r="C9" s="2">
        <f>+'Abril 2014'!B9</f>
        <v>0</v>
      </c>
      <c r="D9" s="15" t="e">
        <f t="shared" si="2"/>
        <v>#DIV/0!</v>
      </c>
      <c r="E9" s="2">
        <f>+B9+'Marzo 2015'!E9</f>
        <v>6</v>
      </c>
      <c r="F9" s="2">
        <f>+C9+'Marzo 2015'!F9</f>
        <v>4</v>
      </c>
      <c r="G9" s="15">
        <f t="shared" si="0"/>
        <v>50</v>
      </c>
      <c r="H9" s="2">
        <f>+B9-C9+'Marzo 2015'!H9</f>
        <v>15</v>
      </c>
      <c r="I9" s="16" t="e">
        <f>+'Abril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5</v>
      </c>
      <c r="C10" s="2">
        <f>+'Abril 2014'!B10</f>
        <v>7</v>
      </c>
      <c r="D10" s="15">
        <f t="shared" si="2"/>
        <v>-28.571428571428573</v>
      </c>
      <c r="E10" s="2">
        <f>+B10+'Marzo 2015'!E10</f>
        <v>17</v>
      </c>
      <c r="F10" s="2">
        <f>+C10+'Marzo 2015'!F10</f>
        <v>17</v>
      </c>
      <c r="G10" s="15">
        <f t="shared" si="0"/>
        <v>0</v>
      </c>
      <c r="H10" s="2">
        <f>+B10-C10+'Marzo 2015'!H10</f>
        <v>39</v>
      </c>
      <c r="I10" s="16" t="e">
        <f>+'Abril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4</v>
      </c>
      <c r="C11" s="2">
        <f>+'Abril 2014'!B11</f>
        <v>7</v>
      </c>
      <c r="D11" s="15">
        <f t="shared" si="2"/>
        <v>-42.857142857142854</v>
      </c>
      <c r="E11" s="2">
        <f>+B11+'Marzo 2015'!E11</f>
        <v>20</v>
      </c>
      <c r="F11" s="2">
        <f>+C11+'Marzo 2015'!F11</f>
        <v>21</v>
      </c>
      <c r="G11" s="15">
        <f t="shared" si="0"/>
        <v>-4.7619047619047619</v>
      </c>
      <c r="H11" s="2">
        <f>+B11-C11+'Marzo 2015'!H11</f>
        <v>67</v>
      </c>
      <c r="I11" s="16" t="e">
        <f>+'Abril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16</v>
      </c>
      <c r="C12" s="2">
        <f>+'Abril 2014'!B12</f>
        <v>9</v>
      </c>
      <c r="D12" s="15">
        <f t="shared" si="2"/>
        <v>77.777777777777771</v>
      </c>
      <c r="E12" s="2">
        <f>+B12+'Marzo 2015'!E12</f>
        <v>56</v>
      </c>
      <c r="F12" s="2">
        <f>+C12+'Marzo 2015'!F12</f>
        <v>42</v>
      </c>
      <c r="G12" s="15">
        <f t="shared" si="0"/>
        <v>33.333333333333336</v>
      </c>
      <c r="H12" s="2">
        <f>+B12-C12+'Marzo 2015'!H12</f>
        <v>130</v>
      </c>
      <c r="I12" s="16" t="e">
        <f>+'Abril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28</v>
      </c>
      <c r="C13" s="4">
        <f>SUM(C8:C12)</f>
        <v>24</v>
      </c>
      <c r="D13" s="5">
        <f>+(B13-C13)*100/C13</f>
        <v>16.666666666666668</v>
      </c>
      <c r="E13" s="4">
        <f>SUM(E8:E12)</f>
        <v>101</v>
      </c>
      <c r="F13" s="4">
        <f>SUM(F8:F12)</f>
        <v>85</v>
      </c>
      <c r="G13" s="5">
        <f t="shared" si="0"/>
        <v>18.823529411764707</v>
      </c>
      <c r="H13" s="4">
        <f>SUM(H8:H12)</f>
        <v>256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12</v>
      </c>
      <c r="C14" s="2">
        <f>+'Abril 2014'!B14</f>
        <v>12</v>
      </c>
      <c r="D14" s="15">
        <f t="shared" si="2"/>
        <v>0</v>
      </c>
      <c r="E14" s="2">
        <f>+B14+'Marzo 2015'!E14</f>
        <v>36</v>
      </c>
      <c r="F14" s="2">
        <f>+C14+'Marzo 2015'!F14</f>
        <v>30</v>
      </c>
      <c r="G14" s="15">
        <f t="shared" si="0"/>
        <v>20</v>
      </c>
      <c r="H14" s="2">
        <f>+B14-C14+'Marzo 2015'!H14</f>
        <v>85</v>
      </c>
      <c r="I14" s="16" t="e">
        <f>+'Abril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7</v>
      </c>
      <c r="C15" s="2">
        <f>+'Abril 2014'!B15</f>
        <v>12</v>
      </c>
      <c r="D15" s="15">
        <f t="shared" si="2"/>
        <v>-41.666666666666664</v>
      </c>
      <c r="E15" s="2">
        <f>+B15+'Marzo 2015'!E15</f>
        <v>42</v>
      </c>
      <c r="F15" s="2">
        <f>+C15+'Marzo 2015'!F15</f>
        <v>28</v>
      </c>
      <c r="G15" s="15">
        <f t="shared" si="0"/>
        <v>50</v>
      </c>
      <c r="H15" s="2">
        <f>+B15-C15+'Marzo 2015'!H15</f>
        <v>88</v>
      </c>
      <c r="I15" s="16" t="e">
        <f>+'Abril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8</v>
      </c>
      <c r="C16" s="2">
        <f>+'Abril 2014'!B16</f>
        <v>17</v>
      </c>
      <c r="D16" s="15">
        <f t="shared" si="2"/>
        <v>-52.941176470588232</v>
      </c>
      <c r="E16" s="2">
        <f>+B16+'Marzo 2015'!E16</f>
        <v>40</v>
      </c>
      <c r="F16" s="2">
        <f>+C16+'Marzo 2015'!F16</f>
        <v>35</v>
      </c>
      <c r="G16" s="15">
        <f t="shared" si="0"/>
        <v>14.285714285714286</v>
      </c>
      <c r="H16" s="2">
        <f>+B16-C16+'Marzo 2015'!H16</f>
        <v>97</v>
      </c>
      <c r="I16" s="16" t="e">
        <f>+'Abril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10</v>
      </c>
      <c r="C17" s="2">
        <f>+'Abril 2014'!B17</f>
        <v>6</v>
      </c>
      <c r="D17" s="15">
        <f t="shared" si="2"/>
        <v>66.666666666666671</v>
      </c>
      <c r="E17" s="2">
        <f>+B17+'Marzo 2015'!E17</f>
        <v>25</v>
      </c>
      <c r="F17" s="2">
        <f>+C17+'Marzo 2015'!F17</f>
        <v>23</v>
      </c>
      <c r="G17" s="15">
        <f t="shared" si="0"/>
        <v>8.695652173913043</v>
      </c>
      <c r="H17" s="2">
        <f>+B17-C17+'Marzo 2015'!H17</f>
        <v>60</v>
      </c>
      <c r="I17" s="16" t="e">
        <f>+'Abril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7</v>
      </c>
      <c r="C18" s="2">
        <f>+'Abril 2014'!B18</f>
        <v>4</v>
      </c>
      <c r="D18" s="15">
        <f t="shared" si="2"/>
        <v>75</v>
      </c>
      <c r="E18" s="2">
        <f>+B18+'Marzo 2015'!E18</f>
        <v>20</v>
      </c>
      <c r="F18" s="2">
        <f>+C18+'Marzo 2015'!F18</f>
        <v>26</v>
      </c>
      <c r="G18" s="15">
        <f t="shared" si="0"/>
        <v>-23.076923076923077</v>
      </c>
      <c r="H18" s="2">
        <f>+B18-C18+'Marzo 2015'!H18</f>
        <v>84</v>
      </c>
      <c r="I18" s="16" t="e">
        <f>+'Abril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44</v>
      </c>
      <c r="C19" s="4">
        <f>SUM(C14:C18)</f>
        <v>51</v>
      </c>
      <c r="D19" s="5">
        <f>+(B19-C19)*100/C19</f>
        <v>-13.725490196078431</v>
      </c>
      <c r="E19" s="4">
        <f>SUM(E14:E18)</f>
        <v>163</v>
      </c>
      <c r="F19" s="4">
        <f>SUM(F14:F18)</f>
        <v>142</v>
      </c>
      <c r="G19" s="5">
        <f t="shared" si="0"/>
        <v>14.788732394366198</v>
      </c>
      <c r="H19" s="4">
        <f>SUM(H14:H18)</f>
        <v>414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11</v>
      </c>
      <c r="C20" s="2">
        <f>+'Abril 2014'!B20</f>
        <v>15</v>
      </c>
      <c r="D20" s="15">
        <f t="shared" ref="D20:D27" si="3">+(B20-C20)*100/C20</f>
        <v>-26.666666666666668</v>
      </c>
      <c r="E20" s="2">
        <f>+B20+'Marzo 2015'!E20</f>
        <v>45</v>
      </c>
      <c r="F20" s="2">
        <f>+C20+'Marzo 2015'!F20</f>
        <v>47</v>
      </c>
      <c r="G20" s="15">
        <f t="shared" si="0"/>
        <v>-4.2553191489361701</v>
      </c>
      <c r="H20" s="2">
        <f>+B20-C20+'Marzo 2015'!H20</f>
        <v>123</v>
      </c>
      <c r="I20" s="16" t="e">
        <f>+'Abril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2</v>
      </c>
      <c r="C21" s="2">
        <f>+'Abril 2014'!B21</f>
        <v>1</v>
      </c>
      <c r="D21" s="15">
        <f t="shared" si="3"/>
        <v>100</v>
      </c>
      <c r="E21" s="2">
        <f>+B21+'Marzo 2015'!E21</f>
        <v>13</v>
      </c>
      <c r="F21" s="2">
        <f>+C21+'Marzo 2015'!F21</f>
        <v>12</v>
      </c>
      <c r="G21" s="15">
        <f t="shared" si="0"/>
        <v>8.3333333333333339</v>
      </c>
      <c r="H21" s="2">
        <f>+B21-C21+'Marzo 2015'!H21</f>
        <v>31</v>
      </c>
      <c r="I21" s="16" t="e">
        <f>+'Abril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3</v>
      </c>
      <c r="C22" s="2">
        <f>+'Abril 2014'!B22</f>
        <v>0</v>
      </c>
      <c r="D22" s="15" t="e">
        <f t="shared" si="3"/>
        <v>#DIV/0!</v>
      </c>
      <c r="E22" s="2">
        <f>+B22+'Marzo 2015'!E22</f>
        <v>13</v>
      </c>
      <c r="F22" s="2">
        <f>+C22+'Marzo 2015'!F22</f>
        <v>6</v>
      </c>
      <c r="G22" s="15">
        <f t="shared" si="0"/>
        <v>116.66666666666667</v>
      </c>
      <c r="H22" s="2">
        <f>+B22-C22+'Marzo 2015'!H22</f>
        <v>28</v>
      </c>
      <c r="I22" s="16" t="e">
        <f>+'Abril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8</v>
      </c>
      <c r="C23" s="2">
        <f>+'Abril 2014'!B23</f>
        <v>2</v>
      </c>
      <c r="D23" s="15">
        <f t="shared" si="3"/>
        <v>300</v>
      </c>
      <c r="E23" s="2">
        <f>+B23+'Marzo 2015'!E23</f>
        <v>17</v>
      </c>
      <c r="F23" s="2">
        <f>+C23+'Marzo 2015'!F23</f>
        <v>8</v>
      </c>
      <c r="G23" s="15">
        <f t="shared" si="0"/>
        <v>112.5</v>
      </c>
      <c r="H23" s="2">
        <f>+B23-C23+'Marzo 2015'!H23</f>
        <v>38</v>
      </c>
      <c r="I23" s="16" t="e">
        <f>+'Abril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7</v>
      </c>
      <c r="C24" s="2">
        <f>+'Abril 2014'!B24</f>
        <v>4</v>
      </c>
      <c r="D24" s="15">
        <f t="shared" si="3"/>
        <v>75</v>
      </c>
      <c r="E24" s="2">
        <f>+B24+'Marzo 2015'!E24</f>
        <v>15</v>
      </c>
      <c r="F24" s="2">
        <f>+C24+'Marzo 2015'!F24</f>
        <v>12</v>
      </c>
      <c r="G24" s="15">
        <f t="shared" si="0"/>
        <v>25</v>
      </c>
      <c r="H24" s="2">
        <f>+B24-C24+'Marzo 2015'!H24</f>
        <v>41</v>
      </c>
      <c r="I24" s="16" t="e">
        <f>+'Abril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6</v>
      </c>
      <c r="C25" s="2">
        <f>+'Abril 2014'!B25</f>
        <v>12</v>
      </c>
      <c r="D25" s="15">
        <f t="shared" si="3"/>
        <v>-50</v>
      </c>
      <c r="E25" s="2">
        <f>+B25+'Marzo 2015'!E25</f>
        <v>25</v>
      </c>
      <c r="F25" s="2">
        <f>+C25+'Marzo 2015'!F25</f>
        <v>21</v>
      </c>
      <c r="G25" s="15">
        <f t="shared" si="0"/>
        <v>19.047619047619047</v>
      </c>
      <c r="H25" s="2">
        <f>+B25-C25+'Marzo 2015'!H25</f>
        <v>77</v>
      </c>
      <c r="I25" s="16" t="e">
        <f>+'Abril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10</v>
      </c>
      <c r="C26" s="2">
        <f>+'Abril 2014'!B26</f>
        <v>1</v>
      </c>
      <c r="D26" s="15">
        <f t="shared" si="3"/>
        <v>900</v>
      </c>
      <c r="E26" s="2">
        <f>+B26+'Marzo 2015'!E26</f>
        <v>16</v>
      </c>
      <c r="F26" s="2">
        <f>+C26+'Marzo 2015'!F26</f>
        <v>5</v>
      </c>
      <c r="G26" s="15">
        <f t="shared" si="0"/>
        <v>220</v>
      </c>
      <c r="H26" s="2">
        <f>+B26-C26+'Marzo 2015'!H26</f>
        <v>18</v>
      </c>
      <c r="I26" s="16" t="e">
        <f>+'Abril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2</v>
      </c>
      <c r="C27" s="2">
        <f>+'Abril 2014'!B27</f>
        <v>2</v>
      </c>
      <c r="D27" s="15">
        <f t="shared" si="3"/>
        <v>0</v>
      </c>
      <c r="E27" s="2">
        <f>+B27+'Marzo 2015'!E27</f>
        <v>6</v>
      </c>
      <c r="F27" s="2">
        <f>+C27+'Marzo 2015'!F27</f>
        <v>3</v>
      </c>
      <c r="G27" s="15">
        <f t="shared" si="0"/>
        <v>100</v>
      </c>
      <c r="H27" s="2">
        <f>+B27-C27+'Marzo 2015'!H27</f>
        <v>9</v>
      </c>
      <c r="I27" s="16" t="e">
        <f>+'Abril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49</v>
      </c>
      <c r="C28" s="4">
        <f>SUM(C20:C27)</f>
        <v>37</v>
      </c>
      <c r="D28" s="5">
        <f>+(B28-C28)*100/C28</f>
        <v>32.432432432432435</v>
      </c>
      <c r="E28" s="4">
        <f>SUM(E20:E27)</f>
        <v>150</v>
      </c>
      <c r="F28" s="4">
        <f>SUM(F20:F27)</f>
        <v>114</v>
      </c>
      <c r="G28" s="5">
        <f>+(E28-F28)*100/F28</f>
        <v>31.578947368421051</v>
      </c>
      <c r="H28" s="4">
        <f>SUM(H20:H27)</f>
        <v>365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122</v>
      </c>
      <c r="C29" s="12">
        <f>+C7+C13+C19+C28</f>
        <v>113</v>
      </c>
      <c r="D29" s="13">
        <f>+(B29-C29)*100/C29</f>
        <v>7.9646017699115044</v>
      </c>
      <c r="E29" s="12">
        <f t="shared" ref="E29:I29" si="4">+E7+E13+E19+E28</f>
        <v>420</v>
      </c>
      <c r="F29" s="12">
        <f t="shared" si="4"/>
        <v>346</v>
      </c>
      <c r="G29" s="13">
        <f>+(E29-F29)*100/F29</f>
        <v>21.387283236994218</v>
      </c>
      <c r="H29" s="12">
        <f t="shared" si="4"/>
        <v>1052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121</v>
      </c>
      <c r="C30" s="11">
        <f>+C29-C7</f>
        <v>112</v>
      </c>
      <c r="D30" s="10">
        <f>+(B30-C30)*100/C30</f>
        <v>8.0357142857142865</v>
      </c>
      <c r="E30" s="11">
        <f t="shared" ref="E30:I30" si="5">+E29-E7</f>
        <v>414</v>
      </c>
      <c r="F30" s="11">
        <f t="shared" si="5"/>
        <v>341</v>
      </c>
      <c r="G30" s="10">
        <f>+(E30-F30)*100/F30</f>
        <v>21.407624633431084</v>
      </c>
      <c r="H30" s="11">
        <f t="shared" si="5"/>
        <v>1035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sheetPr codeName="Hoja30"/>
  <dimension ref="A2:J30"/>
  <sheetViews>
    <sheetView zoomScale="128" zoomScaleNormal="128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+'Marzo 2014'!B4</f>
        <v>0</v>
      </c>
      <c r="D4" s="15" t="e">
        <f>+(B4-C4)*100/C4</f>
        <v>#DIV/0!</v>
      </c>
      <c r="E4" s="2">
        <f>+B4+'Febrero 2015'!E4</f>
        <v>3</v>
      </c>
      <c r="F4" s="2">
        <f>+C4+'Febrero 2015'!F4</f>
        <v>2</v>
      </c>
      <c r="G4" s="15">
        <f t="shared" ref="G4:G27" si="0">+(E4-F4)*100/F4</f>
        <v>50</v>
      </c>
      <c r="H4" s="2">
        <f>+B4-C4+'Febrero 2015'!H4</f>
        <v>7</v>
      </c>
      <c r="I4" s="16" t="e">
        <f>+'Marzo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0</v>
      </c>
      <c r="C5" s="2">
        <f>+'Marzo 2014'!B5</f>
        <v>1</v>
      </c>
      <c r="D5" s="15">
        <f t="shared" ref="D5:D18" si="2">+(B5-C5)*100/C5</f>
        <v>-100</v>
      </c>
      <c r="E5" s="2">
        <f>+B5+'Febrero 2015'!E5</f>
        <v>0</v>
      </c>
      <c r="F5" s="2">
        <f>+C5+'Febrero 2015'!F5</f>
        <v>1</v>
      </c>
      <c r="G5" s="15">
        <f t="shared" si="0"/>
        <v>-100</v>
      </c>
      <c r="H5" s="2">
        <f>+B5-C5+'Febrero 2015'!H5</f>
        <v>4</v>
      </c>
      <c r="I5" s="16" t="e">
        <f>+'Marzo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0</v>
      </c>
      <c r="C6" s="2">
        <f>+'Marzo 2014'!B6</f>
        <v>1</v>
      </c>
      <c r="D6" s="15">
        <f t="shared" si="2"/>
        <v>-100</v>
      </c>
      <c r="E6" s="2">
        <f>+B6+'Febrero 2015'!E6</f>
        <v>2</v>
      </c>
      <c r="F6" s="2">
        <f>+C6+'Febrero 2015'!F6</f>
        <v>1</v>
      </c>
      <c r="G6" s="15">
        <f t="shared" si="0"/>
        <v>100</v>
      </c>
      <c r="H6" s="2">
        <f>+B6-C6+'Febrero 2015'!H6</f>
        <v>6</v>
      </c>
      <c r="I6" s="16" t="e">
        <f>+'Marzo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2</v>
      </c>
      <c r="C7" s="4">
        <f>SUM(C4:C6)</f>
        <v>2</v>
      </c>
      <c r="D7" s="5">
        <f>+(B7-C7)*100/C7</f>
        <v>0</v>
      </c>
      <c r="E7" s="4">
        <f>SUM(E4:E6)</f>
        <v>5</v>
      </c>
      <c r="F7" s="4">
        <f>SUM(F4:F6)</f>
        <v>4</v>
      </c>
      <c r="G7" s="5">
        <f t="shared" si="0"/>
        <v>25</v>
      </c>
      <c r="H7" s="4">
        <f>SUM(H4:H6)</f>
        <v>17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2</v>
      </c>
      <c r="C8" s="2">
        <f>+'Marzo 2014'!B8</f>
        <v>0</v>
      </c>
      <c r="D8" s="15" t="e">
        <f t="shared" si="2"/>
        <v>#DIV/0!</v>
      </c>
      <c r="E8" s="2">
        <f>+B8+'Febrero 2015'!E8</f>
        <v>2</v>
      </c>
      <c r="F8" s="2">
        <f>+C8+'Febrero 2015'!F8</f>
        <v>0</v>
      </c>
      <c r="G8" s="15" t="e">
        <f t="shared" si="0"/>
        <v>#DIV/0!</v>
      </c>
      <c r="H8" s="2">
        <f>+B8-C8+'Febrero 2015'!H8</f>
        <v>6</v>
      </c>
      <c r="I8" s="16" t="e">
        <f>+'Marzo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>
        <f>+'Marzo 2014'!B9</f>
        <v>2</v>
      </c>
      <c r="D9" s="15">
        <f t="shared" si="2"/>
        <v>0</v>
      </c>
      <c r="E9" s="2">
        <f>+B9+'Febrero 2015'!E9</f>
        <v>3</v>
      </c>
      <c r="F9" s="2">
        <f>+C9+'Febrero 2015'!F9</f>
        <v>4</v>
      </c>
      <c r="G9" s="15">
        <f t="shared" si="0"/>
        <v>-25</v>
      </c>
      <c r="H9" s="2">
        <f>+B9-C9+'Febrero 2015'!H9</f>
        <v>12</v>
      </c>
      <c r="I9" s="16" t="e">
        <f>+'Marzo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7</v>
      </c>
      <c r="C10" s="2">
        <f>+'Marzo 2014'!B10</f>
        <v>5</v>
      </c>
      <c r="D10" s="15">
        <f t="shared" si="2"/>
        <v>40</v>
      </c>
      <c r="E10" s="2">
        <f>+B10+'Febrero 2015'!E10</f>
        <v>12</v>
      </c>
      <c r="F10" s="2">
        <f>+C10+'Febrero 2015'!F10</f>
        <v>10</v>
      </c>
      <c r="G10" s="15">
        <f t="shared" si="0"/>
        <v>20</v>
      </c>
      <c r="H10" s="2">
        <f>+B10-C10+'Febrero 2015'!H10</f>
        <v>41</v>
      </c>
      <c r="I10" s="16" t="e">
        <f>+'Marzo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3</v>
      </c>
      <c r="C11" s="2">
        <f>+'Marzo 2014'!B11</f>
        <v>3</v>
      </c>
      <c r="D11" s="15">
        <f t="shared" si="2"/>
        <v>0</v>
      </c>
      <c r="E11" s="2">
        <f>+B11+'Febrero 2015'!E11</f>
        <v>16</v>
      </c>
      <c r="F11" s="2">
        <f>+C11+'Febrero 2015'!F11</f>
        <v>14</v>
      </c>
      <c r="G11" s="15">
        <f t="shared" si="0"/>
        <v>14.285714285714286</v>
      </c>
      <c r="H11" s="2">
        <f>+B11-C11+'Febrero 2015'!H11</f>
        <v>70</v>
      </c>
      <c r="I11" s="16" t="e">
        <f>+'Marzo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14</v>
      </c>
      <c r="C12" s="2">
        <f>+'Marzo 2014'!B12</f>
        <v>11</v>
      </c>
      <c r="D12" s="15">
        <f t="shared" si="2"/>
        <v>27.272727272727273</v>
      </c>
      <c r="E12" s="2">
        <f>+B12+'Febrero 2015'!E12</f>
        <v>40</v>
      </c>
      <c r="F12" s="2">
        <f>+C12+'Febrero 2015'!F12</f>
        <v>33</v>
      </c>
      <c r="G12" s="15">
        <f t="shared" si="0"/>
        <v>21.212121212121211</v>
      </c>
      <c r="H12" s="2">
        <f>+B12-C12+'Febrero 2015'!H12</f>
        <v>123</v>
      </c>
      <c r="I12" s="16" t="e">
        <f>+'Marzo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28</v>
      </c>
      <c r="C13" s="4">
        <f>SUM(C8:C12)</f>
        <v>21</v>
      </c>
      <c r="D13" s="5">
        <f>+(B13-C13)*100/C13</f>
        <v>33.333333333333336</v>
      </c>
      <c r="E13" s="4">
        <f>SUM(E8:E12)</f>
        <v>73</v>
      </c>
      <c r="F13" s="4">
        <f>SUM(F8:F12)</f>
        <v>61</v>
      </c>
      <c r="G13" s="5">
        <f t="shared" si="0"/>
        <v>19.672131147540984</v>
      </c>
      <c r="H13" s="4">
        <f>SUM(H8:H12)</f>
        <v>252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6</v>
      </c>
      <c r="C14" s="2">
        <f>+'Marzo 2014'!B14</f>
        <v>6</v>
      </c>
      <c r="D14" s="15">
        <f t="shared" si="2"/>
        <v>0</v>
      </c>
      <c r="E14" s="2">
        <f>+B14+'Febrero 2015'!E14</f>
        <v>24</v>
      </c>
      <c r="F14" s="2">
        <f>+C14+'Febrero 2015'!F14</f>
        <v>18</v>
      </c>
      <c r="G14" s="15">
        <f t="shared" si="0"/>
        <v>33.333333333333336</v>
      </c>
      <c r="H14" s="2">
        <f>+B14-C14+'Febrero 2015'!H14</f>
        <v>85</v>
      </c>
      <c r="I14" s="16" t="e">
        <f>+'Marzo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12</v>
      </c>
      <c r="C15" s="2">
        <v>6</v>
      </c>
      <c r="D15" s="15">
        <f t="shared" si="2"/>
        <v>100</v>
      </c>
      <c r="E15" s="2">
        <f>+B15+'Febrero 2015'!E15</f>
        <v>35</v>
      </c>
      <c r="F15" s="2">
        <f>+C15+'Febrero 2015'!F15</f>
        <v>16</v>
      </c>
      <c r="G15" s="15">
        <f t="shared" si="0"/>
        <v>118.75</v>
      </c>
      <c r="H15" s="2">
        <f>+B15-C15+'Febrero 2015'!H15</f>
        <v>93</v>
      </c>
      <c r="I15" s="16" t="e">
        <f>+'Marzo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15</v>
      </c>
      <c r="C16" s="2">
        <f>+'Marzo 2014'!B16</f>
        <v>9</v>
      </c>
      <c r="D16" s="15">
        <f t="shared" si="2"/>
        <v>66.666666666666671</v>
      </c>
      <c r="E16" s="2">
        <f>+B16+'Febrero 2015'!E16</f>
        <v>32</v>
      </c>
      <c r="F16" s="2">
        <f>+C16+'Febrero 2015'!F16</f>
        <v>18</v>
      </c>
      <c r="G16" s="15">
        <f t="shared" si="0"/>
        <v>77.777777777777771</v>
      </c>
      <c r="H16" s="2">
        <f>+B16-C16+'Febrero 2015'!H16</f>
        <v>106</v>
      </c>
      <c r="I16" s="16" t="e">
        <f>+'Marzo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5</v>
      </c>
      <c r="C17" s="2">
        <f>+'Marzo 2014'!B17</f>
        <v>5</v>
      </c>
      <c r="D17" s="15">
        <f t="shared" si="2"/>
        <v>0</v>
      </c>
      <c r="E17" s="2">
        <f>+B17+'Febrero 2015'!E17</f>
        <v>15</v>
      </c>
      <c r="F17" s="2">
        <f>+C17+'Febrero 2015'!F17</f>
        <v>17</v>
      </c>
      <c r="G17" s="15">
        <f t="shared" si="0"/>
        <v>-11.764705882352942</v>
      </c>
      <c r="H17" s="2">
        <f>+B17-C17+'Febrero 2015'!H17</f>
        <v>56</v>
      </c>
      <c r="I17" s="16" t="e">
        <f>+'Marzo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5</v>
      </c>
      <c r="C18" s="2">
        <f>+'Marzo 2014'!B18</f>
        <v>14</v>
      </c>
      <c r="D18" s="15">
        <f t="shared" si="2"/>
        <v>-64.285714285714292</v>
      </c>
      <c r="E18" s="2">
        <f>+B18+'Febrero 2015'!E18</f>
        <v>13</v>
      </c>
      <c r="F18" s="2">
        <f>+C18+'Febrero 2015'!F18</f>
        <v>22</v>
      </c>
      <c r="G18" s="15">
        <f t="shared" si="0"/>
        <v>-40.909090909090907</v>
      </c>
      <c r="H18" s="2">
        <f>+B18-C18+'Febrero 2015'!H18</f>
        <v>81</v>
      </c>
      <c r="I18" s="16" t="e">
        <f>+'Marzo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43</v>
      </c>
      <c r="C19" s="4">
        <f>SUM(C14:C18)</f>
        <v>40</v>
      </c>
      <c r="D19" s="5">
        <f>+(B19-C19)*100/C19</f>
        <v>7.5</v>
      </c>
      <c r="E19" s="4">
        <f>SUM(E14:E18)</f>
        <v>119</v>
      </c>
      <c r="F19" s="4">
        <f>SUM(F14:F18)</f>
        <v>91</v>
      </c>
      <c r="G19" s="5">
        <f t="shared" si="0"/>
        <v>30.76923076923077</v>
      </c>
      <c r="H19" s="4">
        <f>SUM(H14:H18)</f>
        <v>421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11</v>
      </c>
      <c r="C20" s="2">
        <f>+'Marzo 2014'!B20</f>
        <v>10</v>
      </c>
      <c r="D20" s="15">
        <f t="shared" ref="D20:D27" si="3">+(B20-C20)*100/C20</f>
        <v>10</v>
      </c>
      <c r="E20" s="2">
        <f>+B20+'Febrero 2015'!E20</f>
        <v>34</v>
      </c>
      <c r="F20" s="2">
        <f>+C20+'Febrero 2015'!F20</f>
        <v>32</v>
      </c>
      <c r="G20" s="15">
        <f t="shared" si="0"/>
        <v>6.25</v>
      </c>
      <c r="H20" s="2">
        <f>+B20-C20+'Febrero 2015'!H20</f>
        <v>127</v>
      </c>
      <c r="I20" s="16" t="e">
        <f>+'Marzo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4</v>
      </c>
      <c r="C21" s="2">
        <f>+'Marzo 2014'!B21</f>
        <v>6</v>
      </c>
      <c r="D21" s="15">
        <f t="shared" si="3"/>
        <v>-33.333333333333336</v>
      </c>
      <c r="E21" s="2">
        <f>+B21+'Febrero 2015'!E21</f>
        <v>11</v>
      </c>
      <c r="F21" s="2">
        <f>+C21+'Febrero 2015'!F21</f>
        <v>11</v>
      </c>
      <c r="G21" s="15">
        <f t="shared" si="0"/>
        <v>0</v>
      </c>
      <c r="H21" s="2">
        <f>+B21-C21+'Febrero 2015'!H21</f>
        <v>30</v>
      </c>
      <c r="I21" s="16" t="e">
        <f>+'Marzo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4</v>
      </c>
      <c r="C22" s="2">
        <f>+'Marzo 2014'!B22</f>
        <v>2</v>
      </c>
      <c r="D22" s="15">
        <f t="shared" si="3"/>
        <v>100</v>
      </c>
      <c r="E22" s="2">
        <f>+B22+'Febrero 2015'!E22</f>
        <v>10</v>
      </c>
      <c r="F22" s="2">
        <f>+C22+'Febrero 2015'!F22</f>
        <v>6</v>
      </c>
      <c r="G22" s="15">
        <f t="shared" si="0"/>
        <v>66.666666666666671</v>
      </c>
      <c r="H22" s="2">
        <f>+B22-C22+'Febrero 2015'!H22</f>
        <v>25</v>
      </c>
      <c r="I22" s="16" t="e">
        <f>+'Marzo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5</v>
      </c>
      <c r="C23" s="2">
        <f>+'Marzo 2014'!B23</f>
        <v>3</v>
      </c>
      <c r="D23" s="15">
        <f t="shared" si="3"/>
        <v>66.666666666666671</v>
      </c>
      <c r="E23" s="2">
        <f>+B23+'Febrero 2015'!E23</f>
        <v>9</v>
      </c>
      <c r="F23" s="2">
        <f>+C23+'Febrero 2015'!F23</f>
        <v>6</v>
      </c>
      <c r="G23" s="15">
        <f t="shared" si="0"/>
        <v>50</v>
      </c>
      <c r="H23" s="2">
        <f>+B23-C23+'Febrero 2015'!H23</f>
        <v>32</v>
      </c>
      <c r="I23" s="16" t="e">
        <f>+'Marzo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>
        <f>+'Marzo 2014'!B24</f>
        <v>5</v>
      </c>
      <c r="D24" s="15">
        <f t="shared" si="3"/>
        <v>-40</v>
      </c>
      <c r="E24" s="2">
        <f>+B24+'Febrero 2015'!E24</f>
        <v>8</v>
      </c>
      <c r="F24" s="2">
        <f>+C24+'Febrero 2015'!F24</f>
        <v>8</v>
      </c>
      <c r="G24" s="15">
        <f t="shared" si="0"/>
        <v>0</v>
      </c>
      <c r="H24" s="2">
        <f>+B24-C24+'Febrero 2015'!H24</f>
        <v>38</v>
      </c>
      <c r="I24" s="16" t="e">
        <f>+'Marzo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5</v>
      </c>
      <c r="C25" s="2">
        <f>+'Marzo 2014'!B25</f>
        <v>3</v>
      </c>
      <c r="D25" s="15">
        <f t="shared" si="3"/>
        <v>66.666666666666671</v>
      </c>
      <c r="E25" s="2">
        <f>+B25+'Febrero 2015'!E25</f>
        <v>19</v>
      </c>
      <c r="F25" s="2">
        <f>+C25+'Febrero 2015'!F25</f>
        <v>9</v>
      </c>
      <c r="G25" s="15">
        <f t="shared" si="0"/>
        <v>111.11111111111111</v>
      </c>
      <c r="H25" s="2">
        <f>+B25-C25+'Febrero 2015'!H25</f>
        <v>83</v>
      </c>
      <c r="I25" s="16" t="e">
        <f>+'Marzo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>
        <f>+'Marzo 2014'!B26</f>
        <v>1</v>
      </c>
      <c r="D26" s="15">
        <f t="shared" si="3"/>
        <v>100</v>
      </c>
      <c r="E26" s="2">
        <f>+B26+'Febrero 2015'!E26</f>
        <v>6</v>
      </c>
      <c r="F26" s="2">
        <f>+C26+'Febrero 2015'!F26</f>
        <v>4</v>
      </c>
      <c r="G26" s="15">
        <f t="shared" si="0"/>
        <v>50</v>
      </c>
      <c r="H26" s="2">
        <f>+B26-C26+'Febrero 2015'!H26</f>
        <v>9</v>
      </c>
      <c r="I26" s="16" t="e">
        <f>+'Marzo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>
        <f>+'Marzo 2014'!B27</f>
        <v>0</v>
      </c>
      <c r="D27" s="15" t="e">
        <f t="shared" si="3"/>
        <v>#DIV/0!</v>
      </c>
      <c r="E27" s="2">
        <f>+B27+'Febrero 2015'!E27</f>
        <v>4</v>
      </c>
      <c r="F27" s="2">
        <f>+C27+'Febrero 2015'!F27</f>
        <v>1</v>
      </c>
      <c r="G27" s="15">
        <f t="shared" si="0"/>
        <v>300</v>
      </c>
      <c r="H27" s="2">
        <f>+B27-C27+'Febrero 2015'!H27</f>
        <v>9</v>
      </c>
      <c r="I27" s="16" t="e">
        <f>+'Marzo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35</v>
      </c>
      <c r="C28" s="4">
        <f>SUM(C20:C27)</f>
        <v>30</v>
      </c>
      <c r="D28" s="5">
        <f>+(B28-C28)*100/C28</f>
        <v>16.666666666666668</v>
      </c>
      <c r="E28" s="4">
        <f>SUM(E20:E27)</f>
        <v>101</v>
      </c>
      <c r="F28" s="4">
        <f>SUM(F20:F27)</f>
        <v>77</v>
      </c>
      <c r="G28" s="5">
        <f>+(E28-F28)*100/F28</f>
        <v>31.168831168831169</v>
      </c>
      <c r="H28" s="4">
        <f>SUM(H20:H27)</f>
        <v>353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108</v>
      </c>
      <c r="C29" s="12">
        <f>+C7+C13+C19+C28</f>
        <v>93</v>
      </c>
      <c r="D29" s="13">
        <f>+(B29-C29)*100/C29</f>
        <v>16.129032258064516</v>
      </c>
      <c r="E29" s="12">
        <f t="shared" ref="E29:I29" si="4">+E7+E13+E19+E28</f>
        <v>298</v>
      </c>
      <c r="F29" s="12">
        <f t="shared" si="4"/>
        <v>233</v>
      </c>
      <c r="G29" s="13">
        <f>+(E29-F29)*100/F29</f>
        <v>27.896995708154506</v>
      </c>
      <c r="H29" s="12">
        <f t="shared" si="4"/>
        <v>1043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106</v>
      </c>
      <c r="C30" s="11">
        <f>+C29-C7</f>
        <v>91</v>
      </c>
      <c r="D30" s="10">
        <f>+(B30-C30)*100/C30</f>
        <v>16.483516483516482</v>
      </c>
      <c r="E30" s="11">
        <f t="shared" ref="E30:I30" si="5">+E29-E7</f>
        <v>293</v>
      </c>
      <c r="F30" s="11">
        <f t="shared" si="5"/>
        <v>229</v>
      </c>
      <c r="G30" s="10">
        <f>+(E30-F30)*100/F30</f>
        <v>27.94759825327511</v>
      </c>
      <c r="H30" s="11">
        <f t="shared" si="5"/>
        <v>1026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sheetPr codeName="Hoja31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+'Febrero 2014'!B4</f>
        <v>0</v>
      </c>
      <c r="D4" s="15" t="e">
        <f>+(B4-C4)*100/C4</f>
        <v>#DIV/0!</v>
      </c>
      <c r="E4" s="2">
        <f>+B4+'Enero 2015'!E4</f>
        <v>1</v>
      </c>
      <c r="F4" s="2">
        <f>+C4+'Enero 2015'!F4</f>
        <v>2</v>
      </c>
      <c r="G4" s="15">
        <f t="shared" ref="G4:G27" si="0">+(E4-F4)*100/F4</f>
        <v>-50</v>
      </c>
      <c r="H4" s="2">
        <f>+B4-C4+'Enero 2015'!H4</f>
        <v>5</v>
      </c>
      <c r="I4" s="16" t="e">
        <f>+'Febrero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0</v>
      </c>
      <c r="C5" s="2">
        <f>+'Febrero 2014'!B5</f>
        <v>0</v>
      </c>
      <c r="D5" s="15" t="e">
        <f t="shared" ref="D5:D18" si="2">+(B5-C5)*100/C5</f>
        <v>#DIV/0!</v>
      </c>
      <c r="E5" s="2">
        <f>+B5+'Enero 2015'!E5</f>
        <v>0</v>
      </c>
      <c r="F5" s="2">
        <f>+C5+'Enero 2015'!F5</f>
        <v>0</v>
      </c>
      <c r="G5" s="15" t="e">
        <f t="shared" si="0"/>
        <v>#DIV/0!</v>
      </c>
      <c r="H5" s="2">
        <f>+B5-C5+'Enero 2015'!H5</f>
        <v>5</v>
      </c>
      <c r="I5" s="16" t="e">
        <f>+'Febrero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0</v>
      </c>
      <c r="C6" s="2">
        <f>+'Febrero 2014'!B6</f>
        <v>0</v>
      </c>
      <c r="D6" s="15" t="e">
        <f t="shared" si="2"/>
        <v>#DIV/0!</v>
      </c>
      <c r="E6" s="2">
        <f>+B6+'Enero 2015'!E6</f>
        <v>2</v>
      </c>
      <c r="F6" s="2">
        <f>+C6+'Enero 2015'!F6</f>
        <v>0</v>
      </c>
      <c r="G6" s="15" t="e">
        <f t="shared" si="0"/>
        <v>#DIV/0!</v>
      </c>
      <c r="H6" s="2">
        <f>+B6-C6+'Enero 2015'!H6</f>
        <v>7</v>
      </c>
      <c r="I6" s="16" t="e">
        <f>+'Febrero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>
        <f>SUM(C4:C6)</f>
        <v>0</v>
      </c>
      <c r="D7" s="5" t="e">
        <f>+(B7-C7)*100/C7</f>
        <v>#DIV/0!</v>
      </c>
      <c r="E7" s="4">
        <f>SUM(E4:E6)</f>
        <v>3</v>
      </c>
      <c r="F7" s="4">
        <f>SUM(F4:F6)</f>
        <v>2</v>
      </c>
      <c r="G7" s="5">
        <f t="shared" si="0"/>
        <v>50</v>
      </c>
      <c r="H7" s="4">
        <f>SUM(H4:H6)</f>
        <v>17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>
        <f>+'Febrero 2014'!B8</f>
        <v>0</v>
      </c>
      <c r="D8" s="15" t="e">
        <f t="shared" si="2"/>
        <v>#DIV/0!</v>
      </c>
      <c r="E8" s="2">
        <f>+B8+'Enero 2015'!E8</f>
        <v>0</v>
      </c>
      <c r="F8" s="2">
        <f>+C8+'Enero 2015'!F8</f>
        <v>0</v>
      </c>
      <c r="G8" s="15" t="e">
        <f t="shared" si="0"/>
        <v>#DIV/0!</v>
      </c>
      <c r="H8" s="2">
        <f>+B8-C8+'Enero 2015'!H8</f>
        <v>4</v>
      </c>
      <c r="I8" s="16" t="e">
        <f>+'Febrero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>
        <f>+'Febrero 2014'!B9</f>
        <v>2</v>
      </c>
      <c r="D9" s="15">
        <f t="shared" si="2"/>
        <v>-50</v>
      </c>
      <c r="E9" s="2">
        <f>+B9+'Enero 2015'!E9</f>
        <v>1</v>
      </c>
      <c r="F9" s="2">
        <f>+C9+'Enero 2015'!F9</f>
        <v>2</v>
      </c>
      <c r="G9" s="15">
        <f t="shared" si="0"/>
        <v>-50</v>
      </c>
      <c r="H9" s="2">
        <f>+B9-C9+'Enero 2015'!H9</f>
        <v>12</v>
      </c>
      <c r="I9" s="16" t="e">
        <f>+'Febrero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2</v>
      </c>
      <c r="C10" s="2">
        <f>+'Febrero 2014'!B10</f>
        <v>4</v>
      </c>
      <c r="D10" s="15">
        <f t="shared" si="2"/>
        <v>-50</v>
      </c>
      <c r="E10" s="2">
        <f>+B10+'Enero 2015'!E10</f>
        <v>5</v>
      </c>
      <c r="F10" s="2">
        <f>+C10+'Enero 2015'!F10</f>
        <v>5</v>
      </c>
      <c r="G10" s="15">
        <f t="shared" si="0"/>
        <v>0</v>
      </c>
      <c r="H10" s="2">
        <f>+B10-C10+'Enero 2015'!H10</f>
        <v>39</v>
      </c>
      <c r="I10" s="16" t="e">
        <f>+'Febrero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8</v>
      </c>
      <c r="C11" s="2">
        <f>+'Febrero 2014'!B11</f>
        <v>6</v>
      </c>
      <c r="D11" s="15">
        <f t="shared" si="2"/>
        <v>33.333333333333336</v>
      </c>
      <c r="E11" s="2">
        <f>+B11+'Enero 2015'!E11</f>
        <v>13</v>
      </c>
      <c r="F11" s="2">
        <f>+C11+'Enero 2015'!F11</f>
        <v>11</v>
      </c>
      <c r="G11" s="15">
        <f t="shared" si="0"/>
        <v>18.181818181818183</v>
      </c>
      <c r="H11" s="2">
        <f>+B11-C11+'Enero 2015'!H11</f>
        <v>70</v>
      </c>
      <c r="I11" s="16" t="e">
        <f>+'Febrero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14</v>
      </c>
      <c r="C12" s="2">
        <f>+'Febrero 2014'!B12</f>
        <v>10</v>
      </c>
      <c r="D12" s="15">
        <f t="shared" si="2"/>
        <v>40</v>
      </c>
      <c r="E12" s="2">
        <f>+B12+'Enero 2015'!E12</f>
        <v>26</v>
      </c>
      <c r="F12" s="2">
        <f>+C12+'Enero 2015'!F12</f>
        <v>22</v>
      </c>
      <c r="G12" s="15">
        <f t="shared" si="0"/>
        <v>18.181818181818183</v>
      </c>
      <c r="H12" s="2">
        <f>+B12-C12+'Enero 2015'!H12</f>
        <v>120</v>
      </c>
      <c r="I12" s="16" t="e">
        <f>+'Febrero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25</v>
      </c>
      <c r="C13" s="4">
        <f>SUM(C8:C12)</f>
        <v>22</v>
      </c>
      <c r="D13" s="5">
        <f>+(B13-C13)*100/C13</f>
        <v>13.636363636363637</v>
      </c>
      <c r="E13" s="4">
        <f>SUM(E8:E12)</f>
        <v>45</v>
      </c>
      <c r="F13" s="4">
        <f>SUM(F8:F12)</f>
        <v>40</v>
      </c>
      <c r="G13" s="5">
        <f t="shared" si="0"/>
        <v>12.5</v>
      </c>
      <c r="H13" s="4">
        <f>SUM(H8:H12)</f>
        <v>245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10</v>
      </c>
      <c r="C14" s="2">
        <f>+'Febrero 2014'!B14</f>
        <v>6</v>
      </c>
      <c r="D14" s="15">
        <f t="shared" si="2"/>
        <v>66.666666666666671</v>
      </c>
      <c r="E14" s="2">
        <f>+B14+'Enero 2015'!E14</f>
        <v>18</v>
      </c>
      <c r="F14" s="2">
        <f>+C14+'Enero 2015'!F14</f>
        <v>12</v>
      </c>
      <c r="G14" s="15">
        <f t="shared" si="0"/>
        <v>50</v>
      </c>
      <c r="H14" s="2">
        <f>+B14-C14+'Enero 2015'!H14</f>
        <v>85</v>
      </c>
      <c r="I14" s="16" t="e">
        <f>+'Febrero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13</v>
      </c>
      <c r="C15" s="2">
        <f>+'Febrero 2014'!B15</f>
        <v>6</v>
      </c>
      <c r="D15" s="15">
        <f t="shared" si="2"/>
        <v>116.66666666666667</v>
      </c>
      <c r="E15" s="2">
        <f>+B15+'Enero 2015'!E15</f>
        <v>23</v>
      </c>
      <c r="F15" s="2">
        <f>+C15+'Enero 2015'!F15</f>
        <v>10</v>
      </c>
      <c r="G15" s="15">
        <f t="shared" si="0"/>
        <v>130</v>
      </c>
      <c r="H15" s="2">
        <f>+B15-C15+'Enero 2015'!H15</f>
        <v>87</v>
      </c>
      <c r="I15" s="16" t="e">
        <f>+'Febrero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9</v>
      </c>
      <c r="C16" s="2">
        <f>+'Febrero 2014'!B16</f>
        <v>5</v>
      </c>
      <c r="D16" s="15">
        <f t="shared" si="2"/>
        <v>80</v>
      </c>
      <c r="E16" s="2">
        <f>+B16+'Enero 2015'!E16</f>
        <v>17</v>
      </c>
      <c r="F16" s="2">
        <f>+C16+'Enero 2015'!F16</f>
        <v>9</v>
      </c>
      <c r="G16" s="15">
        <f t="shared" si="0"/>
        <v>88.888888888888886</v>
      </c>
      <c r="H16" s="2">
        <f>+B16-C16+'Enero 2015'!H16</f>
        <v>100</v>
      </c>
      <c r="I16" s="16" t="e">
        <f>+'Febrero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6</v>
      </c>
      <c r="C17" s="2">
        <f>+'Febrero 2014'!B17</f>
        <v>7</v>
      </c>
      <c r="D17" s="15">
        <f t="shared" si="2"/>
        <v>-14.285714285714286</v>
      </c>
      <c r="E17" s="2">
        <f>+B17+'Enero 2015'!E17</f>
        <v>10</v>
      </c>
      <c r="F17" s="2">
        <f>+C17+'Enero 2015'!F17</f>
        <v>12</v>
      </c>
      <c r="G17" s="15">
        <f t="shared" si="0"/>
        <v>-16.666666666666668</v>
      </c>
      <c r="H17" s="2">
        <f>+B17-C17+'Enero 2015'!H17</f>
        <v>56</v>
      </c>
      <c r="I17" s="16" t="e">
        <f>+'Febrero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5</v>
      </c>
      <c r="C18" s="2">
        <f>+'Febrero 2014'!B18</f>
        <v>5</v>
      </c>
      <c r="D18" s="15">
        <f t="shared" si="2"/>
        <v>0</v>
      </c>
      <c r="E18" s="2">
        <f>+B18+'Enero 2015'!E18</f>
        <v>8</v>
      </c>
      <c r="F18" s="2">
        <f>+C18+'Enero 2015'!F18</f>
        <v>8</v>
      </c>
      <c r="G18" s="15">
        <f t="shared" si="0"/>
        <v>0</v>
      </c>
      <c r="H18" s="2">
        <f>+B18-C18+'Enero 2015'!H18</f>
        <v>90</v>
      </c>
      <c r="I18" s="16" t="e">
        <f>+'Febrero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43</v>
      </c>
      <c r="C19" s="4">
        <f>SUM(C14:C18)</f>
        <v>29</v>
      </c>
      <c r="D19" s="5">
        <f>+(B19-C19)*100/C19</f>
        <v>48.275862068965516</v>
      </c>
      <c r="E19" s="4">
        <f>SUM(E14:E18)</f>
        <v>76</v>
      </c>
      <c r="F19" s="4">
        <f>SUM(F14:F18)</f>
        <v>51</v>
      </c>
      <c r="G19" s="5">
        <f t="shared" si="0"/>
        <v>49.019607843137258</v>
      </c>
      <c r="H19" s="4">
        <f>SUM(H14:H18)</f>
        <v>418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10</v>
      </c>
      <c r="C20" s="2">
        <f>+'Febrero 2014'!B20</f>
        <v>13</v>
      </c>
      <c r="D20" s="15">
        <f t="shared" ref="D20:D27" si="3">+(B20-C20)*100/C20</f>
        <v>-23.076923076923077</v>
      </c>
      <c r="E20" s="2">
        <f>+B20+'Enero 2015'!E20</f>
        <v>23</v>
      </c>
      <c r="F20" s="2">
        <f>+C20+'Enero 2015'!F20</f>
        <v>22</v>
      </c>
      <c r="G20" s="15">
        <f t="shared" si="0"/>
        <v>4.5454545454545459</v>
      </c>
      <c r="H20" s="2">
        <f>+B20-C20+'Enero 2015'!H20</f>
        <v>126</v>
      </c>
      <c r="I20" s="16" t="e">
        <f>+'Febrero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5</v>
      </c>
      <c r="C21" s="2">
        <f>+'Febrero 2014'!B21</f>
        <v>3</v>
      </c>
      <c r="D21" s="15">
        <f t="shared" si="3"/>
        <v>66.666666666666671</v>
      </c>
      <c r="E21" s="2">
        <f>+B21+'Enero 2015'!E21</f>
        <v>7</v>
      </c>
      <c r="F21" s="2">
        <f>+C21+'Enero 2015'!F21</f>
        <v>5</v>
      </c>
      <c r="G21" s="15">
        <f t="shared" si="0"/>
        <v>40</v>
      </c>
      <c r="H21" s="2">
        <f>+B21-C21+'Enero 2015'!H21</f>
        <v>32</v>
      </c>
      <c r="I21" s="16" t="e">
        <f>+'Febrero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5</v>
      </c>
      <c r="C22" s="2">
        <f>+'Febrero 2014'!B22</f>
        <v>3</v>
      </c>
      <c r="D22" s="15">
        <f t="shared" si="3"/>
        <v>66.666666666666671</v>
      </c>
      <c r="E22" s="2">
        <f>+B22+'Enero 2015'!E22</f>
        <v>6</v>
      </c>
      <c r="F22" s="2">
        <f>+C22+'Enero 2015'!F22</f>
        <v>4</v>
      </c>
      <c r="G22" s="15">
        <f t="shared" si="0"/>
        <v>50</v>
      </c>
      <c r="H22" s="2">
        <f>+B22-C22+'Enero 2015'!H22</f>
        <v>23</v>
      </c>
      <c r="I22" s="16" t="e">
        <f>+'Febrero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1</v>
      </c>
      <c r="C23" s="2">
        <f>+'Febrero 2014'!B23</f>
        <v>3</v>
      </c>
      <c r="D23" s="15">
        <f t="shared" si="3"/>
        <v>-66.666666666666671</v>
      </c>
      <c r="E23" s="2">
        <f>+B23+'Enero 2015'!E23</f>
        <v>4</v>
      </c>
      <c r="F23" s="2">
        <f>+C23+'Enero 2015'!F23</f>
        <v>3</v>
      </c>
      <c r="G23" s="15">
        <f t="shared" si="0"/>
        <v>33.333333333333336</v>
      </c>
      <c r="H23" s="2">
        <f>+B23-C23+'Enero 2015'!H23</f>
        <v>30</v>
      </c>
      <c r="I23" s="16" t="e">
        <f>+'Febrero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4</v>
      </c>
      <c r="C24" s="2">
        <f>+'Febrero 2014'!B24</f>
        <v>0</v>
      </c>
      <c r="D24" s="15" t="e">
        <f t="shared" si="3"/>
        <v>#DIV/0!</v>
      </c>
      <c r="E24" s="2">
        <f>+B24+'Enero 2015'!E24</f>
        <v>5</v>
      </c>
      <c r="F24" s="2">
        <f>+C24+'Enero 2015'!F24</f>
        <v>3</v>
      </c>
      <c r="G24" s="15">
        <f t="shared" si="0"/>
        <v>66.666666666666671</v>
      </c>
      <c r="H24" s="2">
        <f>+B24-C24+'Enero 2015'!H24</f>
        <v>40</v>
      </c>
      <c r="I24" s="16" t="e">
        <f>+'Febrero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8</v>
      </c>
      <c r="C25" s="2">
        <f>+'Febrero 2014'!B25</f>
        <v>1</v>
      </c>
      <c r="D25" s="15">
        <f t="shared" si="3"/>
        <v>700</v>
      </c>
      <c r="E25" s="2">
        <f>+B25+'Enero 2015'!E25</f>
        <v>14</v>
      </c>
      <c r="F25" s="2">
        <f>+C25+'Enero 2015'!F25</f>
        <v>6</v>
      </c>
      <c r="G25" s="15">
        <f t="shared" si="0"/>
        <v>133.33333333333334</v>
      </c>
      <c r="H25" s="2">
        <f>+B25-C25+'Enero 2015'!H25</f>
        <v>81</v>
      </c>
      <c r="I25" s="16" t="e">
        <f>+'Febrero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>
        <f>+'Febrero 2014'!B26</f>
        <v>1</v>
      </c>
      <c r="D26" s="15">
        <f t="shared" si="3"/>
        <v>100</v>
      </c>
      <c r="E26" s="2">
        <f>+B26+'Enero 2015'!E26</f>
        <v>4</v>
      </c>
      <c r="F26" s="2">
        <f>+C26+'Enero 2015'!F26</f>
        <v>3</v>
      </c>
      <c r="G26" s="15">
        <f t="shared" si="0"/>
        <v>33.333333333333336</v>
      </c>
      <c r="H26" s="2">
        <f>+B26-C26+'Enero 2015'!H26</f>
        <v>8</v>
      </c>
      <c r="I26" s="16" t="e">
        <f>+'Febrero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3</v>
      </c>
      <c r="C27" s="2">
        <f>+'Febrero 2014'!B27</f>
        <v>1</v>
      </c>
      <c r="D27" s="15">
        <f t="shared" si="3"/>
        <v>200</v>
      </c>
      <c r="E27" s="2">
        <f>+B27+'Enero 2015'!E27</f>
        <v>3</v>
      </c>
      <c r="F27" s="2">
        <f>+C27+'Enero 2015'!F27</f>
        <v>1</v>
      </c>
      <c r="G27" s="15">
        <f t="shared" si="0"/>
        <v>200</v>
      </c>
      <c r="H27" s="2">
        <f>+B27-C27+'Enero 2015'!H27</f>
        <v>8</v>
      </c>
      <c r="I27" s="16" t="e">
        <f>+'Febrero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38</v>
      </c>
      <c r="C28" s="4">
        <f>SUM(C20:C27)</f>
        <v>25</v>
      </c>
      <c r="D28" s="5">
        <f>+(B28-C28)*100/C28</f>
        <v>52</v>
      </c>
      <c r="E28" s="4">
        <f>SUM(E20:E27)</f>
        <v>66</v>
      </c>
      <c r="F28" s="4">
        <f>SUM(F20:F27)</f>
        <v>47</v>
      </c>
      <c r="G28" s="5">
        <f>+(E28-F28)*100/F28</f>
        <v>40.425531914893618</v>
      </c>
      <c r="H28" s="4">
        <f>SUM(H20:H27)</f>
        <v>348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107</v>
      </c>
      <c r="C29" s="12">
        <f>+C7+C13+C19+C28</f>
        <v>76</v>
      </c>
      <c r="D29" s="13">
        <f>+(B29-C29)*100/C29</f>
        <v>40.789473684210527</v>
      </c>
      <c r="E29" s="12">
        <f t="shared" ref="E29:I29" si="4">+E7+E13+E19+E28</f>
        <v>190</v>
      </c>
      <c r="F29" s="12">
        <f t="shared" si="4"/>
        <v>140</v>
      </c>
      <c r="G29" s="13">
        <f>+(E29-F29)*100/F29</f>
        <v>35.714285714285715</v>
      </c>
      <c r="H29" s="12">
        <f t="shared" si="4"/>
        <v>1028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106</v>
      </c>
      <c r="C30" s="11">
        <f>+C29-C7</f>
        <v>76</v>
      </c>
      <c r="D30" s="10">
        <f>+(B30-C30)*100/C30</f>
        <v>39.473684210526315</v>
      </c>
      <c r="E30" s="11">
        <f t="shared" ref="E30:I30" si="5">+E29-E7</f>
        <v>187</v>
      </c>
      <c r="F30" s="11">
        <f t="shared" si="5"/>
        <v>138</v>
      </c>
      <c r="G30" s="10">
        <f>+(E30-F30)*100/F30</f>
        <v>35.507246376811594</v>
      </c>
      <c r="H30" s="11">
        <f t="shared" si="5"/>
        <v>1011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sheetPr codeName="Hoja32"/>
  <dimension ref="A2:J30"/>
  <sheetViews>
    <sheetView zoomScale="182" zoomScaleNormal="182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2015</v>
      </c>
      <c r="C3" s="8">
        <v>2014</v>
      </c>
      <c r="D3" s="9" t="s">
        <v>23</v>
      </c>
      <c r="E3" s="7">
        <v>2015</v>
      </c>
      <c r="F3" s="8">
        <v>2014</v>
      </c>
      <c r="G3" s="9" t="s">
        <v>23</v>
      </c>
      <c r="H3" s="7">
        <v>2015</v>
      </c>
      <c r="I3" s="8">
        <v>2014</v>
      </c>
      <c r="J3" s="9" t="s">
        <v>23</v>
      </c>
    </row>
    <row r="4" spans="1:10" ht="13" x14ac:dyDescent="0.15">
      <c r="A4" s="1" t="s">
        <v>4</v>
      </c>
      <c r="B4" s="2">
        <v>0</v>
      </c>
      <c r="C4" s="2">
        <f>+'Enero 2014'!B4</f>
        <v>2</v>
      </c>
      <c r="D4" s="15">
        <f>+(B4-C4)*100/C4</f>
        <v>-100</v>
      </c>
      <c r="E4" s="2">
        <f>+B4</f>
        <v>0</v>
      </c>
      <c r="F4" s="2">
        <f>+C4</f>
        <v>2</v>
      </c>
      <c r="G4" s="15">
        <f t="shared" ref="G4:G27" si="0">+(E4-F4)*100/F4</f>
        <v>-100</v>
      </c>
      <c r="H4" s="2">
        <f>+B4-C4+'Diciembre 2014'!E4</f>
        <v>4</v>
      </c>
      <c r="I4" s="16" t="e">
        <f>+'Enero 2014'!H4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0</v>
      </c>
      <c r="C5" s="2">
        <f>+'Enero 2014'!B5</f>
        <v>0</v>
      </c>
      <c r="D5" s="15" t="e">
        <f t="shared" ref="D5:D18" si="2">+(B5-C5)*100/C5</f>
        <v>#DIV/0!</v>
      </c>
      <c r="E5" s="2">
        <f t="shared" ref="E5:E6" si="3">+B5</f>
        <v>0</v>
      </c>
      <c r="F5" s="2">
        <f t="shared" ref="F5:F6" si="4">+C5</f>
        <v>0</v>
      </c>
      <c r="G5" s="15" t="e">
        <f t="shared" si="0"/>
        <v>#DIV/0!</v>
      </c>
      <c r="H5" s="2">
        <f>+B5-C5+'Diciembre 2014'!E5</f>
        <v>5</v>
      </c>
      <c r="I5" s="16" t="e">
        <f>+'Enero 2014'!H5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2</v>
      </c>
      <c r="C6" s="2">
        <f>+'Enero 2014'!B6</f>
        <v>0</v>
      </c>
      <c r="D6" s="15" t="e">
        <f t="shared" si="2"/>
        <v>#DIV/0!</v>
      </c>
      <c r="E6" s="2">
        <f t="shared" si="3"/>
        <v>2</v>
      </c>
      <c r="F6" s="2">
        <f t="shared" si="4"/>
        <v>0</v>
      </c>
      <c r="G6" s="15" t="e">
        <f t="shared" si="0"/>
        <v>#DIV/0!</v>
      </c>
      <c r="H6" s="2">
        <f>+B6-C6+'Diciembre 2014'!E6</f>
        <v>7</v>
      </c>
      <c r="I6" s="16" t="e">
        <f>+'Enero 2014'!H6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2</v>
      </c>
      <c r="C7" s="4">
        <f>SUM(C4:C6)</f>
        <v>2</v>
      </c>
      <c r="D7" s="5">
        <f>+(B7-C7)*100/C7</f>
        <v>0</v>
      </c>
      <c r="E7" s="4">
        <f>SUM(E4:E6)</f>
        <v>2</v>
      </c>
      <c r="F7" s="4">
        <f>SUM(F4:F6)</f>
        <v>2</v>
      </c>
      <c r="G7" s="5">
        <f t="shared" si="0"/>
        <v>0</v>
      </c>
      <c r="H7" s="4">
        <f>SUM(H4:H6)</f>
        <v>16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0</v>
      </c>
      <c r="C8" s="2">
        <f>+'Enero 2014'!B8</f>
        <v>0</v>
      </c>
      <c r="D8" s="15" t="e">
        <f t="shared" si="2"/>
        <v>#DIV/0!</v>
      </c>
      <c r="E8" s="2">
        <f>+B8</f>
        <v>0</v>
      </c>
      <c r="F8" s="2">
        <f>+C8</f>
        <v>0</v>
      </c>
      <c r="G8" s="15" t="e">
        <f t="shared" si="0"/>
        <v>#DIV/0!</v>
      </c>
      <c r="H8" s="2">
        <f>+B8-C8+'Diciembre 2014'!E8</f>
        <v>4</v>
      </c>
      <c r="I8" s="16" t="e">
        <f>+'Enero 2014'!H8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0</v>
      </c>
      <c r="C9" s="2">
        <f>+'Enero 2014'!B9</f>
        <v>0</v>
      </c>
      <c r="D9" s="15" t="e">
        <f t="shared" si="2"/>
        <v>#DIV/0!</v>
      </c>
      <c r="E9" s="2">
        <f t="shared" ref="E9:E12" si="5">+B9</f>
        <v>0</v>
      </c>
      <c r="F9" s="2">
        <f t="shared" ref="F9:F12" si="6">+C9</f>
        <v>0</v>
      </c>
      <c r="G9" s="15" t="e">
        <f t="shared" si="0"/>
        <v>#DIV/0!</v>
      </c>
      <c r="H9" s="2">
        <f>+B9-C9+'Diciembre 2014'!E9</f>
        <v>13</v>
      </c>
      <c r="I9" s="16" t="e">
        <f>+'Enero 2014'!H9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3</v>
      </c>
      <c r="C10" s="2">
        <f>+'Enero 2014'!B10</f>
        <v>1</v>
      </c>
      <c r="D10" s="15">
        <f t="shared" si="2"/>
        <v>200</v>
      </c>
      <c r="E10" s="2">
        <f t="shared" si="5"/>
        <v>3</v>
      </c>
      <c r="F10" s="2">
        <f t="shared" si="6"/>
        <v>1</v>
      </c>
      <c r="G10" s="15">
        <f t="shared" si="0"/>
        <v>200</v>
      </c>
      <c r="H10" s="2">
        <f>+B10-C10+'Diciembre 2014'!E10</f>
        <v>41</v>
      </c>
      <c r="I10" s="16" t="e">
        <f>+'Enero 2014'!H10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5</v>
      </c>
      <c r="C11" s="2">
        <f>+'Enero 2014'!B11</f>
        <v>5</v>
      </c>
      <c r="D11" s="15">
        <f t="shared" si="2"/>
        <v>0</v>
      </c>
      <c r="E11" s="2">
        <f t="shared" si="5"/>
        <v>5</v>
      </c>
      <c r="F11" s="2">
        <f t="shared" si="6"/>
        <v>5</v>
      </c>
      <c r="G11" s="15">
        <f t="shared" si="0"/>
        <v>0</v>
      </c>
      <c r="H11" s="2">
        <f>+B11-C11+'Diciembre 2014'!E11</f>
        <v>68</v>
      </c>
      <c r="I11" s="16" t="e">
        <f>+'Enero 2014'!H11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12</v>
      </c>
      <c r="C12" s="2">
        <f>+'Enero 2014'!B12</f>
        <v>12</v>
      </c>
      <c r="D12" s="15">
        <f t="shared" si="2"/>
        <v>0</v>
      </c>
      <c r="E12" s="2">
        <f t="shared" si="5"/>
        <v>12</v>
      </c>
      <c r="F12" s="2">
        <f t="shared" si="6"/>
        <v>12</v>
      </c>
      <c r="G12" s="15">
        <f t="shared" si="0"/>
        <v>0</v>
      </c>
      <c r="H12" s="2">
        <f>+B12-C12+'Diciembre 2014'!E12</f>
        <v>116</v>
      </c>
      <c r="I12" s="16" t="e">
        <f>+'Enero 2014'!H12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20</v>
      </c>
      <c r="C13" s="4">
        <f>SUM(C8:C12)</f>
        <v>18</v>
      </c>
      <c r="D13" s="5">
        <f>+(B13-C13)*100/C13</f>
        <v>11.111111111111111</v>
      </c>
      <c r="E13" s="4">
        <f>SUM(E8:E12)</f>
        <v>20</v>
      </c>
      <c r="F13" s="4">
        <f>SUM(F8:F12)</f>
        <v>18</v>
      </c>
      <c r="G13" s="5">
        <f t="shared" si="0"/>
        <v>11.111111111111111</v>
      </c>
      <c r="H13" s="4">
        <f>SUM(H8:H12)</f>
        <v>242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8</v>
      </c>
      <c r="C14" s="2">
        <f>+'Enero 2014'!B14</f>
        <v>6</v>
      </c>
      <c r="D14" s="15">
        <f t="shared" si="2"/>
        <v>33.333333333333336</v>
      </c>
      <c r="E14" s="2">
        <f>+B14</f>
        <v>8</v>
      </c>
      <c r="F14" s="2">
        <f>+C14</f>
        <v>6</v>
      </c>
      <c r="G14" s="15">
        <f t="shared" si="0"/>
        <v>33.333333333333336</v>
      </c>
      <c r="H14" s="2">
        <f>+B14-C14+'Diciembre 2014'!E14</f>
        <v>81</v>
      </c>
      <c r="I14" s="16" t="e">
        <f>+'Enero 2014'!H14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10</v>
      </c>
      <c r="C15" s="2">
        <f>+'Enero 2014'!B15</f>
        <v>4</v>
      </c>
      <c r="D15" s="15">
        <f t="shared" si="2"/>
        <v>150</v>
      </c>
      <c r="E15" s="2">
        <f t="shared" ref="E15:E18" si="7">+B15</f>
        <v>10</v>
      </c>
      <c r="F15" s="2">
        <f t="shared" ref="F15:F18" si="8">+C15</f>
        <v>4</v>
      </c>
      <c r="G15" s="15">
        <f t="shared" si="0"/>
        <v>150</v>
      </c>
      <c r="H15" s="2">
        <f>+B15-C15+'Diciembre 2014'!E15</f>
        <v>80</v>
      </c>
      <c r="I15" s="16" t="e">
        <f>+'Enero 2014'!H15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8</v>
      </c>
      <c r="C16" s="2">
        <f>+'Enero 2014'!B16</f>
        <v>4</v>
      </c>
      <c r="D16" s="15">
        <f t="shared" si="2"/>
        <v>100</v>
      </c>
      <c r="E16" s="2">
        <f t="shared" si="7"/>
        <v>8</v>
      </c>
      <c r="F16" s="2">
        <f t="shared" si="8"/>
        <v>4</v>
      </c>
      <c r="G16" s="15">
        <f t="shared" si="0"/>
        <v>100</v>
      </c>
      <c r="H16" s="2">
        <f>+B16-C16+'Diciembre 2014'!E16</f>
        <v>96</v>
      </c>
      <c r="I16" s="16" t="e">
        <f>+'Enero 2014'!H16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4</v>
      </c>
      <c r="C17" s="2">
        <f>+'Enero 2014'!B17</f>
        <v>5</v>
      </c>
      <c r="D17" s="15">
        <f t="shared" si="2"/>
        <v>-20</v>
      </c>
      <c r="E17" s="2">
        <f t="shared" si="7"/>
        <v>4</v>
      </c>
      <c r="F17" s="2">
        <f t="shared" si="8"/>
        <v>5</v>
      </c>
      <c r="G17" s="15">
        <f t="shared" si="0"/>
        <v>-20</v>
      </c>
      <c r="H17" s="2">
        <f>+B17-C17+'Diciembre 2014'!E17</f>
        <v>57</v>
      </c>
      <c r="I17" s="16" t="e">
        <f>+'Enero 2014'!H17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3</v>
      </c>
      <c r="C18" s="2">
        <f>+'Enero 2014'!B18</f>
        <v>3</v>
      </c>
      <c r="D18" s="15">
        <f t="shared" si="2"/>
        <v>0</v>
      </c>
      <c r="E18" s="2">
        <f t="shared" si="7"/>
        <v>3</v>
      </c>
      <c r="F18" s="2">
        <f t="shared" si="8"/>
        <v>3</v>
      </c>
      <c r="G18" s="15">
        <f t="shared" si="0"/>
        <v>0</v>
      </c>
      <c r="H18" s="2">
        <f>+B18-C18+'Diciembre 2014'!E18</f>
        <v>90</v>
      </c>
      <c r="I18" s="16" t="e">
        <f>+'Enero 2014'!H18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33</v>
      </c>
      <c r="C19" s="4">
        <f>SUM(C14:C18)</f>
        <v>22</v>
      </c>
      <c r="D19" s="5">
        <f>+(B19-C19)*100/C19</f>
        <v>50</v>
      </c>
      <c r="E19" s="4">
        <f>SUM(E14:E18)</f>
        <v>33</v>
      </c>
      <c r="F19" s="4">
        <f>SUM(F14:F18)</f>
        <v>22</v>
      </c>
      <c r="G19" s="5">
        <f t="shared" si="0"/>
        <v>50</v>
      </c>
      <c r="H19" s="4">
        <f>SUM(H14:H18)</f>
        <v>404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13</v>
      </c>
      <c r="C20" s="2">
        <f>+'Enero 2014'!B20</f>
        <v>9</v>
      </c>
      <c r="D20" s="15">
        <f t="shared" ref="D20:D27" si="9">+(B20-C20)*100/C20</f>
        <v>44.444444444444443</v>
      </c>
      <c r="E20" s="2">
        <f>+B20</f>
        <v>13</v>
      </c>
      <c r="F20" s="2">
        <f>+C20</f>
        <v>9</v>
      </c>
      <c r="G20" s="15">
        <f t="shared" si="0"/>
        <v>44.444444444444443</v>
      </c>
      <c r="H20" s="2">
        <f>+B20-C20+'Diciembre 2014'!E20</f>
        <v>129</v>
      </c>
      <c r="I20" s="16" t="e">
        <f>+'Enero 2014'!H20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2</v>
      </c>
      <c r="C21" s="2">
        <f>+'Enero 2014'!B21</f>
        <v>2</v>
      </c>
      <c r="D21" s="15">
        <f t="shared" si="9"/>
        <v>0</v>
      </c>
      <c r="E21" s="2">
        <f t="shared" ref="E21:E27" si="10">+B21</f>
        <v>2</v>
      </c>
      <c r="F21" s="2">
        <f t="shared" ref="F21:F27" si="11">+C21</f>
        <v>2</v>
      </c>
      <c r="G21" s="15">
        <f t="shared" si="0"/>
        <v>0</v>
      </c>
      <c r="H21" s="2">
        <f>+B21-C21+'Diciembre 2014'!E21</f>
        <v>30</v>
      </c>
      <c r="I21" s="16" t="e">
        <f>+'Enero 2014'!H21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1</v>
      </c>
      <c r="C22" s="2">
        <f>+'Enero 2014'!B22</f>
        <v>1</v>
      </c>
      <c r="D22" s="15">
        <f t="shared" si="9"/>
        <v>0</v>
      </c>
      <c r="E22" s="2">
        <f t="shared" si="10"/>
        <v>1</v>
      </c>
      <c r="F22" s="2">
        <f t="shared" si="11"/>
        <v>1</v>
      </c>
      <c r="G22" s="15">
        <f t="shared" si="0"/>
        <v>0</v>
      </c>
      <c r="H22" s="2">
        <f>+B22-C22+'Diciembre 2014'!E22</f>
        <v>21</v>
      </c>
      <c r="I22" s="16" t="e">
        <f>+'Enero 2014'!H22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>
        <f>+'Enero 2014'!B23</f>
        <v>0</v>
      </c>
      <c r="D23" s="15" t="e">
        <f t="shared" si="9"/>
        <v>#DIV/0!</v>
      </c>
      <c r="E23" s="2">
        <f t="shared" si="10"/>
        <v>3</v>
      </c>
      <c r="F23" s="2">
        <f t="shared" si="11"/>
        <v>0</v>
      </c>
      <c r="G23" s="15" t="e">
        <f t="shared" si="0"/>
        <v>#DIV/0!</v>
      </c>
      <c r="H23" s="2">
        <f>+B23-C23+'Diciembre 2014'!E23</f>
        <v>32</v>
      </c>
      <c r="I23" s="16" t="e">
        <f>+'Enero 2014'!H23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1</v>
      </c>
      <c r="C24" s="2">
        <f>+'Enero 2014'!B24</f>
        <v>3</v>
      </c>
      <c r="D24" s="15">
        <f t="shared" si="9"/>
        <v>-66.666666666666671</v>
      </c>
      <c r="E24" s="2">
        <f t="shared" si="10"/>
        <v>1</v>
      </c>
      <c r="F24" s="2">
        <f t="shared" si="11"/>
        <v>3</v>
      </c>
      <c r="G24" s="15">
        <f t="shared" si="0"/>
        <v>-66.666666666666671</v>
      </c>
      <c r="H24" s="2">
        <f>+B24-C24+'Diciembre 2014'!E24</f>
        <v>36</v>
      </c>
      <c r="I24" s="16" t="e">
        <f>+'Enero 2014'!H24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6</v>
      </c>
      <c r="C25" s="2">
        <f>+'Enero 2014'!B25</f>
        <v>5</v>
      </c>
      <c r="D25" s="15">
        <f t="shared" si="9"/>
        <v>20</v>
      </c>
      <c r="E25" s="2">
        <f t="shared" si="10"/>
        <v>6</v>
      </c>
      <c r="F25" s="2">
        <f t="shared" si="11"/>
        <v>5</v>
      </c>
      <c r="G25" s="15">
        <f t="shared" si="0"/>
        <v>20</v>
      </c>
      <c r="H25" s="2">
        <f>+B25-C25+'Diciembre 2014'!E25</f>
        <v>74</v>
      </c>
      <c r="I25" s="16" t="e">
        <f>+'Enero 2014'!H25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>
        <f>+'Enero 2014'!B26</f>
        <v>2</v>
      </c>
      <c r="D26" s="15">
        <f t="shared" si="9"/>
        <v>0</v>
      </c>
      <c r="E26" s="2">
        <f t="shared" si="10"/>
        <v>2</v>
      </c>
      <c r="F26" s="2">
        <f t="shared" si="11"/>
        <v>2</v>
      </c>
      <c r="G26" s="15">
        <f t="shared" si="0"/>
        <v>0</v>
      </c>
      <c r="H26" s="2">
        <f>+B26-C26+'Diciembre 2014'!E26</f>
        <v>7</v>
      </c>
      <c r="I26" s="16" t="e">
        <f>+'Enero 2014'!H26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0</v>
      </c>
      <c r="C27" s="2">
        <f>+'Enero 2014'!B27</f>
        <v>0</v>
      </c>
      <c r="D27" s="15" t="e">
        <f t="shared" si="9"/>
        <v>#DIV/0!</v>
      </c>
      <c r="E27" s="2">
        <f t="shared" si="10"/>
        <v>0</v>
      </c>
      <c r="F27" s="2">
        <f t="shared" si="11"/>
        <v>0</v>
      </c>
      <c r="G27" s="15" t="e">
        <f t="shared" si="0"/>
        <v>#DIV/0!</v>
      </c>
      <c r="H27" s="2">
        <f>+B27-C27+'Diciembre 2014'!E27</f>
        <v>6</v>
      </c>
      <c r="I27" s="16" t="e">
        <f>+'Enero 2014'!H27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28</v>
      </c>
      <c r="C28" s="4">
        <f>SUM(C20:C27)</f>
        <v>22</v>
      </c>
      <c r="D28" s="5">
        <f>+(B28-C28)*100/C28</f>
        <v>27.272727272727273</v>
      </c>
      <c r="E28" s="4">
        <f>SUM(E20:E27)</f>
        <v>28</v>
      </c>
      <c r="F28" s="4">
        <f>SUM(F20:F27)</f>
        <v>22</v>
      </c>
      <c r="G28" s="5">
        <f>+(E28-F28)*100/F28</f>
        <v>27.272727272727273</v>
      </c>
      <c r="H28" s="4">
        <f>SUM(H20:H27)</f>
        <v>335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83</v>
      </c>
      <c r="C29" s="12">
        <f>+C7+C13+C19+C28</f>
        <v>64</v>
      </c>
      <c r="D29" s="13">
        <f>+(B29-C29)*100/C29</f>
        <v>29.6875</v>
      </c>
      <c r="E29" s="12">
        <f t="shared" ref="E29:I29" si="12">+E7+E13+E19+E28</f>
        <v>83</v>
      </c>
      <c r="F29" s="12">
        <f t="shared" si="12"/>
        <v>64</v>
      </c>
      <c r="G29" s="13">
        <f>+(E29-F29)*100/F29</f>
        <v>29.6875</v>
      </c>
      <c r="H29" s="12">
        <f t="shared" si="12"/>
        <v>997</v>
      </c>
      <c r="I29" s="12" t="e">
        <f t="shared" si="12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81</v>
      </c>
      <c r="C30" s="11">
        <f>+C29-C7</f>
        <v>62</v>
      </c>
      <c r="D30" s="10">
        <f>+(B30-C30)*100/C30</f>
        <v>30.64516129032258</v>
      </c>
      <c r="E30" s="11">
        <f t="shared" ref="E30:I30" si="13">+E29-E7</f>
        <v>81</v>
      </c>
      <c r="F30" s="11">
        <f t="shared" si="13"/>
        <v>62</v>
      </c>
      <c r="G30" s="10">
        <f>+(E30-F30)*100/F30</f>
        <v>30.64516129032258</v>
      </c>
      <c r="H30" s="11">
        <f t="shared" si="13"/>
        <v>981</v>
      </c>
      <c r="I30" s="11" t="e">
        <f t="shared" si="13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sheetPr codeName="Hoja33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>
        <v>1</v>
      </c>
      <c r="C4" s="2" t="e">
        <f>+#REF!</f>
        <v>#REF!</v>
      </c>
      <c r="D4" s="15" t="e">
        <f>+(B4-C4)*100/C4</f>
        <v>#REF!</v>
      </c>
      <c r="E4" s="2">
        <f>+B4+'Noviembre 2014 '!E4</f>
        <v>6</v>
      </c>
      <c r="F4" s="2" t="e">
        <f>+C4+'Noviembre 2014 '!F4</f>
        <v>#REF!</v>
      </c>
      <c r="G4" s="15" t="e">
        <f t="shared" ref="G4:G27" si="0">+(E4-F4)*100/F4</f>
        <v>#REF!</v>
      </c>
      <c r="H4" s="2" t="e">
        <f>+B4-C4+'Noviembre 2014 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>+B5+'Noviembre 2014 '!E5</f>
        <v>5</v>
      </c>
      <c r="F5" s="2" t="e">
        <f>+C5+'Noviembre 2014 '!F5</f>
        <v>#REF!</v>
      </c>
      <c r="G5" s="15" t="e">
        <f t="shared" si="0"/>
        <v>#REF!</v>
      </c>
      <c r="H5" s="2" t="e">
        <f>+B5-C5+'Noviembre 2014 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>+B6+'Noviembre 2014 '!E6</f>
        <v>5</v>
      </c>
      <c r="F6" s="2" t="e">
        <f>+C6+'Noviembre 2014 '!F6</f>
        <v>#REF!</v>
      </c>
      <c r="G6" s="15" t="e">
        <f t="shared" si="0"/>
        <v>#REF!</v>
      </c>
      <c r="H6" s="2" t="e">
        <f>+B6-C6+'Noviembre 2014 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 t="e">
        <f>SUM(C4:C6)</f>
        <v>#REF!</v>
      </c>
      <c r="D7" s="5" t="e">
        <f>+(B7-C7)*100/C7</f>
        <v>#REF!</v>
      </c>
      <c r="E7" s="4">
        <f>SUM(E4:E6)</f>
        <v>16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+B8+'Noviembre 2014 '!E8</f>
        <v>4</v>
      </c>
      <c r="F8" s="2" t="e">
        <f>+C8+'Noviembre 2014 '!F8</f>
        <v>#REF!</v>
      </c>
      <c r="G8" s="15" t="e">
        <f t="shared" si="0"/>
        <v>#REF!</v>
      </c>
      <c r="H8" s="2" t="e">
        <f>+B8-C8+'Noviembre 2014 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3</v>
      </c>
      <c r="C9" s="2" t="e">
        <f>+#REF!</f>
        <v>#REF!</v>
      </c>
      <c r="D9" s="15" t="e">
        <f t="shared" si="2"/>
        <v>#REF!</v>
      </c>
      <c r="E9" s="2">
        <f>+B9+'Noviembre 2014 '!E9</f>
        <v>13</v>
      </c>
      <c r="F9" s="2" t="e">
        <f>+C9+'Noviembre 2014 '!F9</f>
        <v>#REF!</v>
      </c>
      <c r="G9" s="15" t="e">
        <f t="shared" si="0"/>
        <v>#REF!</v>
      </c>
      <c r="H9" s="2" t="e">
        <f>+B9-C9+'Noviembre 2014 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1</v>
      </c>
      <c r="C10" s="2" t="e">
        <f>+#REF!</f>
        <v>#REF!</v>
      </c>
      <c r="D10" s="15" t="e">
        <f t="shared" si="2"/>
        <v>#REF!</v>
      </c>
      <c r="E10" s="2">
        <f>+B10+'Noviembre 2014 '!E10</f>
        <v>39</v>
      </c>
      <c r="F10" s="2" t="e">
        <f>+C10+'Noviembre 2014 '!F10</f>
        <v>#REF!</v>
      </c>
      <c r="G10" s="15" t="e">
        <f t="shared" si="0"/>
        <v>#REF!</v>
      </c>
      <c r="H10" s="2" t="e">
        <f>+B10-C10+'Noviembre 2014 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6</v>
      </c>
      <c r="C11" s="2" t="e">
        <f>+#REF!</f>
        <v>#REF!</v>
      </c>
      <c r="D11" s="15" t="e">
        <f t="shared" si="2"/>
        <v>#REF!</v>
      </c>
      <c r="E11" s="2">
        <f>+B11+'Noviembre 2014 '!E11</f>
        <v>68</v>
      </c>
      <c r="F11" s="2" t="e">
        <f>+C11+'Noviembre 2014 '!F11</f>
        <v>#REF!</v>
      </c>
      <c r="G11" s="15" t="e">
        <f t="shared" si="0"/>
        <v>#REF!</v>
      </c>
      <c r="H11" s="2" t="e">
        <f>+B11-C11+'Noviembre 2014 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10</v>
      </c>
      <c r="C12" s="2" t="e">
        <f>+#REF!</f>
        <v>#REF!</v>
      </c>
      <c r="D12" s="15" t="e">
        <f t="shared" si="2"/>
        <v>#REF!</v>
      </c>
      <c r="E12" s="2">
        <f>+B12+'Noviembre 2014 '!E12</f>
        <v>116</v>
      </c>
      <c r="F12" s="2" t="e">
        <f>+C12+'Noviembre 2014 '!F12</f>
        <v>#REF!</v>
      </c>
      <c r="G12" s="15" t="e">
        <f t="shared" si="0"/>
        <v>#REF!</v>
      </c>
      <c r="H12" s="2" t="e">
        <f>+B12-C12+'Noviembre 2014 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20</v>
      </c>
      <c r="C13" s="4" t="e">
        <f>SUM(C8:C12)</f>
        <v>#REF!</v>
      </c>
      <c r="D13" s="5" t="e">
        <f>+(B13-C13)*100/C13</f>
        <v>#REF!</v>
      </c>
      <c r="E13" s="4">
        <f>SUM(E8:E12)</f>
        <v>240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5</v>
      </c>
      <c r="C14" s="2" t="e">
        <f>+#REF!</f>
        <v>#REF!</v>
      </c>
      <c r="D14" s="15" t="e">
        <f t="shared" si="2"/>
        <v>#REF!</v>
      </c>
      <c r="E14" s="2">
        <f>+B14+'Noviembre 2014 '!E14</f>
        <v>79</v>
      </c>
      <c r="F14" s="2" t="e">
        <f>+C14+'Noviembre 2014 '!F14</f>
        <v>#REF!</v>
      </c>
      <c r="G14" s="15" t="e">
        <f t="shared" si="0"/>
        <v>#REF!</v>
      </c>
      <c r="H14" s="2" t="e">
        <f>+B14-C14+'Noviembre 2014 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9</v>
      </c>
      <c r="C15" s="2" t="e">
        <f>+#REF!</f>
        <v>#REF!</v>
      </c>
      <c r="D15" s="15" t="e">
        <f t="shared" si="2"/>
        <v>#REF!</v>
      </c>
      <c r="E15" s="2">
        <f>+B15+'Noviembre 2014 '!E15</f>
        <v>74</v>
      </c>
      <c r="F15" s="2" t="e">
        <f>+C15+'Noviembre 2014 '!F15</f>
        <v>#REF!</v>
      </c>
      <c r="G15" s="15" t="e">
        <f t="shared" si="0"/>
        <v>#REF!</v>
      </c>
      <c r="H15" s="2" t="e">
        <f>+B15-C15+'Noviembre 2014 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6</v>
      </c>
      <c r="C16" s="2" t="e">
        <f>+#REF!</f>
        <v>#REF!</v>
      </c>
      <c r="D16" s="15" t="e">
        <f t="shared" si="2"/>
        <v>#REF!</v>
      </c>
      <c r="E16" s="2">
        <f>+B16+'Noviembre 2014 '!E16</f>
        <v>92</v>
      </c>
      <c r="F16" s="2" t="e">
        <f>+C16+'Noviembre 2014 '!F16</f>
        <v>#REF!</v>
      </c>
      <c r="G16" s="15" t="e">
        <f t="shared" si="0"/>
        <v>#REF!</v>
      </c>
      <c r="H16" s="2" t="e">
        <f>+B16-C16+'Noviembre 2014 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2</v>
      </c>
      <c r="C17" s="2" t="e">
        <f>+#REF!</f>
        <v>#REF!</v>
      </c>
      <c r="D17" s="15" t="e">
        <f t="shared" si="2"/>
        <v>#REF!</v>
      </c>
      <c r="E17" s="2">
        <f>+B17+'Noviembre 2014 '!E17</f>
        <v>58</v>
      </c>
      <c r="F17" s="2" t="e">
        <f>+C17+'Noviembre 2014 '!F17</f>
        <v>#REF!</v>
      </c>
      <c r="G17" s="15" t="e">
        <f t="shared" si="0"/>
        <v>#REF!</v>
      </c>
      <c r="H17" s="2" t="e">
        <f>+B17-C17+'Noviembre 2014 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9</v>
      </c>
      <c r="C18" s="2" t="e">
        <f>+#REF!</f>
        <v>#REF!</v>
      </c>
      <c r="D18" s="15" t="e">
        <f t="shared" si="2"/>
        <v>#REF!</v>
      </c>
      <c r="E18" s="2">
        <f>+B18+'Noviembre 2014 '!E18</f>
        <v>90</v>
      </c>
      <c r="F18" s="2" t="e">
        <f>+C18+'Noviembre 2014 '!F18</f>
        <v>#REF!</v>
      </c>
      <c r="G18" s="15" t="e">
        <f t="shared" si="0"/>
        <v>#REF!</v>
      </c>
      <c r="H18" s="2" t="e">
        <f>+B18-C18+'Noviembre 2014 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31</v>
      </c>
      <c r="C19" s="4" t="e">
        <f>SUM(C14:C18)</f>
        <v>#REF!</v>
      </c>
      <c r="D19" s="5" t="e">
        <f>+(B19-C19)*100/C19</f>
        <v>#REF!</v>
      </c>
      <c r="E19" s="4">
        <f>SUM(E14:E18)</f>
        <v>393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5</v>
      </c>
      <c r="C20" s="2" t="e">
        <f>+#REF!</f>
        <v>#REF!</v>
      </c>
      <c r="D20" s="15" t="e">
        <f t="shared" ref="D20:D27" si="3">+(B20-C20)*100/C20</f>
        <v>#REF!</v>
      </c>
      <c r="E20" s="2">
        <f>+B20+'Noviembre 2014 '!E20</f>
        <v>125</v>
      </c>
      <c r="F20" s="2" t="e">
        <f>+C20+'Noviembre 2014 '!F20</f>
        <v>#REF!</v>
      </c>
      <c r="G20" s="15" t="e">
        <f t="shared" si="0"/>
        <v>#REF!</v>
      </c>
      <c r="H20" s="2" t="e">
        <f>+B20-C20+'Noviembre 2014 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1</v>
      </c>
      <c r="C21" s="2" t="e">
        <f>+#REF!</f>
        <v>#REF!</v>
      </c>
      <c r="D21" s="15" t="e">
        <f t="shared" si="3"/>
        <v>#REF!</v>
      </c>
      <c r="E21" s="2">
        <f>+B21+'Noviembre 2014 '!E21</f>
        <v>30</v>
      </c>
      <c r="F21" s="2" t="e">
        <f>+C21+'Noviembre 2014 '!F21</f>
        <v>#REF!</v>
      </c>
      <c r="G21" s="15" t="e">
        <f t="shared" si="0"/>
        <v>#REF!</v>
      </c>
      <c r="H21" s="2" t="e">
        <f>+B21-C21+'Noviembre 2014 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2</v>
      </c>
      <c r="C22" s="2" t="e">
        <f>+#REF!</f>
        <v>#REF!</v>
      </c>
      <c r="D22" s="15" t="e">
        <f t="shared" si="3"/>
        <v>#REF!</v>
      </c>
      <c r="E22" s="2">
        <f>+B22+'Noviembre 2014 '!E22</f>
        <v>21</v>
      </c>
      <c r="F22" s="2" t="e">
        <f>+C22+'Noviembre 2014 '!F22</f>
        <v>#REF!</v>
      </c>
      <c r="G22" s="15" t="e">
        <f t="shared" si="0"/>
        <v>#REF!</v>
      </c>
      <c r="H22" s="2" t="e">
        <f>+B22-C22+'Noviembre 2014 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 t="e">
        <f>+#REF!</f>
        <v>#REF!</v>
      </c>
      <c r="D23" s="15" t="e">
        <f t="shared" si="3"/>
        <v>#REF!</v>
      </c>
      <c r="E23" s="2">
        <f>+B23+'Noviembre 2014 '!E23</f>
        <v>29</v>
      </c>
      <c r="F23" s="2" t="e">
        <f>+C23+'Noviembre 2014 '!F23</f>
        <v>#REF!</v>
      </c>
      <c r="G23" s="15" t="e">
        <f t="shared" si="0"/>
        <v>#REF!</v>
      </c>
      <c r="H23" s="2" t="e">
        <f>+B23-C23+'Noviembre 2014 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 t="e">
        <f>+#REF!</f>
        <v>#REF!</v>
      </c>
      <c r="D24" s="15" t="e">
        <f t="shared" si="3"/>
        <v>#REF!</v>
      </c>
      <c r="E24" s="2">
        <f>+B24+'Noviembre 2014 '!E24</f>
        <v>38</v>
      </c>
      <c r="F24" s="2" t="e">
        <f>+C24+'Noviembre 2014 '!F24</f>
        <v>#REF!</v>
      </c>
      <c r="G24" s="15" t="e">
        <f t="shared" si="0"/>
        <v>#REF!</v>
      </c>
      <c r="H24" s="2" t="e">
        <f>+B24-C24+'Noviembre 2014 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5</v>
      </c>
      <c r="C25" s="2" t="e">
        <f>+#REF!</f>
        <v>#REF!</v>
      </c>
      <c r="D25" s="15" t="e">
        <f t="shared" si="3"/>
        <v>#REF!</v>
      </c>
      <c r="E25" s="2">
        <f>+B25+'Noviembre 2014 '!E25</f>
        <v>73</v>
      </c>
      <c r="F25" s="2" t="e">
        <f>+C25+'Noviembre 2014 '!F25</f>
        <v>#REF!</v>
      </c>
      <c r="G25" s="15" t="e">
        <f t="shared" si="0"/>
        <v>#REF!</v>
      </c>
      <c r="H25" s="2" t="e">
        <f>+B25-C25+'Noviembre 2014 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/>
      <c r="C26" s="2" t="e">
        <f>+#REF!</f>
        <v>#REF!</v>
      </c>
      <c r="D26" s="15" t="e">
        <f t="shared" si="3"/>
        <v>#REF!</v>
      </c>
      <c r="E26" s="2">
        <f>+B26+'Noviembre 2014 '!E26</f>
        <v>7</v>
      </c>
      <c r="F26" s="2" t="e">
        <f>+C26+'Noviembre 2014 '!F26</f>
        <v>#REF!</v>
      </c>
      <c r="G26" s="15" t="e">
        <f t="shared" si="0"/>
        <v>#REF!</v>
      </c>
      <c r="H26" s="2" t="e">
        <f>+B26-C26+'Noviembre 2014 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 t="e">
        <f>+#REF!</f>
        <v>#REF!</v>
      </c>
      <c r="D27" s="15" t="e">
        <f t="shared" si="3"/>
        <v>#REF!</v>
      </c>
      <c r="E27" s="2">
        <f>+B27+'Noviembre 2014 '!E27</f>
        <v>6</v>
      </c>
      <c r="F27" s="2" t="e">
        <f>+C27+'Noviembre 2014 '!F27</f>
        <v>#REF!</v>
      </c>
      <c r="G27" s="15" t="e">
        <f t="shared" si="0"/>
        <v>#REF!</v>
      </c>
      <c r="H27" s="2" t="e">
        <f>+B27-C27+'Noviembre 2014 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19</v>
      </c>
      <c r="C28" s="4" t="e">
        <f>SUM(C20:C27)</f>
        <v>#REF!</v>
      </c>
      <c r="D28" s="5" t="e">
        <f>+(B28-C28)*100/C28</f>
        <v>#REF!</v>
      </c>
      <c r="E28" s="4">
        <f>SUM(E20:E27)</f>
        <v>329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71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978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70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962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952C3A-B50A-F741-AB8E-FA6901DE8E38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+'Noviembre 2022'!B4</f>
        <v>0</v>
      </c>
      <c r="D4" s="15"/>
      <c r="E4" s="2">
        <f>+B4+'Octubre 2023'!E4</f>
        <v>3</v>
      </c>
      <c r="F4" s="2">
        <f>+C4+'Octubre 2023'!F4</f>
        <v>2</v>
      </c>
      <c r="G4" s="15">
        <f t="shared" ref="G4:G27" si="0">+(E4-F4)*100/F4</f>
        <v>50</v>
      </c>
      <c r="H4" s="2">
        <f>+B4-C4+'Octubre 2023'!H4</f>
        <v>4</v>
      </c>
      <c r="I4" s="16">
        <f>+'Noviembre 2022'!H4</f>
        <v>4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+'Noviembre 2022'!B5</f>
        <v>0</v>
      </c>
      <c r="D5" s="15"/>
      <c r="E5" s="2">
        <f>+B5+'Octubre 2023'!E5</f>
        <v>1</v>
      </c>
      <c r="F5" s="2">
        <f>+C5+'Octubre 2023'!F5</f>
        <v>2</v>
      </c>
      <c r="G5" s="15">
        <f t="shared" si="0"/>
        <v>-50</v>
      </c>
      <c r="H5" s="2">
        <f>+B5-C5+'Octubre 2023'!H5</f>
        <v>1</v>
      </c>
      <c r="I5" s="16">
        <f>+'Noviembre 2022'!H5</f>
        <v>2</v>
      </c>
      <c r="J5" s="15">
        <f t="shared" si="1"/>
        <v>-50</v>
      </c>
    </row>
    <row r="6" spans="1:10" ht="13" x14ac:dyDescent="0.15">
      <c r="A6" s="1" t="s">
        <v>6</v>
      </c>
      <c r="B6" s="2"/>
      <c r="C6" s="2">
        <f>+'Noviembre 2022'!B6</f>
        <v>0</v>
      </c>
      <c r="D6" s="15"/>
      <c r="E6" s="2">
        <f>+B6+'Octubre 2023'!E6</f>
        <v>2</v>
      </c>
      <c r="F6" s="2">
        <f>+C6+'Octubre 2023'!F6</f>
        <v>7</v>
      </c>
      <c r="G6" s="15">
        <f t="shared" si="0"/>
        <v>-71.428571428571431</v>
      </c>
      <c r="H6" s="2">
        <f>+B6-C6+'Octubre 2023'!H6</f>
        <v>2</v>
      </c>
      <c r="I6" s="16">
        <f>+'Noviembre 2022'!H6</f>
        <v>7</v>
      </c>
      <c r="J6" s="15">
        <f t="shared" si="1"/>
        <v>-71.428571428571431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6</v>
      </c>
      <c r="F7" s="4">
        <f>SUM(F4:F6)</f>
        <v>11</v>
      </c>
      <c r="G7" s="5">
        <f t="shared" si="0"/>
        <v>-45.454545454545453</v>
      </c>
      <c r="H7" s="4">
        <f>SUM(H4:H6)</f>
        <v>7</v>
      </c>
      <c r="I7" s="4">
        <f>SUM(I4:I6)</f>
        <v>13</v>
      </c>
      <c r="J7" s="5">
        <f t="shared" si="1"/>
        <v>-46.153846153846153</v>
      </c>
    </row>
    <row r="8" spans="1:10" ht="13" x14ac:dyDescent="0.15">
      <c r="A8" s="1" t="s">
        <v>7</v>
      </c>
      <c r="B8" s="2"/>
      <c r="C8" s="2">
        <f>+'Noviembre 2022'!B8</f>
        <v>0</v>
      </c>
      <c r="D8" s="15"/>
      <c r="E8" s="2">
        <f>+B8+'Octubre 2023'!E8</f>
        <v>3</v>
      </c>
      <c r="F8" s="2">
        <f>+C8+'Octubre 2023'!F8</f>
        <v>1</v>
      </c>
      <c r="G8" s="15">
        <f t="shared" si="0"/>
        <v>200</v>
      </c>
      <c r="H8" s="2">
        <f>+B8-C8+'Octubre 2023'!H8</f>
        <v>3</v>
      </c>
      <c r="I8" s="16">
        <f>+'Noviembre 2022'!H8</f>
        <v>1</v>
      </c>
      <c r="J8" s="15">
        <f t="shared" si="1"/>
        <v>200</v>
      </c>
    </row>
    <row r="9" spans="1:10" ht="13" x14ac:dyDescent="0.15">
      <c r="A9" s="1" t="s">
        <v>8</v>
      </c>
      <c r="B9" s="2"/>
      <c r="C9" s="2">
        <f>+'Noviembre 2022'!B9</f>
        <v>1</v>
      </c>
      <c r="D9" s="15">
        <f t="shared" ref="D9:D12" si="3">+(B9-C9)*100/C9</f>
        <v>-100</v>
      </c>
      <c r="E9" s="2">
        <f>+B9+'Octubre 2023'!E9</f>
        <v>4</v>
      </c>
      <c r="F9" s="2">
        <f>+C9+'Octubre 2023'!F9</f>
        <v>8</v>
      </c>
      <c r="G9" s="15">
        <f t="shared" si="0"/>
        <v>-50</v>
      </c>
      <c r="H9" s="2">
        <f>+B9-C9+'Octubre 2023'!H9</f>
        <v>5</v>
      </c>
      <c r="I9" s="16">
        <f>+'Noviembre 2022'!H9</f>
        <v>11</v>
      </c>
      <c r="J9" s="15">
        <f t="shared" si="1"/>
        <v>-54.545454545454547</v>
      </c>
    </row>
    <row r="10" spans="1:10" ht="13" x14ac:dyDescent="0.15">
      <c r="A10" s="1" t="s">
        <v>9</v>
      </c>
      <c r="B10" s="2"/>
      <c r="C10" s="2">
        <f>+'Noviembre 2022'!B10</f>
        <v>3</v>
      </c>
      <c r="D10" s="15">
        <f t="shared" si="3"/>
        <v>-100</v>
      </c>
      <c r="E10" s="2">
        <f>+B10+'Octubre 2023'!E10</f>
        <v>24</v>
      </c>
      <c r="F10" s="2">
        <f>+C10+'Octubre 2023'!F10</f>
        <v>28</v>
      </c>
      <c r="G10" s="15">
        <f t="shared" si="0"/>
        <v>-14.285714285714286</v>
      </c>
      <c r="H10" s="2">
        <f>+B10-C10+'Octubre 2023'!H10</f>
        <v>24</v>
      </c>
      <c r="I10" s="16">
        <f>+'Noviembre 2022'!H10</f>
        <v>29</v>
      </c>
      <c r="J10" s="15">
        <f t="shared" si="1"/>
        <v>-17.241379310344829</v>
      </c>
    </row>
    <row r="11" spans="1:10" ht="13" x14ac:dyDescent="0.15">
      <c r="A11" s="1" t="s">
        <v>10</v>
      </c>
      <c r="B11" s="2">
        <v>2</v>
      </c>
      <c r="C11" s="2">
        <f>+'Noviembre 2022'!B11</f>
        <v>5</v>
      </c>
      <c r="D11" s="15">
        <f t="shared" si="3"/>
        <v>-60</v>
      </c>
      <c r="E11" s="2">
        <f>+B11+'Octubre 2023'!E11</f>
        <v>24</v>
      </c>
      <c r="F11" s="2">
        <f>+C11+'Octubre 2023'!F11</f>
        <v>43</v>
      </c>
      <c r="G11" s="15">
        <f t="shared" si="0"/>
        <v>-44.186046511627907</v>
      </c>
      <c r="H11" s="2">
        <f>+B11-C11+'Octubre 2023'!H11</f>
        <v>28</v>
      </c>
      <c r="I11" s="16">
        <f>+'Noviembre 2022'!H11</f>
        <v>45</v>
      </c>
      <c r="J11" s="15">
        <f t="shared" si="1"/>
        <v>-37.777777777777779</v>
      </c>
    </row>
    <row r="12" spans="1:10" ht="13" x14ac:dyDescent="0.15">
      <c r="A12" s="1" t="s">
        <v>11</v>
      </c>
      <c r="B12" s="2">
        <v>8</v>
      </c>
      <c r="C12" s="2">
        <f>+'Noviembre 2022'!B12</f>
        <v>4</v>
      </c>
      <c r="D12" s="15">
        <f t="shared" si="3"/>
        <v>100</v>
      </c>
      <c r="E12" s="2">
        <f>+B12+'Octubre 2023'!E12</f>
        <v>54</v>
      </c>
      <c r="F12" s="2">
        <f>+C12+'Octubre 2023'!F12</f>
        <v>50</v>
      </c>
      <c r="G12" s="15">
        <f t="shared" si="0"/>
        <v>8</v>
      </c>
      <c r="H12" s="2">
        <f>+B12-C12+'Octubre 2023'!H12</f>
        <v>56</v>
      </c>
      <c r="I12" s="16">
        <f>+'Noviembre 2022'!H12</f>
        <v>54</v>
      </c>
      <c r="J12" s="15">
        <f t="shared" si="1"/>
        <v>3.7037037037037037</v>
      </c>
    </row>
    <row r="13" spans="1:10" x14ac:dyDescent="0.15">
      <c r="A13" s="6" t="s">
        <v>2</v>
      </c>
      <c r="B13" s="4">
        <f t="shared" ref="B13" si="4">+B8+B9+B10+B11+B12</f>
        <v>10</v>
      </c>
      <c r="C13" s="4">
        <f>SUM(C8:C12)</f>
        <v>13</v>
      </c>
      <c r="D13" s="5">
        <f>+(B13-C13)*100/C13</f>
        <v>-23.076923076923077</v>
      </c>
      <c r="E13" s="4">
        <f>SUM(E8:E12)</f>
        <v>109</v>
      </c>
      <c r="F13" s="4">
        <f>SUM(F8:F12)</f>
        <v>130</v>
      </c>
      <c r="G13" s="5">
        <f t="shared" si="0"/>
        <v>-16.153846153846153</v>
      </c>
      <c r="H13" s="4">
        <f>SUM(H8:H12)</f>
        <v>116</v>
      </c>
      <c r="I13" s="4">
        <f>SUM(I8:I12)</f>
        <v>140</v>
      </c>
      <c r="J13" s="5">
        <f t="shared" si="1"/>
        <v>-17.142857142857142</v>
      </c>
    </row>
    <row r="14" spans="1:10" ht="13" x14ac:dyDescent="0.15">
      <c r="A14" s="1" t="s">
        <v>12</v>
      </c>
      <c r="B14" s="2">
        <v>4</v>
      </c>
      <c r="C14" s="2">
        <f>+'Noviembre 2022'!B14</f>
        <v>2</v>
      </c>
      <c r="D14" s="15">
        <f t="shared" ref="D14:D18" si="5">+(B14-C14)*100/C14</f>
        <v>100</v>
      </c>
      <c r="E14" s="2">
        <f>+B14+'Octubre 2023'!E14</f>
        <v>23</v>
      </c>
      <c r="F14" s="2">
        <f>+C14+'Octubre 2023'!F14</f>
        <v>30</v>
      </c>
      <c r="G14" s="15">
        <f t="shared" si="0"/>
        <v>-23.333333333333332</v>
      </c>
      <c r="H14" s="2">
        <f>+B14-C14+'Octubre 2023'!H14</f>
        <v>25</v>
      </c>
      <c r="I14" s="16">
        <f>+'Noviembre 2022'!H14</f>
        <v>32</v>
      </c>
      <c r="J14" s="15">
        <f t="shared" si="1"/>
        <v>-21.875</v>
      </c>
    </row>
    <row r="15" spans="1:10" ht="13" x14ac:dyDescent="0.15">
      <c r="A15" s="1" t="s">
        <v>13</v>
      </c>
      <c r="B15" s="2"/>
      <c r="C15" s="2">
        <f>+'Noviembre 2022'!B15</f>
        <v>2</v>
      </c>
      <c r="D15" s="15">
        <f t="shared" si="5"/>
        <v>-100</v>
      </c>
      <c r="E15" s="2">
        <f>+B15+'Octubre 2023'!E15</f>
        <v>33</v>
      </c>
      <c r="F15" s="2">
        <f>+C15+'Octubre 2023'!F15</f>
        <v>54</v>
      </c>
      <c r="G15" s="15">
        <f t="shared" si="0"/>
        <v>-38.888888888888886</v>
      </c>
      <c r="H15" s="2">
        <f>+B15-C15+'Octubre 2023'!H15</f>
        <v>35</v>
      </c>
      <c r="I15" s="16">
        <f>+'Noviembre 2022'!H15</f>
        <v>59</v>
      </c>
      <c r="J15" s="15">
        <f t="shared" si="1"/>
        <v>-40.677966101694913</v>
      </c>
    </row>
    <row r="16" spans="1:10" ht="13" x14ac:dyDescent="0.15">
      <c r="A16" s="1" t="s">
        <v>14</v>
      </c>
      <c r="B16" s="2">
        <v>8</v>
      </c>
      <c r="C16" s="2">
        <f>+'Noviembre 2022'!B16</f>
        <v>7</v>
      </c>
      <c r="D16" s="15">
        <f t="shared" si="5"/>
        <v>14.285714285714286</v>
      </c>
      <c r="E16" s="2">
        <f>+B16+'Octubre 2023'!E16</f>
        <v>72</v>
      </c>
      <c r="F16" s="2">
        <f>+C16+'Octubre 2023'!F16</f>
        <v>84</v>
      </c>
      <c r="G16" s="15">
        <f t="shared" si="0"/>
        <v>-14.285714285714286</v>
      </c>
      <c r="H16" s="2">
        <f>+B16-C16+'Octubre 2023'!H16</f>
        <v>81</v>
      </c>
      <c r="I16" s="16">
        <f>+'Noviembre 2022'!H16</f>
        <v>93</v>
      </c>
      <c r="J16" s="15">
        <f t="shared" si="1"/>
        <v>-12.903225806451612</v>
      </c>
    </row>
    <row r="17" spans="1:10" ht="13" x14ac:dyDescent="0.15">
      <c r="A17" s="1" t="s">
        <v>15</v>
      </c>
      <c r="B17" s="2">
        <v>3</v>
      </c>
      <c r="C17" s="2">
        <f>+'Noviembre 2022'!B17</f>
        <v>3</v>
      </c>
      <c r="D17" s="15">
        <f t="shared" si="5"/>
        <v>0</v>
      </c>
      <c r="E17" s="2">
        <f>+B17+'Octubre 2023'!E17</f>
        <v>19</v>
      </c>
      <c r="F17" s="2">
        <f>+C17+'Octubre 2023'!F17</f>
        <v>45</v>
      </c>
      <c r="G17" s="15">
        <f t="shared" si="0"/>
        <v>-57.777777777777779</v>
      </c>
      <c r="H17" s="2">
        <f>+B17-C17+'Octubre 2023'!H17</f>
        <v>19</v>
      </c>
      <c r="I17" s="16">
        <f>+'Noviembre 2022'!H17</f>
        <v>50</v>
      </c>
      <c r="J17" s="15">
        <f t="shared" si="1"/>
        <v>-62</v>
      </c>
    </row>
    <row r="18" spans="1:10" ht="13" x14ac:dyDescent="0.15">
      <c r="A18" s="1" t="s">
        <v>29</v>
      </c>
      <c r="B18" s="2">
        <v>4</v>
      </c>
      <c r="C18" s="2">
        <f>+'Noviembre 2022'!B18</f>
        <v>4</v>
      </c>
      <c r="D18" s="15">
        <f t="shared" si="5"/>
        <v>0</v>
      </c>
      <c r="E18" s="2">
        <f>+B18+'Octubre 2023'!E18</f>
        <v>48</v>
      </c>
      <c r="F18" s="2">
        <f>+C18+'Octubre 2023'!F18</f>
        <v>57</v>
      </c>
      <c r="G18" s="15">
        <f t="shared" si="0"/>
        <v>-15.789473684210526</v>
      </c>
      <c r="H18" s="2">
        <f>+B18-C18+'Octubre 2023'!H18</f>
        <v>53</v>
      </c>
      <c r="I18" s="16">
        <f>+'Noviembre 2022'!H18</f>
        <v>58</v>
      </c>
      <c r="J18" s="15">
        <f t="shared" si="1"/>
        <v>-8.6206896551724146</v>
      </c>
    </row>
    <row r="19" spans="1:10" x14ac:dyDescent="0.15">
      <c r="A19" s="6" t="s">
        <v>3</v>
      </c>
      <c r="B19" s="4">
        <f t="shared" ref="B19" si="6">+B14+B15+B16+B17+B18</f>
        <v>19</v>
      </c>
      <c r="C19" s="4">
        <f>SUM(C14:C18)</f>
        <v>18</v>
      </c>
      <c r="D19" s="5">
        <f>+(B19-C19)*100/C19</f>
        <v>5.5555555555555554</v>
      </c>
      <c r="E19" s="4">
        <f>SUM(E14:E18)</f>
        <v>195</v>
      </c>
      <c r="F19" s="4">
        <f>SUM(F14:F18)</f>
        <v>270</v>
      </c>
      <c r="G19" s="5">
        <f t="shared" si="0"/>
        <v>-27.777777777777779</v>
      </c>
      <c r="H19" s="4">
        <f>SUM(H14:H18)</f>
        <v>213</v>
      </c>
      <c r="I19" s="4">
        <f>SUM(I14:I18)</f>
        <v>292</v>
      </c>
      <c r="J19" s="5">
        <f t="shared" si="1"/>
        <v>-27.054794520547944</v>
      </c>
    </row>
    <row r="20" spans="1:10" ht="13" x14ac:dyDescent="0.15">
      <c r="A20" s="1" t="s">
        <v>16</v>
      </c>
      <c r="B20" s="2">
        <v>6</v>
      </c>
      <c r="C20" s="2">
        <f>+'Noviembre 2022'!B20</f>
        <v>2</v>
      </c>
      <c r="D20" s="15">
        <f t="shared" ref="D20:D27" si="7">+(B20-C20)*100/C20</f>
        <v>200</v>
      </c>
      <c r="E20" s="2">
        <f>+B20+'Octubre 2023'!E20</f>
        <v>52</v>
      </c>
      <c r="F20" s="2">
        <f>+C20+'Octubre 2023'!F20</f>
        <v>59</v>
      </c>
      <c r="G20" s="15">
        <f t="shared" si="0"/>
        <v>-11.864406779661017</v>
      </c>
      <c r="H20" s="2">
        <f>+B20-C20+'Octubre 2023'!H20</f>
        <v>53</v>
      </c>
      <c r="I20" s="16">
        <f>+'Noviembre 2022'!H20</f>
        <v>62</v>
      </c>
      <c r="J20" s="15">
        <f t="shared" si="1"/>
        <v>-14.516129032258064</v>
      </c>
    </row>
    <row r="21" spans="1:10" ht="13" x14ac:dyDescent="0.15">
      <c r="A21" s="1" t="s">
        <v>17</v>
      </c>
      <c r="B21" s="2">
        <v>9</v>
      </c>
      <c r="C21" s="2">
        <f>+'Noviembre 2022'!B21</f>
        <v>4</v>
      </c>
      <c r="D21" s="15">
        <f t="shared" si="7"/>
        <v>125</v>
      </c>
      <c r="E21" s="2">
        <f>+B21+'Octubre 2023'!E21</f>
        <v>37</v>
      </c>
      <c r="F21" s="2">
        <f>+C21+'Octubre 2023'!F21</f>
        <v>33</v>
      </c>
      <c r="G21" s="15">
        <f t="shared" si="0"/>
        <v>12.121212121212121</v>
      </c>
      <c r="H21" s="2">
        <f>+B21-C21+'Octubre 2023'!H21</f>
        <v>39</v>
      </c>
      <c r="I21" s="16">
        <f>+'Noviembre 2022'!H21</f>
        <v>38</v>
      </c>
      <c r="J21" s="15">
        <f t="shared" si="1"/>
        <v>2.6315789473684212</v>
      </c>
    </row>
    <row r="22" spans="1:10" ht="13" x14ac:dyDescent="0.15">
      <c r="A22" s="1" t="s">
        <v>19</v>
      </c>
      <c r="B22" s="2">
        <v>2</v>
      </c>
      <c r="C22" s="2">
        <f>+'Noviembre 2022'!B22</f>
        <v>1</v>
      </c>
      <c r="D22" s="15">
        <f t="shared" si="7"/>
        <v>100</v>
      </c>
      <c r="E22" s="2">
        <f>+B22+'Octubre 2023'!E22</f>
        <v>22</v>
      </c>
      <c r="F22" s="2">
        <f>+C22+'Octubre 2023'!F22</f>
        <v>21</v>
      </c>
      <c r="G22" s="15">
        <f t="shared" si="0"/>
        <v>4.7619047619047619</v>
      </c>
      <c r="H22" s="2">
        <f>+B22-C22+'Octubre 2023'!H22</f>
        <v>23</v>
      </c>
      <c r="I22" s="16">
        <f>+'Noviembre 2022'!H22</f>
        <v>22</v>
      </c>
      <c r="J22" s="15">
        <f t="shared" si="1"/>
        <v>4.5454545454545459</v>
      </c>
    </row>
    <row r="23" spans="1:10" ht="13" x14ac:dyDescent="0.15">
      <c r="A23" s="1" t="s">
        <v>18</v>
      </c>
      <c r="B23" s="2">
        <v>1</v>
      </c>
      <c r="C23" s="2">
        <f>+'Noviembre 2022'!B23</f>
        <v>3</v>
      </c>
      <c r="D23" s="15">
        <f t="shared" si="7"/>
        <v>-66.666666666666671</v>
      </c>
      <c r="E23" s="2">
        <f>+B23+'Octubre 2023'!E23</f>
        <v>33</v>
      </c>
      <c r="F23" s="2">
        <f>+C23+'Octubre 2023'!F23</f>
        <v>35</v>
      </c>
      <c r="G23" s="15">
        <f t="shared" si="0"/>
        <v>-5.7142857142857144</v>
      </c>
      <c r="H23" s="2">
        <f>+B23-C23+'Octubre 2023'!H23</f>
        <v>35</v>
      </c>
      <c r="I23" s="16">
        <f>+'Noviembre 2022'!H23</f>
        <v>38</v>
      </c>
      <c r="J23" s="15">
        <f t="shared" si="1"/>
        <v>-7.8947368421052628</v>
      </c>
    </row>
    <row r="24" spans="1:10" ht="13" x14ac:dyDescent="0.15">
      <c r="A24" s="1" t="s">
        <v>20</v>
      </c>
      <c r="B24" s="2">
        <v>3</v>
      </c>
      <c r="C24" s="2">
        <f>+'Noviembre 2022'!B24</f>
        <v>6</v>
      </c>
      <c r="D24" s="15">
        <f t="shared" si="7"/>
        <v>-50</v>
      </c>
      <c r="E24" s="2">
        <f>+B24+'Octubre 2023'!E24</f>
        <v>55</v>
      </c>
      <c r="F24" s="2">
        <f>+C24+'Octubre 2023'!F24</f>
        <v>61</v>
      </c>
      <c r="G24" s="15">
        <f t="shared" si="0"/>
        <v>-9.8360655737704921</v>
      </c>
      <c r="H24" s="2">
        <f>+B24-C24+'Octubre 2023'!H24</f>
        <v>61</v>
      </c>
      <c r="I24" s="16">
        <f>+'Noviembre 2022'!H24</f>
        <v>66</v>
      </c>
      <c r="J24" s="15">
        <f t="shared" si="1"/>
        <v>-7.5757575757575761</v>
      </c>
    </row>
    <row r="25" spans="1:10" ht="13" x14ac:dyDescent="0.15">
      <c r="A25" s="1" t="s">
        <v>22</v>
      </c>
      <c r="B25" s="2">
        <v>12</v>
      </c>
      <c r="C25" s="2">
        <f>+'Noviembre 2022'!B25</f>
        <v>10</v>
      </c>
      <c r="D25" s="15">
        <f t="shared" si="7"/>
        <v>20</v>
      </c>
      <c r="E25" s="2">
        <f>+B25+'Octubre 2023'!E25</f>
        <v>120</v>
      </c>
      <c r="F25" s="2">
        <f>+C25+'Octubre 2023'!F25</f>
        <v>152</v>
      </c>
      <c r="G25" s="15">
        <f t="shared" si="0"/>
        <v>-21.05263157894737</v>
      </c>
      <c r="H25" s="2">
        <f>+B25-C25+'Octubre 2023'!H25</f>
        <v>129</v>
      </c>
      <c r="I25" s="16">
        <f>+'Noviembre 2022'!H25</f>
        <v>166</v>
      </c>
      <c r="J25" s="15">
        <f t="shared" si="1"/>
        <v>-22.289156626506024</v>
      </c>
    </row>
    <row r="26" spans="1:10" ht="13" x14ac:dyDescent="0.15">
      <c r="A26" s="1" t="s">
        <v>21</v>
      </c>
      <c r="B26" s="2">
        <v>10</v>
      </c>
      <c r="C26" s="2">
        <f>+'Noviembre 2022'!B26</f>
        <v>12</v>
      </c>
      <c r="D26" s="15">
        <f t="shared" si="7"/>
        <v>-16.666666666666668</v>
      </c>
      <c r="E26" s="2">
        <f>+B26+'Octubre 2023'!E26</f>
        <v>85</v>
      </c>
      <c r="F26" s="2">
        <f>+C26+'Octubre 2023'!F26</f>
        <v>97</v>
      </c>
      <c r="G26" s="15">
        <f t="shared" si="0"/>
        <v>-12.371134020618557</v>
      </c>
      <c r="H26" s="2">
        <f>+B26-C26+'Octubre 2023'!H26</f>
        <v>91</v>
      </c>
      <c r="I26" s="16">
        <f>+'Noviembre 2022'!H26</f>
        <v>103</v>
      </c>
      <c r="J26" s="15">
        <f t="shared" si="1"/>
        <v>-11.650485436893204</v>
      </c>
    </row>
    <row r="27" spans="1:10" ht="13" x14ac:dyDescent="0.15">
      <c r="A27" s="1" t="s">
        <v>28</v>
      </c>
      <c r="B27" s="2">
        <v>3</v>
      </c>
      <c r="C27" s="2">
        <f>+'Noviembre 2022'!B27</f>
        <v>5</v>
      </c>
      <c r="D27" s="15">
        <f t="shared" si="7"/>
        <v>-40</v>
      </c>
      <c r="E27" s="2">
        <f>+B27+'Octubre 2023'!E27</f>
        <v>69</v>
      </c>
      <c r="F27" s="2">
        <f>+C27+'Octubre 2023'!F27</f>
        <v>90</v>
      </c>
      <c r="G27" s="15">
        <f t="shared" si="0"/>
        <v>-23.333333333333332</v>
      </c>
      <c r="H27" s="2">
        <f>+B27-C27+'Octubre 2023'!H27</f>
        <v>72</v>
      </c>
      <c r="I27" s="16">
        <f>+'Noviembre 2022'!H27</f>
        <v>98</v>
      </c>
      <c r="J27" s="15">
        <f t="shared" si="1"/>
        <v>-26.530612244897959</v>
      </c>
    </row>
    <row r="28" spans="1:10" x14ac:dyDescent="0.15">
      <c r="A28" s="6" t="s">
        <v>30</v>
      </c>
      <c r="B28" s="4">
        <f>SUM(B20:B27)</f>
        <v>46</v>
      </c>
      <c r="C28" s="4">
        <f>SUM(C20:C27)</f>
        <v>43</v>
      </c>
      <c r="D28" s="5">
        <f>+(B28-C28)*100/C28</f>
        <v>6.9767441860465116</v>
      </c>
      <c r="E28" s="4">
        <f>SUM(E20:E27)</f>
        <v>473</v>
      </c>
      <c r="F28" s="4">
        <f>SUM(F20:F27)</f>
        <v>548</v>
      </c>
      <c r="G28" s="5">
        <f>+(E28-F28)*100/F28</f>
        <v>-13.686131386861314</v>
      </c>
      <c r="H28" s="4">
        <f>SUM(H20:H27)</f>
        <v>503</v>
      </c>
      <c r="I28" s="4">
        <f>SUM(I20:I27)</f>
        <v>593</v>
      </c>
      <c r="J28" s="5">
        <f>+(H28-I28)*100/I28</f>
        <v>-15.177065767284992</v>
      </c>
    </row>
    <row r="29" spans="1:10" ht="14" x14ac:dyDescent="0.15">
      <c r="A29" s="14" t="s">
        <v>27</v>
      </c>
      <c r="B29" s="12">
        <f>+B7+B13+B19+B28</f>
        <v>75</v>
      </c>
      <c r="C29" s="12">
        <f>+C7+C13+C19+C28</f>
        <v>74</v>
      </c>
      <c r="D29" s="13">
        <f>+(B29-C29)*100/C29</f>
        <v>1.3513513513513513</v>
      </c>
      <c r="E29" s="12">
        <f t="shared" ref="E29:I29" si="8">+E7+E13+E19+E28</f>
        <v>783</v>
      </c>
      <c r="F29" s="12">
        <f t="shared" si="8"/>
        <v>959</v>
      </c>
      <c r="G29" s="13">
        <f>+(E29-F29)*100/F29</f>
        <v>-18.352450469238789</v>
      </c>
      <c r="H29" s="12">
        <f t="shared" si="8"/>
        <v>839</v>
      </c>
      <c r="I29" s="12">
        <f t="shared" si="8"/>
        <v>1038</v>
      </c>
      <c r="J29" s="13">
        <f>+(H29-I29)*100/I29</f>
        <v>-19.171483622350674</v>
      </c>
    </row>
    <row r="30" spans="1:10" x14ac:dyDescent="0.15">
      <c r="A30" s="11" t="s">
        <v>31</v>
      </c>
      <c r="B30" s="11">
        <f>+B29-B7</f>
        <v>75</v>
      </c>
      <c r="C30" s="11">
        <f>+C29-C7</f>
        <v>74</v>
      </c>
      <c r="D30" s="10">
        <f>+(B30-C30)*100/C30</f>
        <v>1.3513513513513513</v>
      </c>
      <c r="E30" s="11">
        <f t="shared" ref="E30:I30" si="9">+E29-E7</f>
        <v>777</v>
      </c>
      <c r="F30" s="11">
        <f t="shared" si="9"/>
        <v>948</v>
      </c>
      <c r="G30" s="10">
        <f>+(E30-F30)*100/F30</f>
        <v>-18.037974683544302</v>
      </c>
      <c r="H30" s="11">
        <f t="shared" si="9"/>
        <v>832</v>
      </c>
      <c r="I30" s="11">
        <f t="shared" si="9"/>
        <v>1025</v>
      </c>
      <c r="J30" s="10">
        <f>+(H30-I30)*100/I30</f>
        <v>-18.829268292682926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sheetPr codeName="Hoja34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+B4+'Octubre 2014 '!E4</f>
        <v>5</v>
      </c>
      <c r="F4" s="2" t="e">
        <f>+C4+'Octubre 2014 '!F4</f>
        <v>#REF!</v>
      </c>
      <c r="G4" s="15" t="e">
        <f t="shared" ref="G4:G27" si="0">+(E4-F4)*100/F4</f>
        <v>#REF!</v>
      </c>
      <c r="H4" s="2" t="e">
        <f>+B4-C4+'Octubre 2014 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>+B5+'Octubre 2014 '!E5</f>
        <v>5</v>
      </c>
      <c r="F5" s="2" t="e">
        <f>+C5+'Octubre 2014 '!F5</f>
        <v>#REF!</v>
      </c>
      <c r="G5" s="15" t="e">
        <f t="shared" si="0"/>
        <v>#REF!</v>
      </c>
      <c r="H5" s="2" t="e">
        <f>+B5-C5+'Octubre 2014 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>+B6+'Octubre 2014 '!E6</f>
        <v>5</v>
      </c>
      <c r="F6" s="2" t="e">
        <f>+C6+'Octubre 2014 '!F6</f>
        <v>#REF!</v>
      </c>
      <c r="G6" s="15" t="e">
        <f t="shared" si="0"/>
        <v>#REF!</v>
      </c>
      <c r="H6" s="2" t="e">
        <f>+B6-C6+'Octubre 2014 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0</v>
      </c>
      <c r="C7" s="4" t="e">
        <f>SUM(C4:C6)</f>
        <v>#REF!</v>
      </c>
      <c r="D7" s="5" t="e">
        <f>+(B7-C7)*100/C7</f>
        <v>#REF!</v>
      </c>
      <c r="E7" s="4">
        <f>SUM(E4:E6)</f>
        <v>15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 t="e">
        <f>+#REF!</f>
        <v>#REF!</v>
      </c>
      <c r="D8" s="15" t="e">
        <f t="shared" si="2"/>
        <v>#REF!</v>
      </c>
      <c r="E8" s="2">
        <f>+B8+'Octubre 2014 '!E8</f>
        <v>4</v>
      </c>
      <c r="F8" s="2" t="e">
        <f>+C8+'Octubre 2014 '!F8</f>
        <v>#REF!</v>
      </c>
      <c r="G8" s="15" t="e">
        <f t="shared" si="0"/>
        <v>#REF!</v>
      </c>
      <c r="H8" s="2" t="e">
        <f>+B8-C8+'Octubre 2014 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 t="e">
        <f>+#REF!</f>
        <v>#REF!</v>
      </c>
      <c r="D9" s="15" t="e">
        <f t="shared" si="2"/>
        <v>#REF!</v>
      </c>
      <c r="E9" s="2">
        <f>+B9+'Octubre 2014 '!E9</f>
        <v>10</v>
      </c>
      <c r="F9" s="2" t="e">
        <f>+C9+'Octubre 2014 '!F9</f>
        <v>#REF!</v>
      </c>
      <c r="G9" s="15" t="e">
        <f t="shared" si="0"/>
        <v>#REF!</v>
      </c>
      <c r="H9" s="2" t="e">
        <f>+B9-C9+'Octubre 2014 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2</v>
      </c>
      <c r="C10" s="2" t="e">
        <f>+#REF!</f>
        <v>#REF!</v>
      </c>
      <c r="D10" s="15" t="e">
        <f t="shared" si="2"/>
        <v>#REF!</v>
      </c>
      <c r="E10" s="2">
        <f>+B10+'Octubre 2014 '!E10</f>
        <v>38</v>
      </c>
      <c r="F10" s="2" t="e">
        <f>+C10+'Octubre 2014 '!F10</f>
        <v>#REF!</v>
      </c>
      <c r="G10" s="15" t="e">
        <f t="shared" si="0"/>
        <v>#REF!</v>
      </c>
      <c r="H10" s="2" t="e">
        <f>+B10-C10+'Octubre 2014 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7</v>
      </c>
      <c r="C11" s="2" t="e">
        <f>+#REF!</f>
        <v>#REF!</v>
      </c>
      <c r="D11" s="15" t="e">
        <f t="shared" si="2"/>
        <v>#REF!</v>
      </c>
      <c r="E11" s="2">
        <f>+B11+'Octubre 2014 '!E11</f>
        <v>62</v>
      </c>
      <c r="F11" s="2" t="e">
        <f>+C11+'Octubre 2014 '!F11</f>
        <v>#REF!</v>
      </c>
      <c r="G11" s="15" t="e">
        <f t="shared" si="0"/>
        <v>#REF!</v>
      </c>
      <c r="H11" s="2" t="e">
        <f>+B11-C11+'Octubre 2014 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10</v>
      </c>
      <c r="C12" s="2" t="e">
        <f>+#REF!</f>
        <v>#REF!</v>
      </c>
      <c r="D12" s="15" t="e">
        <f t="shared" si="2"/>
        <v>#REF!</v>
      </c>
      <c r="E12" s="2">
        <f>+B12+'Octubre 2014 '!E12</f>
        <v>106</v>
      </c>
      <c r="F12" s="2" t="e">
        <f>+C12+'Octubre 2014 '!F12</f>
        <v>#REF!</v>
      </c>
      <c r="G12" s="15" t="e">
        <f t="shared" si="0"/>
        <v>#REF!</v>
      </c>
      <c r="H12" s="2" t="e">
        <f>+B12-C12+'Octubre 2014 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21</v>
      </c>
      <c r="C13" s="4" t="e">
        <f>SUM(C8:C12)</f>
        <v>#REF!</v>
      </c>
      <c r="D13" s="5" t="e">
        <f>+(B13-C13)*100/C13</f>
        <v>#REF!</v>
      </c>
      <c r="E13" s="4">
        <f>SUM(E8:E12)</f>
        <v>220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5</v>
      </c>
      <c r="C14" s="2" t="e">
        <f>+#REF!</f>
        <v>#REF!</v>
      </c>
      <c r="D14" s="15" t="e">
        <f t="shared" si="2"/>
        <v>#REF!</v>
      </c>
      <c r="E14" s="2">
        <f>+B14+'Octubre 2014 '!E14</f>
        <v>74</v>
      </c>
      <c r="F14" s="2" t="e">
        <f>+C14+'Octubre 2014 '!F14</f>
        <v>#REF!</v>
      </c>
      <c r="G14" s="15" t="e">
        <f t="shared" si="0"/>
        <v>#REF!</v>
      </c>
      <c r="H14" s="2" t="e">
        <f>+B14-C14+'Octubre 2014 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6</v>
      </c>
      <c r="C15" s="2" t="e">
        <f>+#REF!</f>
        <v>#REF!</v>
      </c>
      <c r="D15" s="15" t="e">
        <f t="shared" si="2"/>
        <v>#REF!</v>
      </c>
      <c r="E15" s="2">
        <f>+B15+'Octubre 2014 '!E15</f>
        <v>65</v>
      </c>
      <c r="F15" s="2" t="e">
        <f>+C15+'Octubre 2014 '!F15</f>
        <v>#REF!</v>
      </c>
      <c r="G15" s="15" t="e">
        <f t="shared" si="0"/>
        <v>#REF!</v>
      </c>
      <c r="H15" s="2" t="e">
        <f>+B15-C15+'Octubre 2014 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7</v>
      </c>
      <c r="C16" s="2" t="e">
        <f>+#REF!</f>
        <v>#REF!</v>
      </c>
      <c r="D16" s="15" t="e">
        <f t="shared" si="2"/>
        <v>#REF!</v>
      </c>
      <c r="E16" s="2">
        <f>+B16+'Octubre 2014 '!E16</f>
        <v>86</v>
      </c>
      <c r="F16" s="2" t="e">
        <f>+C16+'Octubre 2014 '!F16</f>
        <v>#REF!</v>
      </c>
      <c r="G16" s="15" t="e">
        <f t="shared" si="0"/>
        <v>#REF!</v>
      </c>
      <c r="H16" s="2" t="e">
        <f>+B16-C16+'Octubre 2014 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2</v>
      </c>
      <c r="C17" s="2" t="e">
        <f>+#REF!</f>
        <v>#REF!</v>
      </c>
      <c r="D17" s="15" t="e">
        <f t="shared" si="2"/>
        <v>#REF!</v>
      </c>
      <c r="E17" s="2">
        <f>+B17+'Octubre 2014 '!E17</f>
        <v>56</v>
      </c>
      <c r="F17" s="2" t="e">
        <f>+C17+'Octubre 2014 '!F17</f>
        <v>#REF!</v>
      </c>
      <c r="G17" s="15" t="e">
        <f t="shared" si="0"/>
        <v>#REF!</v>
      </c>
      <c r="H17" s="2" t="e">
        <f>+B17-C17+'Octubre 2014 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7</v>
      </c>
      <c r="C18" s="2" t="e">
        <f>+#REF!</f>
        <v>#REF!</v>
      </c>
      <c r="D18" s="15" t="e">
        <f t="shared" si="2"/>
        <v>#REF!</v>
      </c>
      <c r="E18" s="2">
        <f>+B18+'Octubre 2014 '!E18</f>
        <v>81</v>
      </c>
      <c r="F18" s="2" t="e">
        <f>+C18+'Octubre 2014 '!F18</f>
        <v>#REF!</v>
      </c>
      <c r="G18" s="15" t="e">
        <f t="shared" si="0"/>
        <v>#REF!</v>
      </c>
      <c r="H18" s="2" t="e">
        <f>+B18-C18+'Octubre 2014 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27</v>
      </c>
      <c r="C19" s="4" t="e">
        <f>SUM(C14:C18)</f>
        <v>#REF!</v>
      </c>
      <c r="D19" s="5" t="e">
        <f>+(B19-C19)*100/C19</f>
        <v>#REF!</v>
      </c>
      <c r="E19" s="4">
        <f>SUM(E14:E18)</f>
        <v>362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8</v>
      </c>
      <c r="C20" s="2" t="e">
        <f>+#REF!</f>
        <v>#REF!</v>
      </c>
      <c r="D20" s="15" t="e">
        <f t="shared" ref="D20:D27" si="3">+(B20-C20)*100/C20</f>
        <v>#REF!</v>
      </c>
      <c r="E20" s="2">
        <f>+B20+'Octubre 2014 '!E20</f>
        <v>120</v>
      </c>
      <c r="F20" s="2" t="e">
        <f>+C20+'Octubre 2014 '!F20</f>
        <v>#REF!</v>
      </c>
      <c r="G20" s="15" t="e">
        <f t="shared" si="0"/>
        <v>#REF!</v>
      </c>
      <c r="H20" s="2" t="e">
        <f>+B20-C20+'Octubre 2014 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2</v>
      </c>
      <c r="C21" s="2" t="e">
        <f>+#REF!</f>
        <v>#REF!</v>
      </c>
      <c r="D21" s="15" t="e">
        <f t="shared" si="3"/>
        <v>#REF!</v>
      </c>
      <c r="E21" s="2">
        <f>+B21+'Octubre 2014 '!E21</f>
        <v>29</v>
      </c>
      <c r="F21" s="2" t="e">
        <f>+C21+'Octubre 2014 '!F21</f>
        <v>#REF!</v>
      </c>
      <c r="G21" s="15" t="e">
        <f t="shared" si="0"/>
        <v>#REF!</v>
      </c>
      <c r="H21" s="2" t="e">
        <f>+B21-C21+'Octubre 2014 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/>
      <c r="C22" s="2" t="e">
        <f>+#REF!</f>
        <v>#REF!</v>
      </c>
      <c r="D22" s="15" t="e">
        <f t="shared" si="3"/>
        <v>#REF!</v>
      </c>
      <c r="E22" s="2">
        <f>+B22+'Octubre 2014 '!E22</f>
        <v>19</v>
      </c>
      <c r="F22" s="2" t="e">
        <f>+C22+'Octubre 2014 '!F22</f>
        <v>#REF!</v>
      </c>
      <c r="G22" s="15" t="e">
        <f t="shared" si="0"/>
        <v>#REF!</v>
      </c>
      <c r="H22" s="2" t="e">
        <f>+B22-C22+'Octubre 2014 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 t="e">
        <f>+#REF!</f>
        <v>#REF!</v>
      </c>
      <c r="D23" s="15" t="e">
        <f t="shared" si="3"/>
        <v>#REF!</v>
      </c>
      <c r="E23" s="2">
        <f>+B23+'Octubre 2014 '!E23</f>
        <v>26</v>
      </c>
      <c r="F23" s="2" t="e">
        <f>+C23+'Octubre 2014 '!F23</f>
        <v>#REF!</v>
      </c>
      <c r="G23" s="15" t="e">
        <f t="shared" si="0"/>
        <v>#REF!</v>
      </c>
      <c r="H23" s="2" t="e">
        <f>+B23-C23+'Octubre 2014 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5</v>
      </c>
      <c r="C24" s="2" t="e">
        <f>+#REF!</f>
        <v>#REF!</v>
      </c>
      <c r="D24" s="15" t="e">
        <f t="shared" si="3"/>
        <v>#REF!</v>
      </c>
      <c r="E24" s="2">
        <f>+B24+'Octubre 2014 '!E24</f>
        <v>35</v>
      </c>
      <c r="F24" s="2" t="e">
        <f>+C24+'Octubre 2014 '!F24</f>
        <v>#REF!</v>
      </c>
      <c r="G24" s="15" t="e">
        <f t="shared" si="0"/>
        <v>#REF!</v>
      </c>
      <c r="H24" s="2" t="e">
        <f>+B24-C24+'Octubre 2014 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9</v>
      </c>
      <c r="C25" s="2" t="e">
        <f>+#REF!</f>
        <v>#REF!</v>
      </c>
      <c r="D25" s="15" t="e">
        <f t="shared" si="3"/>
        <v>#REF!</v>
      </c>
      <c r="E25" s="2">
        <f>+B25+'Octubre 2014 '!E25</f>
        <v>68</v>
      </c>
      <c r="F25" s="2" t="e">
        <f>+C25+'Octubre 2014 '!F25</f>
        <v>#REF!</v>
      </c>
      <c r="G25" s="15" t="e">
        <f t="shared" si="0"/>
        <v>#REF!</v>
      </c>
      <c r="H25" s="2" t="e">
        <f>+B25-C25+'Octubre 2014 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/>
      <c r="C26" s="2" t="e">
        <f>+#REF!</f>
        <v>#REF!</v>
      </c>
      <c r="D26" s="15" t="e">
        <f t="shared" si="3"/>
        <v>#REF!</v>
      </c>
      <c r="E26" s="2">
        <f>+B26+'Octubre 2014 '!E26</f>
        <v>7</v>
      </c>
      <c r="F26" s="2" t="e">
        <f>+C26+'Octubre 2014 '!F26</f>
        <v>#REF!</v>
      </c>
      <c r="G26" s="15" t="e">
        <f t="shared" si="0"/>
        <v>#REF!</v>
      </c>
      <c r="H26" s="2" t="e">
        <f>+B26-C26+'Octubre 2014 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 t="e">
        <f>+#REF!</f>
        <v>#REF!</v>
      </c>
      <c r="D27" s="15" t="e">
        <f t="shared" si="3"/>
        <v>#REF!</v>
      </c>
      <c r="E27" s="2">
        <f>+B27+'Octubre 2014 '!E27</f>
        <v>6</v>
      </c>
      <c r="F27" s="2" t="e">
        <f>+C27+'Octubre 2014 '!F27</f>
        <v>#REF!</v>
      </c>
      <c r="G27" s="15" t="e">
        <f t="shared" si="0"/>
        <v>#REF!</v>
      </c>
      <c r="H27" s="2" t="e">
        <f>+B27-C27+'Octubre 2014 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28</v>
      </c>
      <c r="C28" s="4" t="e">
        <f>SUM(C20:C27)</f>
        <v>#REF!</v>
      </c>
      <c r="D28" s="5" t="e">
        <f>+(B28-C28)*100/C28</f>
        <v>#REF!</v>
      </c>
      <c r="E28" s="4">
        <f>SUM(E20:E27)</f>
        <v>310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76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907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76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892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sheetPr codeName="Hoja35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+B4+'Septiembre 2014'!E4</f>
        <v>5</v>
      </c>
      <c r="F4" s="2" t="e">
        <f>+C4+'Septiembre 2014'!F4</f>
        <v>#REF!</v>
      </c>
      <c r="G4" s="15" t="e">
        <f t="shared" ref="G4:G27" si="0">+(E4-F4)*100/F4</f>
        <v>#REF!</v>
      </c>
      <c r="H4" s="2" t="e">
        <f>+B4-C4+'Septiembre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1</v>
      </c>
      <c r="C5" s="2" t="e">
        <f>+#REF!</f>
        <v>#REF!</v>
      </c>
      <c r="D5" s="15" t="e">
        <f t="shared" ref="D5:D18" si="2">+(B5-C5)*100/C5</f>
        <v>#REF!</v>
      </c>
      <c r="E5" s="2">
        <f>+B5+'Septiembre 2014'!E5</f>
        <v>5</v>
      </c>
      <c r="F5" s="2" t="e">
        <f>+C5+'Septiembre 2014'!F5</f>
        <v>#REF!</v>
      </c>
      <c r="G5" s="15" t="e">
        <f t="shared" si="0"/>
        <v>#REF!</v>
      </c>
      <c r="H5" s="2" t="e">
        <f>+B5-C5+'Septiembre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>+B6+'Septiembre 2014'!E6</f>
        <v>5</v>
      </c>
      <c r="F6" s="2" t="e">
        <f>+C6+'Septiembre 2014'!F6</f>
        <v>#REF!</v>
      </c>
      <c r="G6" s="15" t="e">
        <f t="shared" si="0"/>
        <v>#REF!</v>
      </c>
      <c r="H6" s="2" t="e">
        <f>+B6-C6+'Septiembre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 t="e">
        <f>SUM(C4:C6)</f>
        <v>#REF!</v>
      </c>
      <c r="D7" s="5" t="e">
        <f>+(B7-C7)*100/C7</f>
        <v>#REF!</v>
      </c>
      <c r="E7" s="4">
        <f>SUM(E4:E6)</f>
        <v>15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 t="e">
        <f>+#REF!</f>
        <v>#REF!</v>
      </c>
      <c r="D8" s="15" t="e">
        <f t="shared" si="2"/>
        <v>#REF!</v>
      </c>
      <c r="E8" s="2">
        <f>+B8+'Septiembre 2014'!E8</f>
        <v>3</v>
      </c>
      <c r="F8" s="2" t="e">
        <f>+C8+'Septiembre 2014'!F8</f>
        <v>#REF!</v>
      </c>
      <c r="G8" s="15" t="e">
        <f t="shared" si="0"/>
        <v>#REF!</v>
      </c>
      <c r="H8" s="2" t="e">
        <f>+B8-C8+'Septiembre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/>
      <c r="C9" s="2" t="e">
        <f>+#REF!</f>
        <v>#REF!</v>
      </c>
      <c r="D9" s="15" t="e">
        <f t="shared" si="2"/>
        <v>#REF!</v>
      </c>
      <c r="E9" s="2">
        <f>+B9+'Septiembre 2014'!E9</f>
        <v>9</v>
      </c>
      <c r="F9" s="2" t="e">
        <f>+C9+'Septiembre 2014'!F9</f>
        <v>#REF!</v>
      </c>
      <c r="G9" s="15" t="e">
        <f t="shared" si="0"/>
        <v>#REF!</v>
      </c>
      <c r="H9" s="2" t="e">
        <f>+B9-C9+'Septiembre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2</v>
      </c>
      <c r="C10" s="2" t="e">
        <f>+#REF!</f>
        <v>#REF!</v>
      </c>
      <c r="D10" s="15" t="e">
        <f t="shared" si="2"/>
        <v>#REF!</v>
      </c>
      <c r="E10" s="2">
        <f>+B10+'Septiembre 2014'!E10</f>
        <v>36</v>
      </c>
      <c r="F10" s="2" t="e">
        <f>+C10+'Septiembre 2014'!F10</f>
        <v>#REF!</v>
      </c>
      <c r="G10" s="15" t="e">
        <f t="shared" si="0"/>
        <v>#REF!</v>
      </c>
      <c r="H10" s="2" t="e">
        <f>+B10-C10+'Septiembre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3</v>
      </c>
      <c r="C11" s="2" t="e">
        <f>+#REF!</f>
        <v>#REF!</v>
      </c>
      <c r="D11" s="15" t="e">
        <f t="shared" si="2"/>
        <v>#REF!</v>
      </c>
      <c r="E11" s="2">
        <f>+B11+'Septiembre 2014'!E11</f>
        <v>55</v>
      </c>
      <c r="F11" s="2" t="e">
        <f>+C11+'Septiembre 2014'!F11</f>
        <v>#REF!</v>
      </c>
      <c r="G11" s="15" t="e">
        <f t="shared" si="0"/>
        <v>#REF!</v>
      </c>
      <c r="H11" s="2" t="e">
        <f>+B11-C11+'Septiembre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12</v>
      </c>
      <c r="C12" s="2" t="e">
        <f>+#REF!</f>
        <v>#REF!</v>
      </c>
      <c r="D12" s="15" t="e">
        <f t="shared" si="2"/>
        <v>#REF!</v>
      </c>
      <c r="E12" s="2">
        <f>+B12+'Septiembre 2014'!E12</f>
        <v>96</v>
      </c>
      <c r="F12" s="2" t="e">
        <f>+C12+'Septiembre 2014'!F12</f>
        <v>#REF!</v>
      </c>
      <c r="G12" s="15" t="e">
        <f t="shared" si="0"/>
        <v>#REF!</v>
      </c>
      <c r="H12" s="2" t="e">
        <f>+B12-C12+'Septiembre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18</v>
      </c>
      <c r="C13" s="4" t="e">
        <f>SUM(C8:C12)</f>
        <v>#REF!</v>
      </c>
      <c r="D13" s="5" t="e">
        <f>+(B13-C13)*100/C13</f>
        <v>#REF!</v>
      </c>
      <c r="E13" s="4">
        <f>SUM(E8:E12)</f>
        <v>199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11</v>
      </c>
      <c r="C14" s="2" t="e">
        <f>+#REF!</f>
        <v>#REF!</v>
      </c>
      <c r="D14" s="15" t="e">
        <f t="shared" si="2"/>
        <v>#REF!</v>
      </c>
      <c r="E14" s="2">
        <f>+B14+'Septiembre 2014'!E14</f>
        <v>69</v>
      </c>
      <c r="F14" s="2" t="e">
        <f>+C14+'Septiembre 2014'!F14</f>
        <v>#REF!</v>
      </c>
      <c r="G14" s="15" t="e">
        <f t="shared" si="0"/>
        <v>#REF!</v>
      </c>
      <c r="H14" s="2" t="e">
        <f>+B14-C14+'Septiembre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4</v>
      </c>
      <c r="C15" s="2" t="e">
        <f>+#REF!</f>
        <v>#REF!</v>
      </c>
      <c r="D15" s="15" t="e">
        <f t="shared" si="2"/>
        <v>#REF!</v>
      </c>
      <c r="E15" s="2">
        <f>+B15+'Septiembre 2014'!E15</f>
        <v>59</v>
      </c>
      <c r="F15" s="2" t="e">
        <f>+C15+'Septiembre 2014'!F15</f>
        <v>#REF!</v>
      </c>
      <c r="G15" s="15" t="e">
        <f t="shared" si="0"/>
        <v>#REF!</v>
      </c>
      <c r="H15" s="2" t="e">
        <f>+B15-C15+'Septiembre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8</v>
      </c>
      <c r="C16" s="2" t="e">
        <f>+#REF!</f>
        <v>#REF!</v>
      </c>
      <c r="D16" s="15" t="e">
        <f t="shared" si="2"/>
        <v>#REF!</v>
      </c>
      <c r="E16" s="2">
        <f>+B16+'Septiembre 2014'!E16</f>
        <v>79</v>
      </c>
      <c r="F16" s="2" t="e">
        <f>+C16+'Septiembre 2014'!F16</f>
        <v>#REF!</v>
      </c>
      <c r="G16" s="15" t="e">
        <f t="shared" si="0"/>
        <v>#REF!</v>
      </c>
      <c r="H16" s="2" t="e">
        <f>+B16-C16+'Septiembre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5</v>
      </c>
      <c r="C17" s="2" t="e">
        <f>+#REF!</f>
        <v>#REF!</v>
      </c>
      <c r="D17" s="15" t="e">
        <f t="shared" si="2"/>
        <v>#REF!</v>
      </c>
      <c r="E17" s="2">
        <f>+B17+'Septiembre 2014'!E17</f>
        <v>54</v>
      </c>
      <c r="F17" s="2" t="e">
        <f>+C17+'Septiembre 2014'!F17</f>
        <v>#REF!</v>
      </c>
      <c r="G17" s="15" t="e">
        <f t="shared" si="0"/>
        <v>#REF!</v>
      </c>
      <c r="H17" s="2" t="e">
        <f>+B17-C17+'Septiembre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10</v>
      </c>
      <c r="C18" s="2" t="e">
        <f>+#REF!</f>
        <v>#REF!</v>
      </c>
      <c r="D18" s="15" t="e">
        <f t="shared" si="2"/>
        <v>#REF!</v>
      </c>
      <c r="E18" s="2">
        <f>+B18+'Septiembre 2014'!E18</f>
        <v>74</v>
      </c>
      <c r="F18" s="2" t="e">
        <f>+C18+'Septiembre 2014'!F18</f>
        <v>#REF!</v>
      </c>
      <c r="G18" s="15" t="e">
        <f t="shared" si="0"/>
        <v>#REF!</v>
      </c>
      <c r="H18" s="2" t="e">
        <f>+B18-C18+'Septiembre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38</v>
      </c>
      <c r="C19" s="4" t="e">
        <f>SUM(C14:C18)</f>
        <v>#REF!</v>
      </c>
      <c r="D19" s="5" t="e">
        <f>+(B19-C19)*100/C19</f>
        <v>#REF!</v>
      </c>
      <c r="E19" s="4">
        <f>SUM(E14:E18)</f>
        <v>335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11</v>
      </c>
      <c r="C20" s="2" t="e">
        <f>+#REF!</f>
        <v>#REF!</v>
      </c>
      <c r="D20" s="15" t="e">
        <f t="shared" ref="D20:D27" si="3">+(B20-C20)*100/C20</f>
        <v>#REF!</v>
      </c>
      <c r="E20" s="2">
        <f>+B20+'Septiembre 2014'!E20</f>
        <v>112</v>
      </c>
      <c r="F20" s="2" t="e">
        <f>+C20+'Septiembre 2014'!F20</f>
        <v>#REF!</v>
      </c>
      <c r="G20" s="15" t="e">
        <f t="shared" si="0"/>
        <v>#REF!</v>
      </c>
      <c r="H20" s="2" t="e">
        <f>+B20-C20+'Septiembre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 t="e">
        <f>+#REF!</f>
        <v>#REF!</v>
      </c>
      <c r="D21" s="15" t="e">
        <f t="shared" si="3"/>
        <v>#REF!</v>
      </c>
      <c r="E21" s="2">
        <f>+B21+'Septiembre 2014'!E21</f>
        <v>27</v>
      </c>
      <c r="F21" s="2" t="e">
        <f>+C21+'Septiembre 2014'!F21</f>
        <v>#REF!</v>
      </c>
      <c r="G21" s="15" t="e">
        <f t="shared" si="0"/>
        <v>#REF!</v>
      </c>
      <c r="H21" s="2" t="e">
        <f>+B21-C21+'Septiembre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/>
      <c r="C22" s="2" t="e">
        <f>+#REF!</f>
        <v>#REF!</v>
      </c>
      <c r="D22" s="15" t="e">
        <f t="shared" si="3"/>
        <v>#REF!</v>
      </c>
      <c r="E22" s="2">
        <f>+B22+'Septiembre 2014'!E22</f>
        <v>19</v>
      </c>
      <c r="F22" s="2" t="e">
        <f>+C22+'Septiembre 2014'!F22</f>
        <v>#REF!</v>
      </c>
      <c r="G22" s="15" t="e">
        <f t="shared" si="0"/>
        <v>#REF!</v>
      </c>
      <c r="H22" s="2" t="e">
        <f>+B22-C22+'Septiembre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4</v>
      </c>
      <c r="C23" s="2" t="e">
        <f>+#REF!</f>
        <v>#REF!</v>
      </c>
      <c r="D23" s="15" t="e">
        <f t="shared" si="3"/>
        <v>#REF!</v>
      </c>
      <c r="E23" s="2">
        <f>+B23+'Septiembre 2014'!E23</f>
        <v>23</v>
      </c>
      <c r="F23" s="2" t="e">
        <f>+C23+'Septiembre 2014'!F23</f>
        <v>#REF!</v>
      </c>
      <c r="G23" s="15" t="e">
        <f t="shared" si="0"/>
        <v>#REF!</v>
      </c>
      <c r="H23" s="2" t="e">
        <f>+B23-C23+'Septiembre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 t="e">
        <f>+#REF!</f>
        <v>#REF!</v>
      </c>
      <c r="D24" s="15" t="e">
        <f t="shared" si="3"/>
        <v>#REF!</v>
      </c>
      <c r="E24" s="2">
        <f>+B24+'Septiembre 2014'!E24</f>
        <v>30</v>
      </c>
      <c r="F24" s="2" t="e">
        <f>+C24+'Septiembre 2014'!F24</f>
        <v>#REF!</v>
      </c>
      <c r="G24" s="15" t="e">
        <f t="shared" si="0"/>
        <v>#REF!</v>
      </c>
      <c r="H24" s="2" t="e">
        <f>+B24-C24+'Septiembre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8</v>
      </c>
      <c r="C25" s="2" t="e">
        <f>+#REF!</f>
        <v>#REF!</v>
      </c>
      <c r="D25" s="15" t="e">
        <f t="shared" si="3"/>
        <v>#REF!</v>
      </c>
      <c r="E25" s="2">
        <f>+B25+'Septiembre 2014'!E25</f>
        <v>59</v>
      </c>
      <c r="F25" s="2" t="e">
        <f>+C25+'Septiembre 2014'!F25</f>
        <v>#REF!</v>
      </c>
      <c r="G25" s="15" t="e">
        <f t="shared" si="0"/>
        <v>#REF!</v>
      </c>
      <c r="H25" s="2" t="e">
        <f>+B25-C25+'Septiembre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/>
      <c r="C26" s="2" t="e">
        <f>+#REF!</f>
        <v>#REF!</v>
      </c>
      <c r="D26" s="15" t="e">
        <f t="shared" si="3"/>
        <v>#REF!</v>
      </c>
      <c r="E26" s="2">
        <f>+B26+'Septiembre 2014'!E26</f>
        <v>7</v>
      </c>
      <c r="F26" s="2" t="e">
        <f>+C26+'Septiembre 2014'!F26</f>
        <v>#REF!</v>
      </c>
      <c r="G26" s="15" t="e">
        <f t="shared" si="0"/>
        <v>#REF!</v>
      </c>
      <c r="H26" s="2" t="e">
        <f>+B26-C26+'Septiembre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 t="e">
        <f>+#REF!</f>
        <v>#REF!</v>
      </c>
      <c r="D27" s="15" t="e">
        <f t="shared" si="3"/>
        <v>#REF!</v>
      </c>
      <c r="E27" s="2">
        <f>+B27+'Septiembre 2014'!E27</f>
        <v>5</v>
      </c>
      <c r="F27" s="2" t="e">
        <f>+C27+'Septiembre 2014'!F27</f>
        <v>#REF!</v>
      </c>
      <c r="G27" s="15" t="e">
        <f t="shared" si="0"/>
        <v>#REF!</v>
      </c>
      <c r="H27" s="2" t="e">
        <f>+B27-C27+'Septiembre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29</v>
      </c>
      <c r="C28" s="4" t="e">
        <f>SUM(C20:C27)</f>
        <v>#REF!</v>
      </c>
      <c r="D28" s="5" t="e">
        <f>+(B28-C28)*100/C28</f>
        <v>#REF!</v>
      </c>
      <c r="E28" s="4">
        <f>SUM(E20:E27)</f>
        <v>282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86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831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85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816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sheetPr codeName="Hoja36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+B4+'Agosto 2014'!E4</f>
        <v>5</v>
      </c>
      <c r="F4" s="2" t="e">
        <f>+C4+'Agosto 2014'!F4</f>
        <v>#REF!</v>
      </c>
      <c r="G4" s="15" t="e">
        <f t="shared" ref="G4:G27" si="0">+(E4-F4)*100/F4</f>
        <v>#REF!</v>
      </c>
      <c r="H4" s="2" t="e">
        <f>+B4-C4+'Agosto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>+B5+'Agosto 2014'!E5</f>
        <v>4</v>
      </c>
      <c r="F5" s="2" t="e">
        <f>+C5+'Agosto 2014'!F5</f>
        <v>#REF!</v>
      </c>
      <c r="G5" s="15" t="e">
        <f t="shared" si="0"/>
        <v>#REF!</v>
      </c>
      <c r="H5" s="2" t="e">
        <f>+B5-C5+'Agosto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 t="e">
        <f>+#REF!</f>
        <v>#REF!</v>
      </c>
      <c r="D6" s="15" t="e">
        <f t="shared" si="2"/>
        <v>#REF!</v>
      </c>
      <c r="E6" s="2">
        <f>+B6+'Agosto 2014'!E6</f>
        <v>5</v>
      </c>
      <c r="F6" s="2" t="e">
        <f>+C6+'Agosto 2014'!F6</f>
        <v>#REF!</v>
      </c>
      <c r="G6" s="15" t="e">
        <f t="shared" si="0"/>
        <v>#REF!</v>
      </c>
      <c r="H6" s="2" t="e">
        <f>+B6-C6+'Agosto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 t="e">
        <f>SUM(C4:C6)</f>
        <v>#REF!</v>
      </c>
      <c r="D7" s="5" t="e">
        <f>+(B7-C7)*100/C7</f>
        <v>#REF!</v>
      </c>
      <c r="E7" s="4">
        <f>SUM(E4:E6)</f>
        <v>14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 t="e">
        <f>+#REF!</f>
        <v>#REF!</v>
      </c>
      <c r="D8" s="15" t="e">
        <f t="shared" si="2"/>
        <v>#REF!</v>
      </c>
      <c r="E8" s="2">
        <f>+B8+'Agosto 2014'!E8</f>
        <v>2</v>
      </c>
      <c r="F8" s="2" t="e">
        <f>+C8+'Agosto 2014'!F8</f>
        <v>#REF!</v>
      </c>
      <c r="G8" s="15" t="e">
        <f t="shared" si="0"/>
        <v>#REF!</v>
      </c>
      <c r="H8" s="2" t="e">
        <f>+B8-C8+'Agosto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/>
      <c r="C9" s="2" t="e">
        <f>+#REF!</f>
        <v>#REF!</v>
      </c>
      <c r="D9" s="15" t="e">
        <f t="shared" si="2"/>
        <v>#REF!</v>
      </c>
      <c r="E9" s="2">
        <f>+B9+'Agosto 2014'!E9</f>
        <v>9</v>
      </c>
      <c r="F9" s="2" t="e">
        <f>+C9+'Agosto 2014'!F9</f>
        <v>#REF!</v>
      </c>
      <c r="G9" s="15" t="e">
        <f t="shared" si="0"/>
        <v>#REF!</v>
      </c>
      <c r="H9" s="2" t="e">
        <f>+B9-C9+'Agosto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/>
      <c r="C10" s="2" t="e">
        <f>+#REF!</f>
        <v>#REF!</v>
      </c>
      <c r="D10" s="15" t="e">
        <f t="shared" si="2"/>
        <v>#REF!</v>
      </c>
      <c r="E10" s="2">
        <f>+B10+'Agosto 2014'!E10</f>
        <v>34</v>
      </c>
      <c r="F10" s="2" t="e">
        <f>+C10+'Agosto 2014'!F10</f>
        <v>#REF!</v>
      </c>
      <c r="G10" s="15" t="e">
        <f t="shared" si="0"/>
        <v>#REF!</v>
      </c>
      <c r="H10" s="2" t="e">
        <f>+B10-C10+'Agosto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5</v>
      </c>
      <c r="C11" s="2" t="e">
        <f>+#REF!</f>
        <v>#REF!</v>
      </c>
      <c r="D11" s="15" t="e">
        <f t="shared" si="2"/>
        <v>#REF!</v>
      </c>
      <c r="E11" s="2">
        <f>+B11+'Agosto 2014'!E11</f>
        <v>52</v>
      </c>
      <c r="F11" s="2" t="e">
        <f>+C11+'Agosto 2014'!F11</f>
        <v>#REF!</v>
      </c>
      <c r="G11" s="15" t="e">
        <f t="shared" si="0"/>
        <v>#REF!</v>
      </c>
      <c r="H11" s="2" t="e">
        <f>+B11-C11+'Agosto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2</v>
      </c>
      <c r="C12" s="2" t="e">
        <f>+#REF!</f>
        <v>#REF!</v>
      </c>
      <c r="D12" s="15" t="e">
        <f t="shared" si="2"/>
        <v>#REF!</v>
      </c>
      <c r="E12" s="2">
        <f>+B12+'Agosto 2014'!E12</f>
        <v>84</v>
      </c>
      <c r="F12" s="2" t="e">
        <f>+C12+'Agosto 2014'!F12</f>
        <v>#REF!</v>
      </c>
      <c r="G12" s="15" t="e">
        <f t="shared" si="0"/>
        <v>#REF!</v>
      </c>
      <c r="H12" s="2" t="e">
        <f>+B12-C12+'Agosto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8</v>
      </c>
      <c r="C13" s="4" t="e">
        <f>SUM(C8:C12)</f>
        <v>#REF!</v>
      </c>
      <c r="D13" s="5" t="e">
        <f>+(B13-C13)*100/C13</f>
        <v>#REF!</v>
      </c>
      <c r="E13" s="4">
        <f>SUM(E8:E12)</f>
        <v>181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4</v>
      </c>
      <c r="C14" s="2" t="e">
        <f>+#REF!</f>
        <v>#REF!</v>
      </c>
      <c r="D14" s="15" t="e">
        <f t="shared" si="2"/>
        <v>#REF!</v>
      </c>
      <c r="E14" s="2">
        <f>+B14+'Agosto 2014'!E14</f>
        <v>58</v>
      </c>
      <c r="F14" s="2" t="e">
        <f>+C14+'Agosto 2014'!F14</f>
        <v>#REF!</v>
      </c>
      <c r="G14" s="15" t="e">
        <f t="shared" si="0"/>
        <v>#REF!</v>
      </c>
      <c r="H14" s="2" t="e">
        <f>+B14-C14+'Agosto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9</v>
      </c>
      <c r="C15" s="2" t="e">
        <f>+#REF!</f>
        <v>#REF!</v>
      </c>
      <c r="D15" s="15" t="e">
        <f t="shared" si="2"/>
        <v>#REF!</v>
      </c>
      <c r="E15" s="2">
        <f>+B15+'Agosto 2014'!E15</f>
        <v>55</v>
      </c>
      <c r="F15" s="2" t="e">
        <f>+C15+'Agosto 2014'!F15</f>
        <v>#REF!</v>
      </c>
      <c r="G15" s="15" t="e">
        <f t="shared" si="0"/>
        <v>#REF!</v>
      </c>
      <c r="H15" s="2" t="e">
        <f>+B15-C15+'Agosto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6</v>
      </c>
      <c r="C16" s="2" t="e">
        <f>+#REF!</f>
        <v>#REF!</v>
      </c>
      <c r="D16" s="15" t="e">
        <f t="shared" si="2"/>
        <v>#REF!</v>
      </c>
      <c r="E16" s="2">
        <f>+B16+'Agosto 2014'!E16</f>
        <v>71</v>
      </c>
      <c r="F16" s="2" t="e">
        <f>+C16+'Agosto 2014'!F16</f>
        <v>#REF!</v>
      </c>
      <c r="G16" s="15" t="e">
        <f t="shared" si="0"/>
        <v>#REF!</v>
      </c>
      <c r="H16" s="2" t="e">
        <f>+B16-C16+'Agosto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5</v>
      </c>
      <c r="C17" s="2" t="e">
        <f>+#REF!</f>
        <v>#REF!</v>
      </c>
      <c r="D17" s="15" t="e">
        <f t="shared" si="2"/>
        <v>#REF!</v>
      </c>
      <c r="E17" s="2">
        <f>+B17+'Agosto 2014'!E17</f>
        <v>49</v>
      </c>
      <c r="F17" s="2" t="e">
        <f>+C17+'Agosto 2014'!F17</f>
        <v>#REF!</v>
      </c>
      <c r="G17" s="15" t="e">
        <f t="shared" si="0"/>
        <v>#REF!</v>
      </c>
      <c r="H17" s="2" t="e">
        <f>+B17-C17+'Agosto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6</v>
      </c>
      <c r="C18" s="2" t="e">
        <f>+#REF!</f>
        <v>#REF!</v>
      </c>
      <c r="D18" s="15" t="e">
        <f t="shared" si="2"/>
        <v>#REF!</v>
      </c>
      <c r="E18" s="2">
        <f>+B18+'Agosto 2014'!E18</f>
        <v>64</v>
      </c>
      <c r="F18" s="2" t="e">
        <f>+C18+'Agosto 2014'!F18</f>
        <v>#REF!</v>
      </c>
      <c r="G18" s="15" t="e">
        <f t="shared" si="0"/>
        <v>#REF!</v>
      </c>
      <c r="H18" s="2" t="e">
        <f>+B18-C18+'Agosto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30</v>
      </c>
      <c r="C19" s="4" t="e">
        <f>SUM(C14:C18)</f>
        <v>#REF!</v>
      </c>
      <c r="D19" s="5" t="e">
        <f>+(B19-C19)*100/C19</f>
        <v>#REF!</v>
      </c>
      <c r="E19" s="4">
        <f>SUM(E14:E18)</f>
        <v>297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9</v>
      </c>
      <c r="C20" s="2" t="e">
        <f>+#REF!</f>
        <v>#REF!</v>
      </c>
      <c r="D20" s="15" t="e">
        <f t="shared" ref="D20:D27" si="3">+(B20-C20)*100/C20</f>
        <v>#REF!</v>
      </c>
      <c r="E20" s="2">
        <f>+B20+'Agosto 2014'!E20</f>
        <v>101</v>
      </c>
      <c r="F20" s="2" t="e">
        <f>+C20+'Agosto 2014'!F20</f>
        <v>#REF!</v>
      </c>
      <c r="G20" s="15" t="e">
        <f t="shared" si="0"/>
        <v>#REF!</v>
      </c>
      <c r="H20" s="2" t="e">
        <f>+B20-C20+'Agosto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 t="e">
        <f>+#REF!</f>
        <v>#REF!</v>
      </c>
      <c r="D21" s="15" t="e">
        <f t="shared" si="3"/>
        <v>#REF!</v>
      </c>
      <c r="E21" s="2">
        <f>+B21+'Agosto 2014'!E21</f>
        <v>24</v>
      </c>
      <c r="F21" s="2" t="e">
        <f>+C21+'Agosto 2014'!F21</f>
        <v>#REF!</v>
      </c>
      <c r="G21" s="15" t="e">
        <f t="shared" si="0"/>
        <v>#REF!</v>
      </c>
      <c r="H21" s="2" t="e">
        <f>+B21-C21+'Agosto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1</v>
      </c>
      <c r="C22" s="2" t="e">
        <f>+#REF!</f>
        <v>#REF!</v>
      </c>
      <c r="D22" s="15" t="e">
        <f t="shared" si="3"/>
        <v>#REF!</v>
      </c>
      <c r="E22" s="2">
        <f>+B22+'Agosto 2014'!E22</f>
        <v>19</v>
      </c>
      <c r="F22" s="2" t="e">
        <f>+C22+'Agosto 2014'!F22</f>
        <v>#REF!</v>
      </c>
      <c r="G22" s="15" t="e">
        <f t="shared" si="0"/>
        <v>#REF!</v>
      </c>
      <c r="H22" s="2" t="e">
        <f>+B22-C22+'Agosto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2</v>
      </c>
      <c r="C23" s="2" t="e">
        <f>+#REF!</f>
        <v>#REF!</v>
      </c>
      <c r="D23" s="15" t="e">
        <f t="shared" si="3"/>
        <v>#REF!</v>
      </c>
      <c r="E23" s="2">
        <f>+B23+'Agosto 2014'!E23</f>
        <v>19</v>
      </c>
      <c r="F23" s="2" t="e">
        <f>+C23+'Agosto 2014'!F23</f>
        <v>#REF!</v>
      </c>
      <c r="G23" s="15" t="e">
        <f t="shared" si="0"/>
        <v>#REF!</v>
      </c>
      <c r="H23" s="2" t="e">
        <f>+B23-C23+'Agosto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2</v>
      </c>
      <c r="C24" s="2" t="e">
        <f>+#REF!</f>
        <v>#REF!</v>
      </c>
      <c r="D24" s="15" t="e">
        <f t="shared" si="3"/>
        <v>#REF!</v>
      </c>
      <c r="E24" s="2">
        <f>+B24+'Agosto 2014'!E24</f>
        <v>27</v>
      </c>
      <c r="F24" s="2" t="e">
        <f>+C24+'Agosto 2014'!F24</f>
        <v>#REF!</v>
      </c>
      <c r="G24" s="15" t="e">
        <f t="shared" si="0"/>
        <v>#REF!</v>
      </c>
      <c r="H24" s="2" t="e">
        <f>+B24-C24+'Agosto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4</v>
      </c>
      <c r="C25" s="2" t="e">
        <f>+#REF!</f>
        <v>#REF!</v>
      </c>
      <c r="D25" s="15" t="e">
        <f t="shared" si="3"/>
        <v>#REF!</v>
      </c>
      <c r="E25" s="2">
        <f>+B25+'Agosto 2014'!E25</f>
        <v>51</v>
      </c>
      <c r="F25" s="2" t="e">
        <f>+C25+'Agosto 2014'!F25</f>
        <v>#REF!</v>
      </c>
      <c r="G25" s="15" t="e">
        <f t="shared" si="0"/>
        <v>#REF!</v>
      </c>
      <c r="H25" s="2" t="e">
        <f>+B25-C25+'Agosto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 t="e">
        <f>+#REF!</f>
        <v>#REF!</v>
      </c>
      <c r="D26" s="15" t="e">
        <f t="shared" si="3"/>
        <v>#REF!</v>
      </c>
      <c r="E26" s="2">
        <f>+B26+'Agosto 2014'!E26</f>
        <v>7</v>
      </c>
      <c r="F26" s="2" t="e">
        <f>+C26+'Agosto 2014'!F26</f>
        <v>#REF!</v>
      </c>
      <c r="G26" s="15" t="e">
        <f t="shared" si="0"/>
        <v>#REF!</v>
      </c>
      <c r="H26" s="2" t="e">
        <f>+B26-C26+'Agosto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 t="e">
        <f>+#REF!</f>
        <v>#REF!</v>
      </c>
      <c r="D27" s="15" t="e">
        <f t="shared" si="3"/>
        <v>#REF!</v>
      </c>
      <c r="E27" s="2">
        <f>+B27+'Agosto 2014'!E27</f>
        <v>5</v>
      </c>
      <c r="F27" s="2" t="e">
        <f>+C27+'Agosto 2014'!F27</f>
        <v>#REF!</v>
      </c>
      <c r="G27" s="15" t="e">
        <f t="shared" si="0"/>
        <v>#REF!</v>
      </c>
      <c r="H27" s="2" t="e">
        <f>+B27-C27+'Agosto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22</v>
      </c>
      <c r="C28" s="4" t="e">
        <f>SUM(C20:C27)</f>
        <v>#REF!</v>
      </c>
      <c r="D28" s="5" t="e">
        <f>+(B28-C28)*100/C28</f>
        <v>#REF!</v>
      </c>
      <c r="E28" s="4">
        <f>SUM(E20:E27)</f>
        <v>253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61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745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60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731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C00-000000000000}">
  <sheetPr codeName="Hoja37"/>
  <dimension ref="A2:J30"/>
  <sheetViews>
    <sheetView zoomScale="147" zoomScaleNormal="147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>
        <v>1</v>
      </c>
      <c r="C4" s="2" t="e">
        <f>+#REF!</f>
        <v>#REF!</v>
      </c>
      <c r="D4" s="15" t="e">
        <f>+(B4-C4)*100/C4</f>
        <v>#REF!</v>
      </c>
      <c r="E4" s="2">
        <f>+B4+'Julio 2014'!E4</f>
        <v>5</v>
      </c>
      <c r="F4" s="2" t="e">
        <f>+C4+'Julio 2014'!F4</f>
        <v>#REF!</v>
      </c>
      <c r="G4" s="15" t="e">
        <f t="shared" ref="G4:G27" si="0">+(E4-F4)*100/F4</f>
        <v>#REF!</v>
      </c>
      <c r="H4" s="2" t="e">
        <f>+B4-C4+'Julio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>+B5+'Julio 2014'!E5</f>
        <v>4</v>
      </c>
      <c r="F5" s="2" t="e">
        <f>+C5+'Julio 2014'!F5</f>
        <v>#REF!</v>
      </c>
      <c r="G5" s="15" t="e">
        <f t="shared" si="0"/>
        <v>#REF!</v>
      </c>
      <c r="H5" s="2" t="e">
        <f>+B5-C5+'Julio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>+B6+'Julio 2014'!E6</f>
        <v>4</v>
      </c>
      <c r="F6" s="2" t="e">
        <f>+C6+'Julio 2014'!F6</f>
        <v>#REF!</v>
      </c>
      <c r="G6" s="15" t="e">
        <f t="shared" si="0"/>
        <v>#REF!</v>
      </c>
      <c r="H6" s="2" t="e">
        <f>+B6-C6+'Julio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 t="e">
        <f>SUM(C4:C6)</f>
        <v>#REF!</v>
      </c>
      <c r="D7" s="5" t="e">
        <f>+(B7-C7)*100/C7</f>
        <v>#REF!</v>
      </c>
      <c r="E7" s="4">
        <f>SUM(E4:E6)</f>
        <v>13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+B8+'Julio 2014'!E8</f>
        <v>1</v>
      </c>
      <c r="F8" s="2" t="e">
        <f>+C8+'Julio 2014'!F8</f>
        <v>#REF!</v>
      </c>
      <c r="G8" s="15" t="e">
        <f t="shared" si="0"/>
        <v>#REF!</v>
      </c>
      <c r="H8" s="2" t="e">
        <f>+B8-C8+'Julio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 t="e">
        <f>+#REF!</f>
        <v>#REF!</v>
      </c>
      <c r="D9" s="15" t="e">
        <f t="shared" si="2"/>
        <v>#REF!</v>
      </c>
      <c r="E9" s="2">
        <f>+B9+'Julio 2014'!E9</f>
        <v>9</v>
      </c>
      <c r="F9" s="2" t="e">
        <f>+C9+'Julio 2014'!F9</f>
        <v>#REF!</v>
      </c>
      <c r="G9" s="15" t="e">
        <f t="shared" si="0"/>
        <v>#REF!</v>
      </c>
      <c r="H9" s="2" t="e">
        <f>+B9-C9+'Julio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4</v>
      </c>
      <c r="C10" s="2" t="e">
        <f>+#REF!</f>
        <v>#REF!</v>
      </c>
      <c r="D10" s="15" t="e">
        <f t="shared" si="2"/>
        <v>#REF!</v>
      </c>
      <c r="E10" s="2">
        <f>+B10+'Julio 2014'!E10</f>
        <v>34</v>
      </c>
      <c r="F10" s="2" t="e">
        <f>+C10+'Julio 2014'!F10</f>
        <v>#REF!</v>
      </c>
      <c r="G10" s="15" t="e">
        <f t="shared" si="0"/>
        <v>#REF!</v>
      </c>
      <c r="H10" s="2" t="e">
        <f>+B10-C10+'Julio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6</v>
      </c>
      <c r="C11" s="2" t="e">
        <f>+#REF!</f>
        <v>#REF!</v>
      </c>
      <c r="D11" s="15" t="e">
        <f t="shared" si="2"/>
        <v>#REF!</v>
      </c>
      <c r="E11" s="2">
        <f>+B11+'Julio 2014'!E11</f>
        <v>47</v>
      </c>
      <c r="F11" s="2" t="e">
        <f>+C11+'Julio 2014'!F11</f>
        <v>#REF!</v>
      </c>
      <c r="G11" s="15" t="e">
        <f t="shared" si="0"/>
        <v>#REF!</v>
      </c>
      <c r="H11" s="2" t="e">
        <f>+B11-C11+'Julio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9</v>
      </c>
      <c r="C12" s="2" t="e">
        <f>+#REF!</f>
        <v>#REF!</v>
      </c>
      <c r="D12" s="15" t="e">
        <f t="shared" si="2"/>
        <v>#REF!</v>
      </c>
      <c r="E12" s="2">
        <f>+B12+'Julio 2014'!E12</f>
        <v>82</v>
      </c>
      <c r="F12" s="2" t="e">
        <f>+C12+'Julio 2014'!F12</f>
        <v>#REF!</v>
      </c>
      <c r="G12" s="15" t="e">
        <f t="shared" si="0"/>
        <v>#REF!</v>
      </c>
      <c r="H12" s="2" t="e">
        <f>+B12-C12+'Julio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20</v>
      </c>
      <c r="C13" s="4" t="e">
        <f>SUM(C8:C12)</f>
        <v>#REF!</v>
      </c>
      <c r="D13" s="5" t="e">
        <f>+(B13-C13)*100/C13</f>
        <v>#REF!</v>
      </c>
      <c r="E13" s="4">
        <f>SUM(E8:E12)</f>
        <v>173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4</v>
      </c>
      <c r="C14" s="2" t="e">
        <f>+#REF!</f>
        <v>#REF!</v>
      </c>
      <c r="D14" s="15" t="e">
        <f t="shared" si="2"/>
        <v>#REF!</v>
      </c>
      <c r="E14" s="2">
        <f>+B14+'Julio 2014'!E14</f>
        <v>54</v>
      </c>
      <c r="F14" s="2" t="e">
        <f>+C14+'Julio 2014'!F14</f>
        <v>#REF!</v>
      </c>
      <c r="G14" s="15" t="e">
        <f t="shared" si="0"/>
        <v>#REF!</v>
      </c>
      <c r="H14" s="2" t="e">
        <f>+B14-C14+'Julio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7</v>
      </c>
      <c r="C15" s="2" t="e">
        <f>+#REF!</f>
        <v>#REF!</v>
      </c>
      <c r="D15" s="15" t="e">
        <f t="shared" si="2"/>
        <v>#REF!</v>
      </c>
      <c r="E15" s="2">
        <f>+B15+'Julio 2014'!E15</f>
        <v>46</v>
      </c>
      <c r="F15" s="2" t="e">
        <f>+C15+'Julio 2014'!F15</f>
        <v>#REF!</v>
      </c>
      <c r="G15" s="15" t="e">
        <f t="shared" si="0"/>
        <v>#REF!</v>
      </c>
      <c r="H15" s="2" t="e">
        <f>+B15-C15+'Julio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6</v>
      </c>
      <c r="C16" s="2" t="e">
        <f>+#REF!</f>
        <v>#REF!</v>
      </c>
      <c r="D16" s="15" t="e">
        <f t="shared" si="2"/>
        <v>#REF!</v>
      </c>
      <c r="E16" s="2">
        <f>+B16+'Julio 2014'!E16</f>
        <v>65</v>
      </c>
      <c r="F16" s="2" t="e">
        <f>+C16+'Julio 2014'!F16</f>
        <v>#REF!</v>
      </c>
      <c r="G16" s="15" t="e">
        <f t="shared" si="0"/>
        <v>#REF!</v>
      </c>
      <c r="H16" s="2" t="e">
        <f>+B16-C16+'Julio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6</v>
      </c>
      <c r="C17" s="2" t="e">
        <f>+#REF!</f>
        <v>#REF!</v>
      </c>
      <c r="D17" s="15" t="e">
        <f t="shared" si="2"/>
        <v>#REF!</v>
      </c>
      <c r="E17" s="2">
        <f>+B17+'Julio 2014'!E17</f>
        <v>44</v>
      </c>
      <c r="F17" s="2" t="e">
        <f>+C17+'Julio 2014'!F17</f>
        <v>#REF!</v>
      </c>
      <c r="G17" s="15" t="e">
        <f t="shared" si="0"/>
        <v>#REF!</v>
      </c>
      <c r="H17" s="2" t="e">
        <f>+B17-C17+'Julio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9</v>
      </c>
      <c r="C18" s="2" t="e">
        <f>+#REF!</f>
        <v>#REF!</v>
      </c>
      <c r="D18" s="15" t="e">
        <f t="shared" si="2"/>
        <v>#REF!</v>
      </c>
      <c r="E18" s="2">
        <f>+B18+'Julio 2014'!E18</f>
        <v>58</v>
      </c>
      <c r="F18" s="2" t="e">
        <f>+C18+'Julio 2014'!F18</f>
        <v>#REF!</v>
      </c>
      <c r="G18" s="15" t="e">
        <f t="shared" si="0"/>
        <v>#REF!</v>
      </c>
      <c r="H18" s="2" t="e">
        <f>+B18-C18+'Julio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32</v>
      </c>
      <c r="C19" s="4" t="e">
        <f>SUM(C14:C18)</f>
        <v>#REF!</v>
      </c>
      <c r="D19" s="5" t="e">
        <f>+(B19-C19)*100/C19</f>
        <v>#REF!</v>
      </c>
      <c r="E19" s="4">
        <f>SUM(E14:E18)</f>
        <v>267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4</v>
      </c>
      <c r="C20" s="2" t="e">
        <f>+#REF!</f>
        <v>#REF!</v>
      </c>
      <c r="D20" s="15" t="e">
        <f t="shared" ref="D20:D27" si="3">+(B20-C20)*100/C20</f>
        <v>#REF!</v>
      </c>
      <c r="E20" s="2">
        <f>+B20+'Julio 2014'!E20</f>
        <v>92</v>
      </c>
      <c r="F20" s="2" t="e">
        <f>+C20+'Julio 2014'!F20</f>
        <v>#REF!</v>
      </c>
      <c r="G20" s="15" t="e">
        <f t="shared" si="0"/>
        <v>#REF!</v>
      </c>
      <c r="H20" s="2" t="e">
        <f>+B20-C20+'Julio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 t="e">
        <f>+#REF!</f>
        <v>#REF!</v>
      </c>
      <c r="D21" s="15" t="e">
        <f t="shared" si="3"/>
        <v>#REF!</v>
      </c>
      <c r="E21" s="2">
        <f>+B21+'Julio 2014'!E21</f>
        <v>21</v>
      </c>
      <c r="F21" s="2" t="e">
        <f>+C21+'Julio 2014'!F21</f>
        <v>#REF!</v>
      </c>
      <c r="G21" s="15" t="e">
        <f t="shared" si="0"/>
        <v>#REF!</v>
      </c>
      <c r="H21" s="2" t="e">
        <f>+B21-C21+'Julio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2</v>
      </c>
      <c r="C22" s="2" t="e">
        <f>+#REF!</f>
        <v>#REF!</v>
      </c>
      <c r="D22" s="15" t="e">
        <f t="shared" si="3"/>
        <v>#REF!</v>
      </c>
      <c r="E22" s="2">
        <f>+B22+'Julio 2014'!E22</f>
        <v>18</v>
      </c>
      <c r="F22" s="2" t="e">
        <f>+C22+'Julio 2014'!F22</f>
        <v>#REF!</v>
      </c>
      <c r="G22" s="15" t="e">
        <f t="shared" si="0"/>
        <v>#REF!</v>
      </c>
      <c r="H22" s="2" t="e">
        <f>+B22-C22+'Julio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1</v>
      </c>
      <c r="C23" s="2" t="e">
        <f>+#REF!</f>
        <v>#REF!</v>
      </c>
      <c r="D23" s="15" t="e">
        <f t="shared" si="3"/>
        <v>#REF!</v>
      </c>
      <c r="E23" s="2">
        <f>+B23+'Julio 2014'!E23</f>
        <v>17</v>
      </c>
      <c r="F23" s="2" t="e">
        <f>+C23+'Julio 2014'!F23</f>
        <v>#REF!</v>
      </c>
      <c r="G23" s="15" t="e">
        <f t="shared" si="0"/>
        <v>#REF!</v>
      </c>
      <c r="H23" s="2" t="e">
        <f>+B23-C23+'Julio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1</v>
      </c>
      <c r="C24" s="2" t="e">
        <f>+#REF!</f>
        <v>#REF!</v>
      </c>
      <c r="D24" s="15" t="e">
        <f t="shared" si="3"/>
        <v>#REF!</v>
      </c>
      <c r="E24" s="2">
        <f>+B24+'Julio 2014'!E24</f>
        <v>25</v>
      </c>
      <c r="F24" s="2" t="e">
        <f>+C24+'Julio 2014'!F24</f>
        <v>#REF!</v>
      </c>
      <c r="G24" s="15" t="e">
        <f t="shared" si="0"/>
        <v>#REF!</v>
      </c>
      <c r="H24" s="2" t="e">
        <f>+B24-C24+'Julio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8</v>
      </c>
      <c r="C25" s="2" t="e">
        <f>+#REF!</f>
        <v>#REF!</v>
      </c>
      <c r="D25" s="15" t="e">
        <f t="shared" si="3"/>
        <v>#REF!</v>
      </c>
      <c r="E25" s="2">
        <f>+B25+'Julio 2014'!E25</f>
        <v>47</v>
      </c>
      <c r="F25" s="2" t="e">
        <f>+C25+'Julio 2014'!F25</f>
        <v>#REF!</v>
      </c>
      <c r="G25" s="15" t="e">
        <f t="shared" si="0"/>
        <v>#REF!</v>
      </c>
      <c r="H25" s="2" t="e">
        <f>+B25-C25+'Julio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/>
      <c r="C26" s="2" t="e">
        <f>+#REF!</f>
        <v>#REF!</v>
      </c>
      <c r="D26" s="15" t="e">
        <f t="shared" si="3"/>
        <v>#REF!</v>
      </c>
      <c r="E26" s="2">
        <f>+B26+'Julio 2014'!E26</f>
        <v>6</v>
      </c>
      <c r="F26" s="2" t="e">
        <f>+C26+'Julio 2014'!F26</f>
        <v>#REF!</v>
      </c>
      <c r="G26" s="15" t="e">
        <f t="shared" si="0"/>
        <v>#REF!</v>
      </c>
      <c r="H26" s="2" t="e">
        <f>+B26-C26+'Julio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 t="e">
        <f>+#REF!</f>
        <v>#REF!</v>
      </c>
      <c r="D27" s="15" t="e">
        <f t="shared" si="3"/>
        <v>#REF!</v>
      </c>
      <c r="E27" s="2">
        <f>+B27+'Julio 2014'!E27</f>
        <v>5</v>
      </c>
      <c r="F27" s="2" t="e">
        <f>+C27+'Julio 2014'!F27</f>
        <v>#REF!</v>
      </c>
      <c r="G27" s="15" t="e">
        <f t="shared" si="0"/>
        <v>#REF!</v>
      </c>
      <c r="H27" s="2" t="e">
        <f>+B27-C27+'Julio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19</v>
      </c>
      <c r="C28" s="4" t="e">
        <f>SUM(C20:C27)</f>
        <v>#REF!</v>
      </c>
      <c r="D28" s="5" t="e">
        <f>+(B28-C28)*100/C28</f>
        <v>#REF!</v>
      </c>
      <c r="E28" s="4">
        <f>SUM(E20:E27)</f>
        <v>231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72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684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71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671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D00-000000000000}">
  <sheetPr codeName="Hoja38"/>
  <dimension ref="A2:J30"/>
  <sheetViews>
    <sheetView zoomScale="152" zoomScaleNormal="152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+B4+'Junio 2014'!E4</f>
        <v>4</v>
      </c>
      <c r="F4" s="2" t="e">
        <f>+C4+'Junio 2014'!F4</f>
        <v>#REF!</v>
      </c>
      <c r="G4" s="15" t="e">
        <f t="shared" ref="G4:G27" si="0">+(E4-F4)*100/F4</f>
        <v>#REF!</v>
      </c>
      <c r="H4" s="2" t="e">
        <f>+B4-C4+'Junio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>+B5+'Junio 2014'!E5</f>
        <v>4</v>
      </c>
      <c r="F5" s="2" t="e">
        <f>+C5+'Junio 2014'!F5</f>
        <v>#REF!</v>
      </c>
      <c r="G5" s="15" t="e">
        <f t="shared" si="0"/>
        <v>#REF!</v>
      </c>
      <c r="H5" s="2" t="e">
        <f>+B5-C5+'Junio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 t="e">
        <f>+#REF!</f>
        <v>#REF!</v>
      </c>
      <c r="D6" s="15" t="e">
        <f t="shared" si="2"/>
        <v>#REF!</v>
      </c>
      <c r="E6" s="2">
        <f>+B6+'Junio 2014'!E6</f>
        <v>4</v>
      </c>
      <c r="F6" s="2" t="e">
        <f>+C6+'Junio 2014'!F6</f>
        <v>#REF!</v>
      </c>
      <c r="G6" s="15" t="e">
        <f t="shared" si="0"/>
        <v>#REF!</v>
      </c>
      <c r="H6" s="2" t="e">
        <f>+B6-C6+'Junio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 t="e">
        <f>SUM(C4:C6)</f>
        <v>#REF!</v>
      </c>
      <c r="D7" s="5" t="e">
        <f>+(B7-C7)*100/C7</f>
        <v>#REF!</v>
      </c>
      <c r="E7" s="4">
        <f>SUM(E4:E6)</f>
        <v>12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+B8+'Junio 2014'!E8</f>
        <v>1</v>
      </c>
      <c r="F8" s="2" t="e">
        <f>+C8+'Junio 2014'!F8</f>
        <v>#REF!</v>
      </c>
      <c r="G8" s="15" t="e">
        <f t="shared" si="0"/>
        <v>#REF!</v>
      </c>
      <c r="H8" s="2" t="e">
        <f>+B8-C8+'Junio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 t="e">
        <f>+#REF!</f>
        <v>#REF!</v>
      </c>
      <c r="D9" s="15" t="e">
        <f t="shared" si="2"/>
        <v>#REF!</v>
      </c>
      <c r="E9" s="2">
        <f>+B9+'Junio 2014'!E9</f>
        <v>8</v>
      </c>
      <c r="F9" s="2" t="e">
        <f>+C9+'Junio 2014'!F9</f>
        <v>#REF!</v>
      </c>
      <c r="G9" s="15" t="e">
        <f t="shared" si="0"/>
        <v>#REF!</v>
      </c>
      <c r="H9" s="2" t="e">
        <f>+B9-C9+'Junio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6</v>
      </c>
      <c r="C10" s="2" t="e">
        <f>+#REF!</f>
        <v>#REF!</v>
      </c>
      <c r="D10" s="15" t="e">
        <f t="shared" si="2"/>
        <v>#REF!</v>
      </c>
      <c r="E10" s="2">
        <f>+B10+'Junio 2014'!E10</f>
        <v>30</v>
      </c>
      <c r="F10" s="2" t="e">
        <f>+C10+'Junio 2014'!F10</f>
        <v>#REF!</v>
      </c>
      <c r="G10" s="15" t="e">
        <f t="shared" si="0"/>
        <v>#REF!</v>
      </c>
      <c r="H10" s="2" t="e">
        <f>+B10-C10+'Junio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8</v>
      </c>
      <c r="C11" s="2" t="e">
        <f>+#REF!</f>
        <v>#REF!</v>
      </c>
      <c r="D11" s="15" t="e">
        <f t="shared" si="2"/>
        <v>#REF!</v>
      </c>
      <c r="E11" s="2">
        <f>+B11+'Junio 2014'!E11</f>
        <v>41</v>
      </c>
      <c r="F11" s="2" t="e">
        <f>+C11+'Junio 2014'!F11</f>
        <v>#REF!</v>
      </c>
      <c r="G11" s="15" t="e">
        <f t="shared" si="0"/>
        <v>#REF!</v>
      </c>
      <c r="H11" s="2" t="e">
        <f>+B11-C11+'Junio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11</v>
      </c>
      <c r="C12" s="2" t="e">
        <f>+#REF!</f>
        <v>#REF!</v>
      </c>
      <c r="D12" s="15" t="e">
        <f t="shared" si="2"/>
        <v>#REF!</v>
      </c>
      <c r="E12" s="2">
        <f>+B12+'Junio 2014'!E12</f>
        <v>73</v>
      </c>
      <c r="F12" s="2" t="e">
        <f>+C12+'Junio 2014'!F12</f>
        <v>#REF!</v>
      </c>
      <c r="G12" s="15" t="e">
        <f t="shared" si="0"/>
        <v>#REF!</v>
      </c>
      <c r="H12" s="2" t="e">
        <f>+B12-C12+'Junio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26</v>
      </c>
      <c r="C13" s="4" t="e">
        <f>SUM(C8:C12)</f>
        <v>#REF!</v>
      </c>
      <c r="D13" s="5" t="e">
        <f>+(B13-C13)*100/C13</f>
        <v>#REF!</v>
      </c>
      <c r="E13" s="4">
        <f>SUM(E8:E12)</f>
        <v>153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6</v>
      </c>
      <c r="C14" s="2" t="e">
        <f>+#REF!</f>
        <v>#REF!</v>
      </c>
      <c r="D14" s="15" t="e">
        <f t="shared" si="2"/>
        <v>#REF!</v>
      </c>
      <c r="E14" s="2">
        <f>+B14+'Junio 2014'!E14</f>
        <v>50</v>
      </c>
      <c r="F14" s="2" t="e">
        <f>+C14+'Junio 2014'!F14</f>
        <v>#REF!</v>
      </c>
      <c r="G14" s="15" t="e">
        <f t="shared" si="0"/>
        <v>#REF!</v>
      </c>
      <c r="H14" s="2" t="e">
        <f>+B14-C14+'Junio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3</v>
      </c>
      <c r="C15" s="2" t="e">
        <f>+#REF!</f>
        <v>#REF!</v>
      </c>
      <c r="D15" s="15" t="e">
        <f t="shared" si="2"/>
        <v>#REF!</v>
      </c>
      <c r="E15" s="2">
        <f>+B15+'Junio 2014'!E15</f>
        <v>39</v>
      </c>
      <c r="F15" s="2" t="e">
        <f>+C15+'Junio 2014'!F15</f>
        <v>#REF!</v>
      </c>
      <c r="G15" s="15" t="e">
        <f t="shared" si="0"/>
        <v>#REF!</v>
      </c>
      <c r="H15" s="2" t="e">
        <f>+B15-C15+'Junio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7</v>
      </c>
      <c r="C16" s="2" t="e">
        <f>+#REF!</f>
        <v>#REF!</v>
      </c>
      <c r="D16" s="15" t="e">
        <f t="shared" si="2"/>
        <v>#REF!</v>
      </c>
      <c r="E16" s="2">
        <f>+B16+'Junio 2014'!E16</f>
        <v>59</v>
      </c>
      <c r="F16" s="2" t="e">
        <f>+C16+'Junio 2014'!F16</f>
        <v>#REF!</v>
      </c>
      <c r="G16" s="15" t="e">
        <f t="shared" si="0"/>
        <v>#REF!</v>
      </c>
      <c r="H16" s="2" t="e">
        <f>+B16-C16+'Junio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3</v>
      </c>
      <c r="C17" s="2" t="e">
        <f>+#REF!</f>
        <v>#REF!</v>
      </c>
      <c r="D17" s="15" t="e">
        <f t="shared" si="2"/>
        <v>#REF!</v>
      </c>
      <c r="E17" s="2">
        <f>+B17+'Junio 2014'!E17</f>
        <v>38</v>
      </c>
      <c r="F17" s="2" t="e">
        <f>+C17+'Junio 2014'!F17</f>
        <v>#REF!</v>
      </c>
      <c r="G17" s="15" t="e">
        <f t="shared" si="0"/>
        <v>#REF!</v>
      </c>
      <c r="H17" s="2" t="e">
        <f>+B17-C17+'Junio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29</v>
      </c>
      <c r="B18" s="2">
        <v>6</v>
      </c>
      <c r="C18" s="2" t="e">
        <f>+#REF!</f>
        <v>#REF!</v>
      </c>
      <c r="D18" s="15" t="e">
        <f t="shared" si="2"/>
        <v>#REF!</v>
      </c>
      <c r="E18" s="2">
        <f>+B18+'Junio 2014'!E18</f>
        <v>49</v>
      </c>
      <c r="F18" s="2" t="e">
        <f>+C18+'Junio 2014'!F18</f>
        <v>#REF!</v>
      </c>
      <c r="G18" s="15" t="e">
        <f t="shared" si="0"/>
        <v>#REF!</v>
      </c>
      <c r="H18" s="2" t="e">
        <f>+B18-C18+'Junio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25</v>
      </c>
      <c r="C19" s="4" t="e">
        <f>SUM(C14:C18)</f>
        <v>#REF!</v>
      </c>
      <c r="D19" s="5" t="e">
        <f>+(B19-C19)*100/C19</f>
        <v>#REF!</v>
      </c>
      <c r="E19" s="4">
        <f>SUM(E14:E18)</f>
        <v>235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16</v>
      </c>
      <c r="C20" s="2" t="e">
        <f>+#REF!</f>
        <v>#REF!</v>
      </c>
      <c r="D20" s="15" t="e">
        <f t="shared" ref="D20:D27" si="3">+(B20-C20)*100/C20</f>
        <v>#REF!</v>
      </c>
      <c r="E20" s="2">
        <f>+B20+'Junio 2014'!E20</f>
        <v>88</v>
      </c>
      <c r="F20" s="2" t="e">
        <f>+C20+'Junio 2014'!F20</f>
        <v>#REF!</v>
      </c>
      <c r="G20" s="15" t="e">
        <f t="shared" si="0"/>
        <v>#REF!</v>
      </c>
      <c r="H20" s="2" t="e">
        <f>+B20-C20+'Junio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 t="e">
        <f>+#REF!</f>
        <v>#REF!</v>
      </c>
      <c r="D21" s="15" t="e">
        <f t="shared" si="3"/>
        <v>#REF!</v>
      </c>
      <c r="E21" s="2">
        <f>+B21+'Junio 2014'!E21</f>
        <v>18</v>
      </c>
      <c r="F21" s="2" t="e">
        <f>+C21+'Junio 2014'!F21</f>
        <v>#REF!</v>
      </c>
      <c r="G21" s="15" t="e">
        <f t="shared" si="0"/>
        <v>#REF!</v>
      </c>
      <c r="H21" s="2" t="e">
        <f>+B21-C21+'Junio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3</v>
      </c>
      <c r="C22" s="2" t="e">
        <f>+#REF!</f>
        <v>#REF!</v>
      </c>
      <c r="D22" s="15" t="e">
        <f t="shared" si="3"/>
        <v>#REF!</v>
      </c>
      <c r="E22" s="2">
        <f>+B22+'Junio 2014'!E22</f>
        <v>16</v>
      </c>
      <c r="F22" s="2" t="e">
        <f>+C22+'Junio 2014'!F22</f>
        <v>#REF!</v>
      </c>
      <c r="G22" s="15" t="e">
        <f t="shared" si="0"/>
        <v>#REF!</v>
      </c>
      <c r="H22" s="2" t="e">
        <f>+B22-C22+'Junio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/>
      <c r="C23" s="2" t="e">
        <f>+#REF!</f>
        <v>#REF!</v>
      </c>
      <c r="D23" s="15" t="e">
        <f t="shared" si="3"/>
        <v>#REF!</v>
      </c>
      <c r="E23" s="2">
        <f>+B23+'Junio 2014'!E23</f>
        <v>16</v>
      </c>
      <c r="F23" s="2" t="e">
        <f>+C23+'Junio 2014'!F23</f>
        <v>#REF!</v>
      </c>
      <c r="G23" s="15" t="e">
        <f t="shared" si="0"/>
        <v>#REF!</v>
      </c>
      <c r="H23" s="2" t="e">
        <f>+B23-C23+'Junio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 t="e">
        <f>+#REF!</f>
        <v>#REF!</v>
      </c>
      <c r="D24" s="15" t="e">
        <f t="shared" si="3"/>
        <v>#REF!</v>
      </c>
      <c r="E24" s="2">
        <f>+B24+'Junio 2014'!E24</f>
        <v>24</v>
      </c>
      <c r="F24" s="2" t="e">
        <f>+C24+'Junio 2014'!F24</f>
        <v>#REF!</v>
      </c>
      <c r="G24" s="15" t="e">
        <f t="shared" si="0"/>
        <v>#REF!</v>
      </c>
      <c r="H24" s="2" t="e">
        <f>+B24-C24+'Junio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7</v>
      </c>
      <c r="C25" s="2" t="e">
        <f>+#REF!</f>
        <v>#REF!</v>
      </c>
      <c r="D25" s="15" t="e">
        <f t="shared" si="3"/>
        <v>#REF!</v>
      </c>
      <c r="E25" s="2">
        <f>+B25+'Junio 2014'!E25</f>
        <v>39</v>
      </c>
      <c r="F25" s="2" t="e">
        <f>+C25+'Junio 2014'!F25</f>
        <v>#REF!</v>
      </c>
      <c r="G25" s="15" t="e">
        <f t="shared" si="0"/>
        <v>#REF!</v>
      </c>
      <c r="H25" s="2" t="e">
        <f>+B25-C25+'Junio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/>
      <c r="C26" s="2" t="e">
        <f>+#REF!</f>
        <v>#REF!</v>
      </c>
      <c r="D26" s="15" t="e">
        <f t="shared" si="3"/>
        <v>#REF!</v>
      </c>
      <c r="E26" s="2">
        <f>+B26+'Junio 2014'!E26</f>
        <v>6</v>
      </c>
      <c r="F26" s="2" t="e">
        <f>+C26+'Junio 2014'!F26</f>
        <v>#REF!</v>
      </c>
      <c r="G26" s="15" t="e">
        <f t="shared" si="0"/>
        <v>#REF!</v>
      </c>
      <c r="H26" s="2" t="e">
        <f>+B26-C26+'Junio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 t="e">
        <f>+#REF!</f>
        <v>#REF!</v>
      </c>
      <c r="D27" s="15" t="e">
        <f t="shared" si="3"/>
        <v>#REF!</v>
      </c>
      <c r="E27" s="2">
        <f>+B27+'Junio 2014'!E27</f>
        <v>5</v>
      </c>
      <c r="F27" s="2" t="e">
        <f>+C27+'Junio 2014'!F27</f>
        <v>#REF!</v>
      </c>
      <c r="G27" s="15" t="e">
        <f t="shared" si="0"/>
        <v>#REF!</v>
      </c>
      <c r="H27" s="2" t="e">
        <f>+B27-C27+'Junio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33</v>
      </c>
      <c r="C28" s="4" t="e">
        <f>SUM(C20:C27)</f>
        <v>#REF!</v>
      </c>
      <c r="D28" s="5" t="e">
        <f>+(B28-C28)*100/C28</f>
        <v>#REF!</v>
      </c>
      <c r="E28" s="4">
        <f>SUM(E20:E27)</f>
        <v>212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85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612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84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600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E00-000000000000}">
  <sheetPr codeName="Hoja39"/>
  <dimension ref="A2:J30"/>
  <sheetViews>
    <sheetView topLeftCell="A2" zoomScale="214" zoomScaleNormal="214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>
        <v>1</v>
      </c>
      <c r="C4" s="2" t="e">
        <f>+#REF!</f>
        <v>#REF!</v>
      </c>
      <c r="D4" s="15" t="e">
        <f>+(B4-C4)*100/C4</f>
        <v>#REF!</v>
      </c>
      <c r="E4" s="2">
        <f>+B4+'Mayo 2014'!E4</f>
        <v>4</v>
      </c>
      <c r="F4" s="2" t="e">
        <f>+C4+'Mayo 2014'!F4</f>
        <v>#REF!</v>
      </c>
      <c r="G4" s="15" t="e">
        <f t="shared" ref="G4:G27" si="0">+(E4-F4)*100/F4</f>
        <v>#REF!</v>
      </c>
      <c r="H4" s="2" t="e">
        <f>+B4-C4+'Mayo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2</v>
      </c>
      <c r="C5" s="2" t="e">
        <f>+#REF!</f>
        <v>#REF!</v>
      </c>
      <c r="D5" s="15" t="e">
        <f t="shared" ref="D5:D18" si="2">+(B5-C5)*100/C5</f>
        <v>#REF!</v>
      </c>
      <c r="E5" s="2">
        <f>+B5+'Mayo 2014'!E5</f>
        <v>4</v>
      </c>
      <c r="F5" s="2" t="e">
        <f>+C5+'Mayo 2014'!F5</f>
        <v>#REF!</v>
      </c>
      <c r="G5" s="15" t="e">
        <f t="shared" si="0"/>
        <v>#REF!</v>
      </c>
      <c r="H5" s="2" t="e">
        <f>+B5-C5+'Mayo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 t="e">
        <f>+#REF!</f>
        <v>#REF!</v>
      </c>
      <c r="D6" s="15" t="e">
        <f t="shared" si="2"/>
        <v>#REF!</v>
      </c>
      <c r="E6" s="2">
        <f>+B6+'Mayo 2014'!E6</f>
        <v>3</v>
      </c>
      <c r="F6" s="2" t="e">
        <f>+C6+'Mayo 2014'!F6</f>
        <v>#REF!</v>
      </c>
      <c r="G6" s="15" t="e">
        <f t="shared" si="0"/>
        <v>#REF!</v>
      </c>
      <c r="H6" s="2" t="e">
        <f>+B6-C6+'Mayo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4</v>
      </c>
      <c r="C7" s="4" t="e">
        <f>SUM(C4:C6)</f>
        <v>#REF!</v>
      </c>
      <c r="D7" s="5" t="e">
        <f>+(B7-C7)*100/C7</f>
        <v>#REF!</v>
      </c>
      <c r="E7" s="4">
        <f>SUM(E4:E6)</f>
        <v>11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0</v>
      </c>
      <c r="C8" s="2" t="e">
        <f>+#REF!</f>
        <v>#REF!</v>
      </c>
      <c r="D8" s="15" t="e">
        <f t="shared" si="2"/>
        <v>#REF!</v>
      </c>
      <c r="E8" s="2">
        <f>+B8+'Mayo 2014'!E8</f>
        <v>1</v>
      </c>
      <c r="F8" s="2" t="e">
        <f>+C8+'Mayo 2014'!F8</f>
        <v>#REF!</v>
      </c>
      <c r="G8" s="15" t="e">
        <f t="shared" si="0"/>
        <v>#REF!</v>
      </c>
      <c r="H8" s="2" t="e">
        <f>+B8-C8+'Mayo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1</v>
      </c>
      <c r="C9" s="2" t="e">
        <f>+#REF!</f>
        <v>#REF!</v>
      </c>
      <c r="D9" s="15" t="e">
        <f t="shared" si="2"/>
        <v>#REF!</v>
      </c>
      <c r="E9" s="2">
        <f>+B9+'Mayo 2014'!E9</f>
        <v>7</v>
      </c>
      <c r="F9" s="2" t="e">
        <f>+C9+'Mayo 2014'!F9</f>
        <v>#REF!</v>
      </c>
      <c r="G9" s="15" t="e">
        <f t="shared" si="0"/>
        <v>#REF!</v>
      </c>
      <c r="H9" s="2" t="e">
        <f>+B9-C9+'Mayo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2</v>
      </c>
      <c r="C10" s="2" t="e">
        <f>+#REF!</f>
        <v>#REF!</v>
      </c>
      <c r="D10" s="15" t="e">
        <f t="shared" si="2"/>
        <v>#REF!</v>
      </c>
      <c r="E10" s="2">
        <f>+B10+'Mayo 2014'!E10</f>
        <v>24</v>
      </c>
      <c r="F10" s="2" t="e">
        <f>+C10+'Mayo 2014'!F10</f>
        <v>#REF!</v>
      </c>
      <c r="G10" s="15" t="e">
        <f t="shared" si="0"/>
        <v>#REF!</v>
      </c>
      <c r="H10" s="2" t="e">
        <f>+B10-C10+'Mayo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4</v>
      </c>
      <c r="C11" s="2" t="e">
        <f>+#REF!</f>
        <v>#REF!</v>
      </c>
      <c r="D11" s="15" t="e">
        <f t="shared" si="2"/>
        <v>#REF!</v>
      </c>
      <c r="E11" s="2">
        <f>+B11+'Mayo 2014'!E11</f>
        <v>33</v>
      </c>
      <c r="F11" s="2" t="e">
        <f>+C11+'Mayo 2014'!F11</f>
        <v>#REF!</v>
      </c>
      <c r="G11" s="15" t="e">
        <f t="shared" si="0"/>
        <v>#REF!</v>
      </c>
      <c r="H11" s="2" t="e">
        <f>+B11-C11+'Mayo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10</v>
      </c>
      <c r="C12" s="2" t="e">
        <f>+#REF!</f>
        <v>#REF!</v>
      </c>
      <c r="D12" s="15" t="e">
        <f t="shared" si="2"/>
        <v>#REF!</v>
      </c>
      <c r="E12" s="2">
        <f>+B12+'Mayo 2014'!E12</f>
        <v>62</v>
      </c>
      <c r="F12" s="2" t="e">
        <f>+C12+'Mayo 2014'!F12</f>
        <v>#REF!</v>
      </c>
      <c r="G12" s="15" t="e">
        <f t="shared" si="0"/>
        <v>#REF!</v>
      </c>
      <c r="H12" s="2" t="e">
        <f>+B12-C12+'Mayo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17</v>
      </c>
      <c r="C13" s="4" t="e">
        <f>SUM(C8:C12)</f>
        <v>#REF!</v>
      </c>
      <c r="D13" s="5" t="e">
        <f>+(B13-C13)*100/C13</f>
        <v>#REF!</v>
      </c>
      <c r="E13" s="4">
        <f>SUM(E8:E12)</f>
        <v>127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7</v>
      </c>
      <c r="C14" s="2" t="e">
        <f>+#REF!</f>
        <v>#REF!</v>
      </c>
      <c r="D14" s="15" t="e">
        <f t="shared" si="2"/>
        <v>#REF!</v>
      </c>
      <c r="E14" s="2">
        <f>+B14+'Mayo 2014'!E14</f>
        <v>44</v>
      </c>
      <c r="F14" s="2" t="e">
        <f>+C14+'Mayo 2014'!F14</f>
        <v>#REF!</v>
      </c>
      <c r="G14" s="15" t="e">
        <f t="shared" si="0"/>
        <v>#REF!</v>
      </c>
      <c r="H14" s="2" t="e">
        <f>+B14-C14+'Mayo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3</v>
      </c>
      <c r="C15" s="2" t="e">
        <f>+#REF!</f>
        <v>#REF!</v>
      </c>
      <c r="D15" s="15" t="e">
        <f t="shared" si="2"/>
        <v>#REF!</v>
      </c>
      <c r="E15" s="2">
        <f>+B15+'Mayo 2014'!E15</f>
        <v>36</v>
      </c>
      <c r="F15" s="2" t="e">
        <f>+C15+'Mayo 2014'!F15</f>
        <v>#REF!</v>
      </c>
      <c r="G15" s="15" t="e">
        <f t="shared" si="0"/>
        <v>#REF!</v>
      </c>
      <c r="H15" s="2" t="e">
        <f>+B15-C15+'Mayo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7</v>
      </c>
      <c r="C16" s="2" t="e">
        <f>+#REF!</f>
        <v>#REF!</v>
      </c>
      <c r="D16" s="15" t="e">
        <f t="shared" si="2"/>
        <v>#REF!</v>
      </c>
      <c r="E16" s="2">
        <f>+B16+'Mayo 2014'!E16</f>
        <v>52</v>
      </c>
      <c r="F16" s="2" t="e">
        <f>+C16+'Mayo 2014'!F16</f>
        <v>#REF!</v>
      </c>
      <c r="G16" s="15" t="e">
        <f t="shared" si="0"/>
        <v>#REF!</v>
      </c>
      <c r="H16" s="2" t="e">
        <f>+B16-C16+'Mayo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3</v>
      </c>
      <c r="C17" s="2" t="e">
        <f>+#REF!</f>
        <v>#REF!</v>
      </c>
      <c r="D17" s="15" t="e">
        <f t="shared" si="2"/>
        <v>#REF!</v>
      </c>
      <c r="E17" s="2">
        <f>+B17+'Mayo 2014'!E17</f>
        <v>35</v>
      </c>
      <c r="F17" s="2" t="e">
        <f>+C17+'Mayo 2014'!F17</f>
        <v>#REF!</v>
      </c>
      <c r="G17" s="15" t="e">
        <f t="shared" si="0"/>
        <v>#REF!</v>
      </c>
      <c r="H17" s="2" t="e">
        <f>+B17-C17+'Mayo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0</v>
      </c>
      <c r="B18" s="2">
        <v>10</v>
      </c>
      <c r="C18" s="2" t="e">
        <f>+#REF!</f>
        <v>#REF!</v>
      </c>
      <c r="D18" s="15" t="e">
        <f t="shared" si="2"/>
        <v>#REF!</v>
      </c>
      <c r="E18" s="2">
        <f>+B18+'Mayo 2014'!E18</f>
        <v>43</v>
      </c>
      <c r="F18" s="2" t="e">
        <f>+C18+'Mayo 2014'!F18</f>
        <v>#REF!</v>
      </c>
      <c r="G18" s="15" t="e">
        <f t="shared" si="0"/>
        <v>#REF!</v>
      </c>
      <c r="H18" s="2" t="e">
        <f>+B18-C18+'Mayo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30</v>
      </c>
      <c r="C19" s="4" t="e">
        <f>SUM(C14:C18)</f>
        <v>#REF!</v>
      </c>
      <c r="D19" s="5" t="e">
        <f>+(B19-C19)*100/C19</f>
        <v>#REF!</v>
      </c>
      <c r="E19" s="4">
        <f>SUM(E14:E18)</f>
        <v>210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10</v>
      </c>
      <c r="C20" s="2" t="e">
        <f>+#REF!</f>
        <v>#REF!</v>
      </c>
      <c r="D20" s="15" t="e">
        <f t="shared" ref="D20:D27" si="3">+(B20-C20)*100/C20</f>
        <v>#REF!</v>
      </c>
      <c r="E20" s="2">
        <f>+B20+'Mayo 2014'!E20</f>
        <v>72</v>
      </c>
      <c r="F20" s="2" t="e">
        <f>+C20+'Mayo 2014'!F20</f>
        <v>#REF!</v>
      </c>
      <c r="G20" s="15" t="e">
        <f t="shared" si="0"/>
        <v>#REF!</v>
      </c>
      <c r="H20" s="2" t="e">
        <f>+B20-C20+'Mayo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 t="e">
        <f>+#REF!</f>
        <v>#REF!</v>
      </c>
      <c r="D21" s="15" t="e">
        <f t="shared" si="3"/>
        <v>#REF!</v>
      </c>
      <c r="E21" s="2">
        <f>+B21+'Mayo 2014'!E21</f>
        <v>15</v>
      </c>
      <c r="F21" s="2" t="e">
        <f>+C21+'Mayo 2014'!F21</f>
        <v>#REF!</v>
      </c>
      <c r="G21" s="15" t="e">
        <f t="shared" si="0"/>
        <v>#REF!</v>
      </c>
      <c r="H21" s="2" t="e">
        <f>+B21-C21+'Mayo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3</v>
      </c>
      <c r="C22" s="2" t="e">
        <f>+#REF!</f>
        <v>#REF!</v>
      </c>
      <c r="D22" s="15" t="e">
        <f t="shared" si="3"/>
        <v>#REF!</v>
      </c>
      <c r="E22" s="2">
        <f>+B22+'Mayo 2014'!E22</f>
        <v>13</v>
      </c>
      <c r="F22" s="2" t="e">
        <f>+C22+'Mayo 2014'!F22</f>
        <v>#REF!</v>
      </c>
      <c r="G22" s="15" t="e">
        <f t="shared" si="0"/>
        <v>#REF!</v>
      </c>
      <c r="H22" s="2" t="e">
        <f>+B22-C22+'Mayo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4</v>
      </c>
      <c r="C23" s="2" t="e">
        <f>+#REF!</f>
        <v>#REF!</v>
      </c>
      <c r="D23" s="15" t="e">
        <f t="shared" si="3"/>
        <v>#REF!</v>
      </c>
      <c r="E23" s="2">
        <f>+B23+'Mayo 2014'!E23</f>
        <v>16</v>
      </c>
      <c r="F23" s="2" t="e">
        <f>+C23+'Mayo 2014'!F23</f>
        <v>#REF!</v>
      </c>
      <c r="G23" s="15" t="e">
        <f t="shared" si="0"/>
        <v>#REF!</v>
      </c>
      <c r="H23" s="2" t="e">
        <f>+B23-C23+'Mayo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 t="e">
        <f>+#REF!</f>
        <v>#REF!</v>
      </c>
      <c r="D24" s="15" t="e">
        <f t="shared" si="3"/>
        <v>#REF!</v>
      </c>
      <c r="E24" s="2">
        <f>+B24+'Mayo 2014'!E24</f>
        <v>21</v>
      </c>
      <c r="F24" s="2" t="e">
        <f>+C24+'Mayo 2014'!F24</f>
        <v>#REF!</v>
      </c>
      <c r="G24" s="15" t="e">
        <f t="shared" si="0"/>
        <v>#REF!</v>
      </c>
      <c r="H24" s="2" t="e">
        <f>+B24-C24+'Mayo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6</v>
      </c>
      <c r="C25" s="2" t="e">
        <f>+#REF!</f>
        <v>#REF!</v>
      </c>
      <c r="D25" s="15" t="e">
        <f t="shared" si="3"/>
        <v>#REF!</v>
      </c>
      <c r="E25" s="2">
        <f>+B25+'Mayo 2014'!E25</f>
        <v>32</v>
      </c>
      <c r="F25" s="2" t="e">
        <f>+C25+'Mayo 2014'!F25</f>
        <v>#REF!</v>
      </c>
      <c r="G25" s="15" t="e">
        <f t="shared" si="0"/>
        <v>#REF!</v>
      </c>
      <c r="H25" s="2" t="e">
        <f>+B25-C25+'Mayo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0</v>
      </c>
      <c r="C26" s="2" t="e">
        <f>+#REF!</f>
        <v>#REF!</v>
      </c>
      <c r="D26" s="15" t="e">
        <f t="shared" si="3"/>
        <v>#REF!</v>
      </c>
      <c r="E26" s="2">
        <f>+B26+'Mayo 2014'!E26</f>
        <v>6</v>
      </c>
      <c r="F26" s="2" t="e">
        <f>+C26+'Mayo 2014'!F26</f>
        <v>#REF!</v>
      </c>
      <c r="G26" s="15" t="e">
        <f t="shared" si="0"/>
        <v>#REF!</v>
      </c>
      <c r="H26" s="2" t="e">
        <f>+B26-C26+'Mayo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0</v>
      </c>
      <c r="C27" s="2" t="e">
        <f>+#REF!</f>
        <v>#REF!</v>
      </c>
      <c r="D27" s="15" t="e">
        <f t="shared" si="3"/>
        <v>#REF!</v>
      </c>
      <c r="E27" s="2">
        <f>+B27+'Mayo 2014'!E27</f>
        <v>4</v>
      </c>
      <c r="F27" s="2" t="e">
        <f>+C27+'Mayo 2014'!F27</f>
        <v>#REF!</v>
      </c>
      <c r="G27" s="15" t="e">
        <f t="shared" si="0"/>
        <v>#REF!</v>
      </c>
      <c r="H27" s="2" t="e">
        <f>+B27-C27+'Mayo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29</v>
      </c>
      <c r="C28" s="4" t="e">
        <f>SUM(C20:C27)</f>
        <v>#REF!</v>
      </c>
      <c r="D28" s="5" t="e">
        <f>+(B28-C28)*100/C28</f>
        <v>#REF!</v>
      </c>
      <c r="E28" s="4">
        <f>SUM(E20:E27)</f>
        <v>179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80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527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76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516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F00-000000000000}">
  <sheetPr codeName="Hoja40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>
        <v>1</v>
      </c>
      <c r="C4" s="2" t="e">
        <f>+#REF!</f>
        <v>#REF!</v>
      </c>
      <c r="D4" s="15" t="e">
        <f>+(B4-C4)*100/C4</f>
        <v>#REF!</v>
      </c>
      <c r="E4" s="2">
        <f>+B4+'Abril 2014'!E4</f>
        <v>3</v>
      </c>
      <c r="F4" s="2" t="e">
        <f>+C4+'Abril 2014'!F4</f>
        <v>#REF!</v>
      </c>
      <c r="G4" s="15" t="e">
        <f t="shared" ref="G4:G27" si="0">+(E4-F4)*100/F4</f>
        <v>#REF!</v>
      </c>
      <c r="H4" s="2" t="e">
        <f>+B4-C4+'Abril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>+B5+'Abril 2014'!E5</f>
        <v>2</v>
      </c>
      <c r="F5" s="2" t="e">
        <f>+C5+'Abril 2014'!F5</f>
        <v>#REF!</v>
      </c>
      <c r="G5" s="15" t="e">
        <f t="shared" si="0"/>
        <v>#REF!</v>
      </c>
      <c r="H5" s="2" t="e">
        <f>+B5-C5+'Abril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 t="e">
        <f>+#REF!</f>
        <v>#REF!</v>
      </c>
      <c r="D6" s="15" t="e">
        <f t="shared" si="2"/>
        <v>#REF!</v>
      </c>
      <c r="E6" s="2">
        <f>+B6+'Abril 2014'!E6</f>
        <v>2</v>
      </c>
      <c r="F6" s="2" t="e">
        <f>+C6+'Abril 2014'!F6</f>
        <v>#REF!</v>
      </c>
      <c r="G6" s="15" t="e">
        <f t="shared" si="0"/>
        <v>#REF!</v>
      </c>
      <c r="H6" s="2" t="e">
        <f>+B6-C6+'Abril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2</v>
      </c>
      <c r="C7" s="4" t="e">
        <f>SUM(C4:C6)</f>
        <v>#REF!</v>
      </c>
      <c r="D7" s="5" t="e">
        <f>+(B7-C7)*100/C7</f>
        <v>#REF!</v>
      </c>
      <c r="E7" s="4">
        <f>SUM(E4:E6)</f>
        <v>7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+B8+'Abril 2014'!E8</f>
        <v>1</v>
      </c>
      <c r="F8" s="2" t="e">
        <f>+C8+'Abril 2014'!F8</f>
        <v>#REF!</v>
      </c>
      <c r="G8" s="15" t="e">
        <f t="shared" si="0"/>
        <v>#REF!</v>
      </c>
      <c r="H8" s="2" t="e">
        <f>+B8-C8+'Abril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 t="e">
        <f>+#REF!</f>
        <v>#REF!</v>
      </c>
      <c r="D9" s="15" t="e">
        <f t="shared" si="2"/>
        <v>#REF!</v>
      </c>
      <c r="E9" s="2">
        <f>+B9+'Abril 2014'!E9</f>
        <v>6</v>
      </c>
      <c r="F9" s="2" t="e">
        <f>+C9+'Abril 2014'!F9</f>
        <v>#REF!</v>
      </c>
      <c r="G9" s="15" t="e">
        <f t="shared" si="0"/>
        <v>#REF!</v>
      </c>
      <c r="H9" s="2" t="e">
        <f>+B9-C9+'Abril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5</v>
      </c>
      <c r="C10" s="2" t="e">
        <f>+#REF!</f>
        <v>#REF!</v>
      </c>
      <c r="D10" s="15" t="e">
        <f t="shared" si="2"/>
        <v>#REF!</v>
      </c>
      <c r="E10" s="2">
        <f>+B10+'Abril 2014'!E10</f>
        <v>22</v>
      </c>
      <c r="F10" s="2" t="e">
        <f>+C10+'Abril 2014'!F10</f>
        <v>#REF!</v>
      </c>
      <c r="G10" s="15" t="e">
        <f t="shared" si="0"/>
        <v>#REF!</v>
      </c>
      <c r="H10" s="2" t="e">
        <f>+B10-C10+'Abril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8</v>
      </c>
      <c r="C11" s="2" t="e">
        <f>+#REF!</f>
        <v>#REF!</v>
      </c>
      <c r="D11" s="15" t="e">
        <f t="shared" si="2"/>
        <v>#REF!</v>
      </c>
      <c r="E11" s="2">
        <f>+B11+'Abril 2014'!E11</f>
        <v>29</v>
      </c>
      <c r="F11" s="2" t="e">
        <f>+C11+'Abril 2014'!F11</f>
        <v>#REF!</v>
      </c>
      <c r="G11" s="15" t="e">
        <f t="shared" si="0"/>
        <v>#REF!</v>
      </c>
      <c r="H11" s="2" t="e">
        <f>+B11-C11+'Abril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10</v>
      </c>
      <c r="C12" s="2" t="e">
        <f>+#REF!</f>
        <v>#REF!</v>
      </c>
      <c r="D12" s="15" t="e">
        <f t="shared" si="2"/>
        <v>#REF!</v>
      </c>
      <c r="E12" s="2">
        <f>+B12+'Abril 2014'!E12</f>
        <v>52</v>
      </c>
      <c r="F12" s="2" t="e">
        <f>+C12+'Abril 2014'!F12</f>
        <v>#REF!</v>
      </c>
      <c r="G12" s="15" t="e">
        <f t="shared" si="0"/>
        <v>#REF!</v>
      </c>
      <c r="H12" s="2" t="e">
        <f>+B12-C12+'Abril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25</v>
      </c>
      <c r="C13" s="4" t="e">
        <f>SUM(C8:C12)</f>
        <v>#REF!</v>
      </c>
      <c r="D13" s="5" t="e">
        <f>+(B13-C13)*100/C13</f>
        <v>#REF!</v>
      </c>
      <c r="E13" s="4">
        <f>SUM(E8:E12)</f>
        <v>110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7</v>
      </c>
      <c r="C14" s="2" t="e">
        <f>+#REF!</f>
        <v>#REF!</v>
      </c>
      <c r="D14" s="15" t="e">
        <f t="shared" si="2"/>
        <v>#REF!</v>
      </c>
      <c r="E14" s="2">
        <f>+B14+'Abril 2014'!E14</f>
        <v>37</v>
      </c>
      <c r="F14" s="2" t="e">
        <f>+C14+'Abril 2014'!F14</f>
        <v>#REF!</v>
      </c>
      <c r="G14" s="15" t="e">
        <f t="shared" si="0"/>
        <v>#REF!</v>
      </c>
      <c r="H14" s="2" t="e">
        <f>+B14-C14+'Abril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5</v>
      </c>
      <c r="C15" s="2" t="e">
        <f>+#REF!</f>
        <v>#REF!</v>
      </c>
      <c r="D15" s="15" t="e">
        <f t="shared" si="2"/>
        <v>#REF!</v>
      </c>
      <c r="E15" s="2">
        <f>+B15+'Abril 2014'!E15</f>
        <v>33</v>
      </c>
      <c r="F15" s="2" t="e">
        <f>+C15+'Abril 2014'!F15</f>
        <v>#REF!</v>
      </c>
      <c r="G15" s="15" t="e">
        <f t="shared" si="0"/>
        <v>#REF!</v>
      </c>
      <c r="H15" s="2" t="e">
        <f>+B15-C15+'Abril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10</v>
      </c>
      <c r="C16" s="2" t="e">
        <f>+#REF!</f>
        <v>#REF!</v>
      </c>
      <c r="D16" s="15" t="e">
        <f t="shared" si="2"/>
        <v>#REF!</v>
      </c>
      <c r="E16" s="2">
        <f>+B16+'Abril 2014'!E16</f>
        <v>45</v>
      </c>
      <c r="F16" s="2" t="e">
        <f>+C16+'Abril 2014'!F16</f>
        <v>#REF!</v>
      </c>
      <c r="G16" s="15" t="e">
        <f t="shared" si="0"/>
        <v>#REF!</v>
      </c>
      <c r="H16" s="2" t="e">
        <f>+B16-C16+'Abril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9</v>
      </c>
      <c r="C17" s="2" t="e">
        <f>+#REF!</f>
        <v>#REF!</v>
      </c>
      <c r="D17" s="15" t="e">
        <f t="shared" si="2"/>
        <v>#REF!</v>
      </c>
      <c r="E17" s="2">
        <f>+B17+'Abril 2014'!E17</f>
        <v>32</v>
      </c>
      <c r="F17" s="2" t="e">
        <f>+C17+'Abril 2014'!F17</f>
        <v>#REF!</v>
      </c>
      <c r="G17" s="15" t="e">
        <f t="shared" si="0"/>
        <v>#REF!</v>
      </c>
      <c r="H17" s="2" t="e">
        <f>+B17-C17+'Abril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0</v>
      </c>
      <c r="B18" s="2">
        <v>7</v>
      </c>
      <c r="C18" s="2" t="e">
        <f>+#REF!</f>
        <v>#REF!</v>
      </c>
      <c r="D18" s="15" t="e">
        <f t="shared" si="2"/>
        <v>#REF!</v>
      </c>
      <c r="E18" s="2">
        <f>+B18+'Abril 2014'!E18</f>
        <v>33</v>
      </c>
      <c r="F18" s="2" t="e">
        <f>+C18+'Abril 2014'!F18</f>
        <v>#REF!</v>
      </c>
      <c r="G18" s="15" t="e">
        <f t="shared" si="0"/>
        <v>#REF!</v>
      </c>
      <c r="H18" s="2" t="e">
        <f>+B18-C18+'Abril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38</v>
      </c>
      <c r="C19" s="4" t="e">
        <f>SUM(C14:C18)</f>
        <v>#REF!</v>
      </c>
      <c r="D19" s="5" t="e">
        <f>+(B19-C19)*100/C19</f>
        <v>#REF!</v>
      </c>
      <c r="E19" s="4">
        <f>SUM(E14:E18)</f>
        <v>180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15</v>
      </c>
      <c r="C20" s="2" t="e">
        <f>+#REF!</f>
        <v>#REF!</v>
      </c>
      <c r="D20" s="15" t="e">
        <f t="shared" ref="D20:D27" si="3">+(B20-C20)*100/C20</f>
        <v>#REF!</v>
      </c>
      <c r="E20" s="2">
        <f>+B20+'Abril 2014'!E20</f>
        <v>62</v>
      </c>
      <c r="F20" s="2" t="e">
        <f>+C20+'Abril 2014'!F20</f>
        <v>#REF!</v>
      </c>
      <c r="G20" s="15" t="e">
        <f t="shared" si="0"/>
        <v>#REF!</v>
      </c>
      <c r="H20" s="2" t="e">
        <f>+B20-C20+'Abril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/>
      <c r="C21" s="2" t="e">
        <f>+#REF!</f>
        <v>#REF!</v>
      </c>
      <c r="D21" s="15" t="e">
        <f t="shared" si="3"/>
        <v>#REF!</v>
      </c>
      <c r="E21" s="2">
        <f>+B21+'Abril 2014'!E21</f>
        <v>12</v>
      </c>
      <c r="F21" s="2" t="e">
        <f>+C21+'Abril 2014'!F21</f>
        <v>#REF!</v>
      </c>
      <c r="G21" s="15" t="e">
        <f t="shared" si="0"/>
        <v>#REF!</v>
      </c>
      <c r="H21" s="2" t="e">
        <f>+B21-C21+'Abril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4</v>
      </c>
      <c r="C22" s="2" t="e">
        <f>+#REF!</f>
        <v>#REF!</v>
      </c>
      <c r="D22" s="15" t="e">
        <f t="shared" si="3"/>
        <v>#REF!</v>
      </c>
      <c r="E22" s="2">
        <f>+B22+'Abril 2014'!E22</f>
        <v>10</v>
      </c>
      <c r="F22" s="2" t="e">
        <f>+C22+'Abril 2014'!F22</f>
        <v>#REF!</v>
      </c>
      <c r="G22" s="15" t="e">
        <f t="shared" si="0"/>
        <v>#REF!</v>
      </c>
      <c r="H22" s="2" t="e">
        <f>+B22-C22+'Abril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4</v>
      </c>
      <c r="C23" s="2" t="e">
        <f>+#REF!</f>
        <v>#REF!</v>
      </c>
      <c r="D23" s="15" t="e">
        <f t="shared" si="3"/>
        <v>#REF!</v>
      </c>
      <c r="E23" s="2">
        <f>+B23+'Abril 2014'!E23</f>
        <v>12</v>
      </c>
      <c r="F23" s="2" t="e">
        <f>+C23+'Abril 2014'!F23</f>
        <v>#REF!</v>
      </c>
      <c r="G23" s="15" t="e">
        <f t="shared" si="0"/>
        <v>#REF!</v>
      </c>
      <c r="H23" s="2" t="e">
        <f>+B23-C23+'Abril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6</v>
      </c>
      <c r="C24" s="2" t="e">
        <f>+#REF!</f>
        <v>#REF!</v>
      </c>
      <c r="D24" s="15" t="e">
        <f t="shared" si="3"/>
        <v>#REF!</v>
      </c>
      <c r="E24" s="2">
        <f>+B24+'Abril 2014'!E24</f>
        <v>18</v>
      </c>
      <c r="F24" s="2" t="e">
        <f>+C24+'Abril 2014'!F24</f>
        <v>#REF!</v>
      </c>
      <c r="G24" s="15" t="e">
        <f t="shared" si="0"/>
        <v>#REF!</v>
      </c>
      <c r="H24" s="2" t="e">
        <f>+B24-C24+'Abril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5</v>
      </c>
      <c r="C25" s="2" t="e">
        <f>+#REF!</f>
        <v>#REF!</v>
      </c>
      <c r="D25" s="15" t="e">
        <f t="shared" si="3"/>
        <v>#REF!</v>
      </c>
      <c r="E25" s="2">
        <f>+B25+'Abril 2014'!E25</f>
        <v>26</v>
      </c>
      <c r="F25" s="2" t="e">
        <f>+C25+'Abril 2014'!F25</f>
        <v>#REF!</v>
      </c>
      <c r="G25" s="15" t="e">
        <f t="shared" si="0"/>
        <v>#REF!</v>
      </c>
      <c r="H25" s="2" t="e">
        <f>+B25-C25+'Abril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 t="e">
        <f>+#REF!</f>
        <v>#REF!</v>
      </c>
      <c r="D26" s="15" t="e">
        <f t="shared" si="3"/>
        <v>#REF!</v>
      </c>
      <c r="E26" s="2">
        <f>+B26+'Abril 2014'!E26</f>
        <v>6</v>
      </c>
      <c r="F26" s="2" t="e">
        <f>+C26+'Abril 2014'!F26</f>
        <v>#REF!</v>
      </c>
      <c r="G26" s="15" t="e">
        <f t="shared" si="0"/>
        <v>#REF!</v>
      </c>
      <c r="H26" s="2" t="e">
        <f>+B26-C26+'Abril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 t="e">
        <f>+#REF!</f>
        <v>#REF!</v>
      </c>
      <c r="D27" s="15" t="e">
        <f t="shared" si="3"/>
        <v>#REF!</v>
      </c>
      <c r="E27" s="2">
        <f>+B27+'Abril 2014'!E27</f>
        <v>4</v>
      </c>
      <c r="F27" s="2" t="e">
        <f>+C27+'Abril 2014'!F27</f>
        <v>#REF!</v>
      </c>
      <c r="G27" s="15" t="e">
        <f t="shared" si="0"/>
        <v>#REF!</v>
      </c>
      <c r="H27" s="2" t="e">
        <f>+B27-C27+'Abril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36</v>
      </c>
      <c r="C28" s="4" t="e">
        <f>SUM(C20:C27)</f>
        <v>#REF!</v>
      </c>
      <c r="D28" s="5" t="e">
        <f>+(B28-C28)*100/C28</f>
        <v>#REF!</v>
      </c>
      <c r="E28" s="4">
        <f>SUM(E20:E27)</f>
        <v>150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101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447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99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440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000-000000000000}">
  <sheetPr codeName="Hoja41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+B4+'Marzo 2014'!E4</f>
        <v>2</v>
      </c>
      <c r="F4" s="2" t="e">
        <f>+C4+'Marzo 2014'!F4</f>
        <v>#REF!</v>
      </c>
      <c r="G4" s="15" t="e">
        <f t="shared" ref="G4:G27" si="0">+(E4-F4)*100/F4</f>
        <v>#REF!</v>
      </c>
      <c r="H4" s="2" t="e">
        <f>+B4-C4+'Marzo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1</v>
      </c>
      <c r="C5" s="2" t="e">
        <f>+#REF!</f>
        <v>#REF!</v>
      </c>
      <c r="D5" s="15" t="e">
        <f t="shared" ref="D5:D18" si="2">+(B5-C5)*100/C5</f>
        <v>#REF!</v>
      </c>
      <c r="E5" s="2">
        <f>+B5+'Marzo 2014'!E5</f>
        <v>2</v>
      </c>
      <c r="F5" s="2" t="e">
        <f>+C5+'Marzo 2014'!F5</f>
        <v>#REF!</v>
      </c>
      <c r="G5" s="15" t="e">
        <f t="shared" si="0"/>
        <v>#REF!</v>
      </c>
      <c r="H5" s="2" t="e">
        <f>+B5-C5+'Marzo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>+B6+'Marzo 2014'!E6</f>
        <v>1</v>
      </c>
      <c r="F6" s="2" t="e">
        <f>+C6+'Marzo 2014'!F6</f>
        <v>#REF!</v>
      </c>
      <c r="G6" s="15" t="e">
        <f t="shared" si="0"/>
        <v>#REF!</v>
      </c>
      <c r="H6" s="2" t="e">
        <f>+B6-C6+'Marzo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1</v>
      </c>
      <c r="C7" s="4" t="e">
        <f>SUM(C4:C6)</f>
        <v>#REF!</v>
      </c>
      <c r="D7" s="5" t="e">
        <f>+(B7-C7)*100/C7</f>
        <v>#REF!</v>
      </c>
      <c r="E7" s="4">
        <f>SUM(E4:E6)</f>
        <v>5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>
        <v>1</v>
      </c>
      <c r="C8" s="2" t="e">
        <f>+#REF!</f>
        <v>#REF!</v>
      </c>
      <c r="D8" s="15" t="e">
        <f t="shared" si="2"/>
        <v>#REF!</v>
      </c>
      <c r="E8" s="2">
        <f>+B8+'Marzo 2014'!E8</f>
        <v>1</v>
      </c>
      <c r="F8" s="2" t="e">
        <f>+C8+'Marzo 2014'!F8</f>
        <v>#REF!</v>
      </c>
      <c r="G8" s="15" t="e">
        <f t="shared" si="0"/>
        <v>#REF!</v>
      </c>
      <c r="H8" s="2" t="e">
        <f>+B8-C8+'Marzo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/>
      <c r="C9" s="2" t="e">
        <f>+#REF!</f>
        <v>#REF!</v>
      </c>
      <c r="D9" s="15" t="e">
        <f t="shared" si="2"/>
        <v>#REF!</v>
      </c>
      <c r="E9" s="2">
        <f>+B9+'Marzo 2014'!E9</f>
        <v>4</v>
      </c>
      <c r="F9" s="2" t="e">
        <f>+C9+'Marzo 2014'!F9</f>
        <v>#REF!</v>
      </c>
      <c r="G9" s="15" t="e">
        <f t="shared" si="0"/>
        <v>#REF!</v>
      </c>
      <c r="H9" s="2" t="e">
        <f>+B9-C9+'Marzo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7</v>
      </c>
      <c r="C10" s="2" t="e">
        <f>+#REF!</f>
        <v>#REF!</v>
      </c>
      <c r="D10" s="15" t="e">
        <f t="shared" si="2"/>
        <v>#REF!</v>
      </c>
      <c r="E10" s="2">
        <f>+B10+'Marzo 2014'!E10</f>
        <v>17</v>
      </c>
      <c r="F10" s="2" t="e">
        <f>+C10+'Marzo 2014'!F10</f>
        <v>#REF!</v>
      </c>
      <c r="G10" s="15" t="e">
        <f t="shared" si="0"/>
        <v>#REF!</v>
      </c>
      <c r="H10" s="2" t="e">
        <f>+B10-C10+'Marzo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7</v>
      </c>
      <c r="C11" s="2" t="e">
        <f>+#REF!</f>
        <v>#REF!</v>
      </c>
      <c r="D11" s="15" t="e">
        <f t="shared" si="2"/>
        <v>#REF!</v>
      </c>
      <c r="E11" s="2">
        <f>+B11+'Marzo 2014'!E11</f>
        <v>21</v>
      </c>
      <c r="F11" s="2" t="e">
        <f>+C11+'Marzo 2014'!F11</f>
        <v>#REF!</v>
      </c>
      <c r="G11" s="15" t="e">
        <f t="shared" si="0"/>
        <v>#REF!</v>
      </c>
      <c r="H11" s="2" t="e">
        <f>+B11-C11+'Marzo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9</v>
      </c>
      <c r="C12" s="2" t="e">
        <f>+#REF!</f>
        <v>#REF!</v>
      </c>
      <c r="D12" s="15" t="e">
        <f t="shared" si="2"/>
        <v>#REF!</v>
      </c>
      <c r="E12" s="2">
        <f>+B12+'Marzo 2014'!E12</f>
        <v>42</v>
      </c>
      <c r="F12" s="2" t="e">
        <f>+C12+'Marzo 2014'!F12</f>
        <v>#REF!</v>
      </c>
      <c r="G12" s="15" t="e">
        <f t="shared" si="0"/>
        <v>#REF!</v>
      </c>
      <c r="H12" s="2" t="e">
        <f>+B12-C12+'Marzo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24</v>
      </c>
      <c r="C13" s="4" t="e">
        <f>SUM(C8:C12)</f>
        <v>#REF!</v>
      </c>
      <c r="D13" s="5" t="e">
        <f>+(B13-C13)*100/C13</f>
        <v>#REF!</v>
      </c>
      <c r="E13" s="4">
        <f>SUM(E8:E12)</f>
        <v>85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12</v>
      </c>
      <c r="C14" s="2" t="e">
        <f>+#REF!</f>
        <v>#REF!</v>
      </c>
      <c r="D14" s="15" t="e">
        <f t="shared" si="2"/>
        <v>#REF!</v>
      </c>
      <c r="E14" s="2">
        <f>+B14+'Marzo 2014'!E14</f>
        <v>30</v>
      </c>
      <c r="F14" s="2" t="e">
        <f>+C14+'Marzo 2014'!F14</f>
        <v>#REF!</v>
      </c>
      <c r="G14" s="15" t="e">
        <f t="shared" si="0"/>
        <v>#REF!</v>
      </c>
      <c r="H14" s="2" t="e">
        <f>+B14-C14+'Marzo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12</v>
      </c>
      <c r="C15" s="2" t="e">
        <f>+#REF!</f>
        <v>#REF!</v>
      </c>
      <c r="D15" s="15" t="e">
        <f t="shared" si="2"/>
        <v>#REF!</v>
      </c>
      <c r="E15" s="2">
        <f>+B15+'Marzo 2014'!E15</f>
        <v>28</v>
      </c>
      <c r="F15" s="2" t="e">
        <f>+C15+'Marzo 2014'!F15</f>
        <v>#REF!</v>
      </c>
      <c r="G15" s="15" t="e">
        <f t="shared" si="0"/>
        <v>#REF!</v>
      </c>
      <c r="H15" s="2" t="e">
        <f>+B15-C15+'Marzo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17</v>
      </c>
      <c r="C16" s="2" t="e">
        <f>+#REF!</f>
        <v>#REF!</v>
      </c>
      <c r="D16" s="15" t="e">
        <f t="shared" si="2"/>
        <v>#REF!</v>
      </c>
      <c r="E16" s="2">
        <f>+B16+'Marzo 2014'!E16</f>
        <v>35</v>
      </c>
      <c r="F16" s="2" t="e">
        <f>+C16+'Marzo 2014'!F16</f>
        <v>#REF!</v>
      </c>
      <c r="G16" s="15" t="e">
        <f t="shared" si="0"/>
        <v>#REF!</v>
      </c>
      <c r="H16" s="2" t="e">
        <f>+B16-C16+'Marzo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6</v>
      </c>
      <c r="C17" s="2" t="e">
        <f>+#REF!</f>
        <v>#REF!</v>
      </c>
      <c r="D17" s="15" t="e">
        <f t="shared" si="2"/>
        <v>#REF!</v>
      </c>
      <c r="E17" s="2">
        <f>+B17+'Marzo 2014'!E17</f>
        <v>23</v>
      </c>
      <c r="F17" s="2" t="e">
        <f>+C17+'Marzo 2014'!F17</f>
        <v>#REF!</v>
      </c>
      <c r="G17" s="15" t="e">
        <f t="shared" si="0"/>
        <v>#REF!</v>
      </c>
      <c r="H17" s="2" t="e">
        <f>+B17-C17+'Marzo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0</v>
      </c>
      <c r="B18" s="2">
        <v>4</v>
      </c>
      <c r="C18" s="2" t="e">
        <f>+#REF!</f>
        <v>#REF!</v>
      </c>
      <c r="D18" s="15" t="e">
        <f t="shared" si="2"/>
        <v>#REF!</v>
      </c>
      <c r="E18" s="2">
        <f>+B18+'Marzo 2014'!E18</f>
        <v>26</v>
      </c>
      <c r="F18" s="2" t="e">
        <f>+C18+'Marzo 2014'!F18</f>
        <v>#REF!</v>
      </c>
      <c r="G18" s="15" t="e">
        <f t="shared" si="0"/>
        <v>#REF!</v>
      </c>
      <c r="H18" s="2" t="e">
        <f>+B18-C18+'Marzo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51</v>
      </c>
      <c r="C19" s="4" t="e">
        <f>SUM(C14:C18)</f>
        <v>#REF!</v>
      </c>
      <c r="D19" s="5" t="e">
        <f>+(B19-C19)*100/C19</f>
        <v>#REF!</v>
      </c>
      <c r="E19" s="4">
        <f>SUM(E14:E18)</f>
        <v>142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15</v>
      </c>
      <c r="C20" s="2" t="e">
        <f>+#REF!</f>
        <v>#REF!</v>
      </c>
      <c r="D20" s="15" t="e">
        <f t="shared" ref="D20:D27" si="3">+(B20-C20)*100/C20</f>
        <v>#REF!</v>
      </c>
      <c r="E20" s="2">
        <f>+B20+'Marzo 2014'!E20</f>
        <v>47</v>
      </c>
      <c r="F20" s="2" t="e">
        <f>+C20+'Marzo 2014'!F20</f>
        <v>#REF!</v>
      </c>
      <c r="G20" s="15" t="e">
        <f t="shared" si="0"/>
        <v>#REF!</v>
      </c>
      <c r="H20" s="2" t="e">
        <f>+B20-C20+'Marzo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1</v>
      </c>
      <c r="C21" s="2" t="e">
        <f>+#REF!</f>
        <v>#REF!</v>
      </c>
      <c r="D21" s="15" t="e">
        <f t="shared" si="3"/>
        <v>#REF!</v>
      </c>
      <c r="E21" s="2">
        <f>+B21+'Marzo 2014'!E21</f>
        <v>12</v>
      </c>
      <c r="F21" s="2" t="e">
        <f>+C21+'Marzo 2014'!F21</f>
        <v>#REF!</v>
      </c>
      <c r="G21" s="15" t="e">
        <f t="shared" si="0"/>
        <v>#REF!</v>
      </c>
      <c r="H21" s="2" t="e">
        <f>+B21-C21+'Marzo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/>
      <c r="C22" s="2" t="e">
        <f>+#REF!</f>
        <v>#REF!</v>
      </c>
      <c r="D22" s="15" t="e">
        <f t="shared" si="3"/>
        <v>#REF!</v>
      </c>
      <c r="E22" s="2">
        <f>+B22+'Marzo 2014'!E22</f>
        <v>6</v>
      </c>
      <c r="F22" s="2" t="e">
        <f>+C22+'Marzo 2014'!F22</f>
        <v>#REF!</v>
      </c>
      <c r="G22" s="15" t="e">
        <f t="shared" si="0"/>
        <v>#REF!</v>
      </c>
      <c r="H22" s="2" t="e">
        <f>+B22-C22+'Marzo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2</v>
      </c>
      <c r="C23" s="2" t="e">
        <f>+#REF!</f>
        <v>#REF!</v>
      </c>
      <c r="D23" s="15" t="e">
        <f t="shared" si="3"/>
        <v>#REF!</v>
      </c>
      <c r="E23" s="2">
        <f>+B23+'Marzo 2014'!E23</f>
        <v>8</v>
      </c>
      <c r="F23" s="2" t="e">
        <f>+C23+'Marzo 2014'!F23</f>
        <v>#REF!</v>
      </c>
      <c r="G23" s="15" t="e">
        <f t="shared" si="0"/>
        <v>#REF!</v>
      </c>
      <c r="H23" s="2" t="e">
        <f>+B23-C23+'Marzo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4</v>
      </c>
      <c r="C24" s="2" t="e">
        <f>+#REF!</f>
        <v>#REF!</v>
      </c>
      <c r="D24" s="15" t="e">
        <f t="shared" si="3"/>
        <v>#REF!</v>
      </c>
      <c r="E24" s="2">
        <f>+B24+'Marzo 2014'!E24</f>
        <v>12</v>
      </c>
      <c r="F24" s="2" t="e">
        <f>+C24+'Marzo 2014'!F24</f>
        <v>#REF!</v>
      </c>
      <c r="G24" s="15" t="e">
        <f t="shared" si="0"/>
        <v>#REF!</v>
      </c>
      <c r="H24" s="2" t="e">
        <f>+B24-C24+'Marzo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12</v>
      </c>
      <c r="C25" s="2" t="e">
        <f>+#REF!</f>
        <v>#REF!</v>
      </c>
      <c r="D25" s="15" t="e">
        <f t="shared" si="3"/>
        <v>#REF!</v>
      </c>
      <c r="E25" s="2">
        <f>+B25+'Marzo 2014'!E25</f>
        <v>21</v>
      </c>
      <c r="F25" s="2" t="e">
        <f>+C25+'Marzo 2014'!F25</f>
        <v>#REF!</v>
      </c>
      <c r="G25" s="15" t="e">
        <f t="shared" si="0"/>
        <v>#REF!</v>
      </c>
      <c r="H25" s="2" t="e">
        <f>+B25-C25+'Marzo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 t="e">
        <f>+#REF!</f>
        <v>#REF!</v>
      </c>
      <c r="D26" s="15" t="e">
        <f t="shared" si="3"/>
        <v>#REF!</v>
      </c>
      <c r="E26" s="2">
        <f>+B26+'Marzo 2014'!E26</f>
        <v>5</v>
      </c>
      <c r="F26" s="2" t="e">
        <f>+C26+'Marzo 2014'!F26</f>
        <v>#REF!</v>
      </c>
      <c r="G26" s="15" t="e">
        <f t="shared" si="0"/>
        <v>#REF!</v>
      </c>
      <c r="H26" s="2" t="e">
        <f>+B26-C26+'Marzo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2</v>
      </c>
      <c r="C27" s="2" t="e">
        <f>+#REF!</f>
        <v>#REF!</v>
      </c>
      <c r="D27" s="15" t="e">
        <f t="shared" si="3"/>
        <v>#REF!</v>
      </c>
      <c r="E27" s="2">
        <f>+B27+'Marzo 2014'!E27</f>
        <v>3</v>
      </c>
      <c r="F27" s="2" t="e">
        <f>+C27+'Marzo 2014'!F27</f>
        <v>#REF!</v>
      </c>
      <c r="G27" s="15" t="e">
        <f t="shared" si="0"/>
        <v>#REF!</v>
      </c>
      <c r="H27" s="2" t="e">
        <f>+B27-C27+'Marzo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37</v>
      </c>
      <c r="C28" s="4" t="e">
        <f>SUM(C20:C27)</f>
        <v>#REF!</v>
      </c>
      <c r="D28" s="5" t="e">
        <f>+(B28-C28)*100/C28</f>
        <v>#REF!</v>
      </c>
      <c r="E28" s="4">
        <f>SUM(E20:E27)</f>
        <v>114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113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346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112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341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100-000000000000}">
  <sheetPr codeName="Hoja42"/>
  <dimension ref="A2:J30"/>
  <sheetViews>
    <sheetView zoomScale="147" zoomScaleNormal="147"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+B4+'Febrero 2014'!E4</f>
        <v>2</v>
      </c>
      <c r="F4" s="2" t="e">
        <f>+C4+'Febrero 2014'!F4</f>
        <v>#REF!</v>
      </c>
      <c r="G4" s="15" t="e">
        <f t="shared" ref="G4:G27" si="0">+(E4-F4)*100/F4</f>
        <v>#REF!</v>
      </c>
      <c r="H4" s="2" t="e">
        <f>+B4-C4+'Febrero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>
        <v>1</v>
      </c>
      <c r="C5" s="2" t="e">
        <f>+#REF!</f>
        <v>#REF!</v>
      </c>
      <c r="D5" s="15" t="e">
        <f t="shared" ref="D5:D18" si="2">+(B5-C5)*100/C5</f>
        <v>#REF!</v>
      </c>
      <c r="E5" s="2">
        <f>+B5+'Febrero 2014'!E5</f>
        <v>1</v>
      </c>
      <c r="F5" s="2" t="e">
        <f>+C5+'Febrero 2014'!F5</f>
        <v>#REF!</v>
      </c>
      <c r="G5" s="15" t="e">
        <f t="shared" si="0"/>
        <v>#REF!</v>
      </c>
      <c r="H5" s="2" t="e">
        <f>+B5-C5+'Febrero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>
        <v>1</v>
      </c>
      <c r="C6" s="2" t="e">
        <f>+#REF!</f>
        <v>#REF!</v>
      </c>
      <c r="D6" s="15" t="e">
        <f t="shared" si="2"/>
        <v>#REF!</v>
      </c>
      <c r="E6" s="2">
        <f>+B6+'Febrero 2014'!E6</f>
        <v>1</v>
      </c>
      <c r="F6" s="2" t="e">
        <f>+C6+'Febrero 2014'!F6</f>
        <v>#REF!</v>
      </c>
      <c r="G6" s="15" t="e">
        <f t="shared" si="0"/>
        <v>#REF!</v>
      </c>
      <c r="H6" s="2" t="e">
        <f>+B6-C6+'Febrero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2</v>
      </c>
      <c r="C7" s="4" t="e">
        <f>SUM(C4:C6)</f>
        <v>#REF!</v>
      </c>
      <c r="D7" s="5" t="e">
        <f>+(B7-C7)*100/C7</f>
        <v>#REF!</v>
      </c>
      <c r="E7" s="4">
        <f>SUM(E4:E6)</f>
        <v>4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+B8+'Febrero 2014'!E8</f>
        <v>0</v>
      </c>
      <c r="F8" s="2" t="e">
        <f>+C8+'Febrero 2014'!F8</f>
        <v>#REF!</v>
      </c>
      <c r="G8" s="15" t="e">
        <f t="shared" si="0"/>
        <v>#REF!</v>
      </c>
      <c r="H8" s="2" t="e">
        <f>+B8-C8+'Febrero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 t="e">
        <f>+#REF!</f>
        <v>#REF!</v>
      </c>
      <c r="D9" s="15" t="e">
        <f t="shared" si="2"/>
        <v>#REF!</v>
      </c>
      <c r="E9" s="2">
        <f>+B9+'Febrero 2014'!E9</f>
        <v>4</v>
      </c>
      <c r="F9" s="2" t="e">
        <f>+C9+'Febrero 2014'!F9</f>
        <v>#REF!</v>
      </c>
      <c r="G9" s="15" t="e">
        <f t="shared" si="0"/>
        <v>#REF!</v>
      </c>
      <c r="H9" s="2" t="e">
        <f>+B9-C9+'Febrero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5</v>
      </c>
      <c r="C10" s="2" t="e">
        <f>+#REF!</f>
        <v>#REF!</v>
      </c>
      <c r="D10" s="15" t="e">
        <f t="shared" si="2"/>
        <v>#REF!</v>
      </c>
      <c r="E10" s="2">
        <f>+B10+'Febrero 2014'!E10</f>
        <v>10</v>
      </c>
      <c r="F10" s="2" t="e">
        <f>+C10+'Febrero 2014'!F10</f>
        <v>#REF!</v>
      </c>
      <c r="G10" s="15" t="e">
        <f t="shared" si="0"/>
        <v>#REF!</v>
      </c>
      <c r="H10" s="2" t="e">
        <f>+B10-C10+'Febrero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3</v>
      </c>
      <c r="C11" s="2" t="e">
        <f>+#REF!</f>
        <v>#REF!</v>
      </c>
      <c r="D11" s="15" t="e">
        <f t="shared" si="2"/>
        <v>#REF!</v>
      </c>
      <c r="E11" s="2">
        <f>+B11+'Febrero 2014'!E11</f>
        <v>14</v>
      </c>
      <c r="F11" s="2" t="e">
        <f>+C11+'Febrero 2014'!F11</f>
        <v>#REF!</v>
      </c>
      <c r="G11" s="15" t="e">
        <f t="shared" si="0"/>
        <v>#REF!</v>
      </c>
      <c r="H11" s="2" t="e">
        <f>+B11-C11+'Febrero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11</v>
      </c>
      <c r="C12" s="2" t="e">
        <f>+#REF!</f>
        <v>#REF!</v>
      </c>
      <c r="D12" s="15" t="e">
        <f t="shared" si="2"/>
        <v>#REF!</v>
      </c>
      <c r="E12" s="2">
        <f>+B12+'Febrero 2014'!E12</f>
        <v>33</v>
      </c>
      <c r="F12" s="2" t="e">
        <f>+C12+'Febrero 2014'!F12</f>
        <v>#REF!</v>
      </c>
      <c r="G12" s="15" t="e">
        <f t="shared" si="0"/>
        <v>#REF!</v>
      </c>
      <c r="H12" s="2" t="e">
        <f>+B12-C12+'Febrero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21</v>
      </c>
      <c r="C13" s="4" t="e">
        <f>SUM(C8:C12)</f>
        <v>#REF!</v>
      </c>
      <c r="D13" s="5" t="e">
        <f>+(B13-C13)*100/C13</f>
        <v>#REF!</v>
      </c>
      <c r="E13" s="4">
        <f>SUM(E8:E12)</f>
        <v>61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6</v>
      </c>
      <c r="C14" s="2" t="e">
        <f>+#REF!</f>
        <v>#REF!</v>
      </c>
      <c r="D14" s="15" t="e">
        <f t="shared" si="2"/>
        <v>#REF!</v>
      </c>
      <c r="E14" s="2">
        <f>+B14+'Febrero 2014'!E14</f>
        <v>18</v>
      </c>
      <c r="F14" s="2" t="e">
        <f>+C14+'Febrero 2014'!F14</f>
        <v>#REF!</v>
      </c>
      <c r="G14" s="15" t="e">
        <f t="shared" si="0"/>
        <v>#REF!</v>
      </c>
      <c r="H14" s="2" t="e">
        <f>+B14-C14+'Febrero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6</v>
      </c>
      <c r="C15" s="2" t="e">
        <f>+#REF!</f>
        <v>#REF!</v>
      </c>
      <c r="D15" s="15" t="e">
        <f t="shared" si="2"/>
        <v>#REF!</v>
      </c>
      <c r="E15" s="2">
        <f>+B15+'Febrero 2014'!E15</f>
        <v>16</v>
      </c>
      <c r="F15" s="2" t="e">
        <f>+C15+'Febrero 2014'!F15</f>
        <v>#REF!</v>
      </c>
      <c r="G15" s="15" t="e">
        <f t="shared" si="0"/>
        <v>#REF!</v>
      </c>
      <c r="H15" s="2" t="e">
        <f>+B15-C15+'Febrero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9</v>
      </c>
      <c r="C16" s="2" t="e">
        <f>+#REF!</f>
        <v>#REF!</v>
      </c>
      <c r="D16" s="15" t="e">
        <f t="shared" si="2"/>
        <v>#REF!</v>
      </c>
      <c r="E16" s="2">
        <f>+B16+'Febrero 2014'!E16</f>
        <v>18</v>
      </c>
      <c r="F16" s="2" t="e">
        <f>+C16+'Febrero 2014'!F16</f>
        <v>#REF!</v>
      </c>
      <c r="G16" s="15" t="e">
        <f t="shared" si="0"/>
        <v>#REF!</v>
      </c>
      <c r="H16" s="2" t="e">
        <f>+B16-C16+'Febrero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5</v>
      </c>
      <c r="C17" s="2" t="e">
        <f>+#REF!</f>
        <v>#REF!</v>
      </c>
      <c r="D17" s="15" t="e">
        <f t="shared" si="2"/>
        <v>#REF!</v>
      </c>
      <c r="E17" s="2">
        <f>+B17+'Febrero 2014'!E17</f>
        <v>17</v>
      </c>
      <c r="F17" s="2" t="e">
        <f>+C17+'Febrero 2014'!F17</f>
        <v>#REF!</v>
      </c>
      <c r="G17" s="15" t="e">
        <f t="shared" si="0"/>
        <v>#REF!</v>
      </c>
      <c r="H17" s="2" t="e">
        <f>+B17-C17+'Febrero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0</v>
      </c>
      <c r="B18" s="2">
        <v>14</v>
      </c>
      <c r="C18" s="2" t="e">
        <f>+#REF!</f>
        <v>#REF!</v>
      </c>
      <c r="D18" s="15" t="e">
        <f t="shared" si="2"/>
        <v>#REF!</v>
      </c>
      <c r="E18" s="2">
        <f>+B18+'Febrero 2014'!E18</f>
        <v>22</v>
      </c>
      <c r="F18" s="2" t="e">
        <f>+C18+'Febrero 2014'!F18</f>
        <v>#REF!</v>
      </c>
      <c r="G18" s="15" t="e">
        <f t="shared" si="0"/>
        <v>#REF!</v>
      </c>
      <c r="H18" s="2" t="e">
        <f>+B18-C18+'Febrero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40</v>
      </c>
      <c r="C19" s="4" t="e">
        <f>SUM(C14:C18)</f>
        <v>#REF!</v>
      </c>
      <c r="D19" s="5" t="e">
        <f>+(B19-C19)*100/C19</f>
        <v>#REF!</v>
      </c>
      <c r="E19" s="4">
        <f>SUM(E14:E18)</f>
        <v>91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10</v>
      </c>
      <c r="C20" s="2" t="e">
        <f>+#REF!</f>
        <v>#REF!</v>
      </c>
      <c r="D20" s="15" t="e">
        <f t="shared" ref="D20:D27" si="3">+(B20-C20)*100/C20</f>
        <v>#REF!</v>
      </c>
      <c r="E20" s="2">
        <f>+B20+'Febrero 2014'!E20</f>
        <v>32</v>
      </c>
      <c r="F20" s="2" t="e">
        <f>+C20+'Febrero 2014'!F20</f>
        <v>#REF!</v>
      </c>
      <c r="G20" s="15" t="e">
        <f t="shared" si="0"/>
        <v>#REF!</v>
      </c>
      <c r="H20" s="2" t="e">
        <f>+B20-C20+'Febrero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6</v>
      </c>
      <c r="C21" s="2" t="e">
        <f>+#REF!</f>
        <v>#REF!</v>
      </c>
      <c r="D21" s="15" t="e">
        <f t="shared" si="3"/>
        <v>#REF!</v>
      </c>
      <c r="E21" s="2">
        <f>+B21+'Febrero 2014'!E21</f>
        <v>11</v>
      </c>
      <c r="F21" s="2" t="e">
        <f>+C21+'Febrero 2014'!F21</f>
        <v>#REF!</v>
      </c>
      <c r="G21" s="15" t="e">
        <f t="shared" si="0"/>
        <v>#REF!</v>
      </c>
      <c r="H21" s="2" t="e">
        <f>+B21-C21+'Febrero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2</v>
      </c>
      <c r="C22" s="2" t="e">
        <f>+#REF!</f>
        <v>#REF!</v>
      </c>
      <c r="D22" s="15" t="e">
        <f t="shared" si="3"/>
        <v>#REF!</v>
      </c>
      <c r="E22" s="2">
        <f>+B22+'Febrero 2014'!E22</f>
        <v>6</v>
      </c>
      <c r="F22" s="2" t="e">
        <f>+C22+'Febrero 2014'!F22</f>
        <v>#REF!</v>
      </c>
      <c r="G22" s="15" t="e">
        <f t="shared" si="0"/>
        <v>#REF!</v>
      </c>
      <c r="H22" s="2" t="e">
        <f>+B22-C22+'Febrero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 t="e">
        <f>+#REF!</f>
        <v>#REF!</v>
      </c>
      <c r="D23" s="15" t="e">
        <f t="shared" si="3"/>
        <v>#REF!</v>
      </c>
      <c r="E23" s="2">
        <f>+B23+'Febrero 2014'!E23</f>
        <v>6</v>
      </c>
      <c r="F23" s="2" t="e">
        <f>+C23+'Febrero 2014'!F23</f>
        <v>#REF!</v>
      </c>
      <c r="G23" s="15" t="e">
        <f t="shared" si="0"/>
        <v>#REF!</v>
      </c>
      <c r="H23" s="2" t="e">
        <f>+B23-C23+'Febrero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5</v>
      </c>
      <c r="C24" s="2" t="e">
        <f>+#REF!</f>
        <v>#REF!</v>
      </c>
      <c r="D24" s="15" t="e">
        <f t="shared" si="3"/>
        <v>#REF!</v>
      </c>
      <c r="E24" s="2">
        <f>+B24+'Febrero 2014'!E24</f>
        <v>8</v>
      </c>
      <c r="F24" s="2" t="e">
        <f>+C24+'Febrero 2014'!F24</f>
        <v>#REF!</v>
      </c>
      <c r="G24" s="15" t="e">
        <f t="shared" si="0"/>
        <v>#REF!</v>
      </c>
      <c r="H24" s="2" t="e">
        <f>+B24-C24+'Febrero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3</v>
      </c>
      <c r="C25" s="2" t="e">
        <f>+#REF!</f>
        <v>#REF!</v>
      </c>
      <c r="D25" s="15" t="e">
        <f t="shared" si="3"/>
        <v>#REF!</v>
      </c>
      <c r="E25" s="2">
        <f>+B25+'Febrero 2014'!E25</f>
        <v>9</v>
      </c>
      <c r="F25" s="2" t="e">
        <f>+C25+'Febrero 2014'!F25</f>
        <v>#REF!</v>
      </c>
      <c r="G25" s="15" t="e">
        <f t="shared" si="0"/>
        <v>#REF!</v>
      </c>
      <c r="H25" s="2" t="e">
        <f>+B25-C25+'Febrero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 t="e">
        <f>+#REF!</f>
        <v>#REF!</v>
      </c>
      <c r="D26" s="15" t="e">
        <f t="shared" si="3"/>
        <v>#REF!</v>
      </c>
      <c r="E26" s="2">
        <f>+B26+'Febrero 2014'!E26</f>
        <v>4</v>
      </c>
      <c r="F26" s="2" t="e">
        <f>+C26+'Febrero 2014'!F26</f>
        <v>#REF!</v>
      </c>
      <c r="G26" s="15" t="e">
        <f t="shared" si="0"/>
        <v>#REF!</v>
      </c>
      <c r="H26" s="2" t="e">
        <f>+B26-C26+'Febrero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 t="e">
        <f>+#REF!</f>
        <v>#REF!</v>
      </c>
      <c r="D27" s="15" t="e">
        <f t="shared" si="3"/>
        <v>#REF!</v>
      </c>
      <c r="E27" s="2">
        <f>+B27+'Febrero 2014'!E27</f>
        <v>1</v>
      </c>
      <c r="F27" s="2" t="e">
        <f>+C27+'Febrero 2014'!F27</f>
        <v>#REF!</v>
      </c>
      <c r="G27" s="15" t="e">
        <f t="shared" si="0"/>
        <v>#REF!</v>
      </c>
      <c r="H27" s="2" t="e">
        <f>+B27-C27+'Febrero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30</v>
      </c>
      <c r="C28" s="4" t="e">
        <f>SUM(C20:C27)</f>
        <v>#REF!</v>
      </c>
      <c r="D28" s="5" t="e">
        <f>+(B28-C28)*100/C28</f>
        <v>#REF!</v>
      </c>
      <c r="E28" s="4">
        <f>SUM(E20:E27)</f>
        <v>77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93</v>
      </c>
      <c r="C29" s="12" t="e">
        <f>+C7+C13+C19+C28</f>
        <v>#REF!</v>
      </c>
      <c r="D29" s="13" t="e">
        <f>+(B29-C29)*100/C29</f>
        <v>#REF!</v>
      </c>
      <c r="E29" s="12">
        <f t="shared" ref="E29:I29" si="4">+E7+E13+E19+E28</f>
        <v>233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91</v>
      </c>
      <c r="C30" s="11" t="e">
        <f>+C29-C7</f>
        <v>#REF!</v>
      </c>
      <c r="D30" s="10" t="e">
        <f>+(B30-C30)*100/C30</f>
        <v>#REF!</v>
      </c>
      <c r="E30" s="11">
        <f t="shared" ref="E30:I30" si="5">+E29-E7</f>
        <v>229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200-000000000000}">
  <sheetPr codeName="Hoja43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/>
      <c r="C4" s="2" t="e">
        <f>+#REF!</f>
        <v>#REF!</v>
      </c>
      <c r="D4" s="15" t="e">
        <f>+(B4-C4)*100/C4</f>
        <v>#REF!</v>
      </c>
      <c r="E4" s="2">
        <f>+B4+'Enero 2014'!E4</f>
        <v>2</v>
      </c>
      <c r="F4" s="2" t="e">
        <f>+C4+'Enero 2014'!F4</f>
        <v>#REF!</v>
      </c>
      <c r="G4" s="15" t="e">
        <f t="shared" ref="G4:G27" si="0">+(E4-F4)*100/F4</f>
        <v>#REF!</v>
      </c>
      <c r="H4" s="2" t="e">
        <f>+B4-C4+'Enero 2014'!H4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2" si="2">+(B5-C5)*100/C5</f>
        <v>#REF!</v>
      </c>
      <c r="E5" s="2">
        <f>+B5+'Enero 2014'!E5</f>
        <v>0</v>
      </c>
      <c r="F5" s="2" t="e">
        <f>+C5+'Enero 2014'!F5</f>
        <v>#REF!</v>
      </c>
      <c r="G5" s="15" t="e">
        <f t="shared" si="0"/>
        <v>#REF!</v>
      </c>
      <c r="H5" s="2" t="e">
        <f>+B5-C5+'Enero 2014'!H5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>+B6+'Enero 2014'!E6</f>
        <v>0</v>
      </c>
      <c r="F6" s="2" t="e">
        <f>+C6+'Enero 2014'!F6</f>
        <v>#REF!</v>
      </c>
      <c r="G6" s="15" t="e">
        <f t="shared" si="0"/>
        <v>#REF!</v>
      </c>
      <c r="H6" s="2" t="e">
        <f>+B6-C6+'Enero 2014'!H6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0</v>
      </c>
      <c r="C7" s="4" t="e">
        <f>SUM(C4:C6)</f>
        <v>#REF!</v>
      </c>
      <c r="D7" s="5" t="e">
        <f>+(B7-C7)*100/C7</f>
        <v>#REF!</v>
      </c>
      <c r="E7" s="4">
        <f>SUM(E4:E6)</f>
        <v>2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+B8+'Enero 2014'!E8</f>
        <v>0</v>
      </c>
      <c r="F8" s="2" t="e">
        <f>+C8+'Enero 2014'!F8</f>
        <v>#REF!</v>
      </c>
      <c r="G8" s="15" t="e">
        <f t="shared" si="0"/>
        <v>#REF!</v>
      </c>
      <c r="H8" s="2" t="e">
        <f>+B8-C8+'Enero 2014'!H8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>
        <v>2</v>
      </c>
      <c r="C9" s="2" t="e">
        <f>+#REF!</f>
        <v>#REF!</v>
      </c>
      <c r="D9" s="15" t="e">
        <f t="shared" si="2"/>
        <v>#REF!</v>
      </c>
      <c r="E9" s="2">
        <f>+B9+'Enero 2014'!E9</f>
        <v>2</v>
      </c>
      <c r="F9" s="2" t="e">
        <f>+C9+'Enero 2014'!F9</f>
        <v>#REF!</v>
      </c>
      <c r="G9" s="15" t="e">
        <f t="shared" si="0"/>
        <v>#REF!</v>
      </c>
      <c r="H9" s="2" t="e">
        <f>+B9-C9+'Enero 2014'!H9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4</v>
      </c>
      <c r="C10" s="2" t="e">
        <f>+#REF!</f>
        <v>#REF!</v>
      </c>
      <c r="D10" s="15" t="e">
        <f t="shared" si="2"/>
        <v>#REF!</v>
      </c>
      <c r="E10" s="2">
        <f>+B10+'Enero 2014'!E10</f>
        <v>5</v>
      </c>
      <c r="F10" s="2" t="e">
        <f>+C10+'Enero 2014'!F10</f>
        <v>#REF!</v>
      </c>
      <c r="G10" s="15" t="e">
        <f t="shared" si="0"/>
        <v>#REF!</v>
      </c>
      <c r="H10" s="2" t="e">
        <f>+B10-C10+'Enero 2014'!H10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6</v>
      </c>
      <c r="C11" s="2" t="e">
        <f>+#REF!</f>
        <v>#REF!</v>
      </c>
      <c r="D11" s="15" t="e">
        <f t="shared" si="2"/>
        <v>#REF!</v>
      </c>
      <c r="E11" s="2">
        <f>+B11+'Enero 2014'!E11</f>
        <v>11</v>
      </c>
      <c r="F11" s="2" t="e">
        <f>+C11+'Enero 2014'!F11</f>
        <v>#REF!</v>
      </c>
      <c r="G11" s="15" t="e">
        <f t="shared" si="0"/>
        <v>#REF!</v>
      </c>
      <c r="H11" s="2" t="e">
        <f>+B11-C11+'Enero 2014'!H11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10</v>
      </c>
      <c r="C12" s="2" t="e">
        <f>+#REF!</f>
        <v>#REF!</v>
      </c>
      <c r="D12" s="15" t="e">
        <f t="shared" si="2"/>
        <v>#REF!</v>
      </c>
      <c r="E12" s="2">
        <f>+B12+'Enero 2014'!E12</f>
        <v>22</v>
      </c>
      <c r="F12" s="2" t="e">
        <f>+C12+'Enero 2014'!F12</f>
        <v>#REF!</v>
      </c>
      <c r="G12" s="15" t="e">
        <f t="shared" si="0"/>
        <v>#REF!</v>
      </c>
      <c r="H12" s="2" t="e">
        <f>+B12-C12+'Enero 2014'!H12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22</v>
      </c>
      <c r="C13" s="4" t="e">
        <f>SUM(C8:C12)</f>
        <v>#REF!</v>
      </c>
      <c r="D13" s="5" t="e">
        <f t="shared" ref="D13:D30" si="3">+(B13-C13)*100/C13</f>
        <v>#REF!</v>
      </c>
      <c r="E13" s="4">
        <f>SUM(E8:E12)</f>
        <v>40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6</v>
      </c>
      <c r="C14" s="2" t="e">
        <f>+#REF!</f>
        <v>#REF!</v>
      </c>
      <c r="D14" s="15" t="e">
        <f t="shared" si="3"/>
        <v>#REF!</v>
      </c>
      <c r="E14" s="2">
        <f>+B14+'Enero 2014'!E14</f>
        <v>12</v>
      </c>
      <c r="F14" s="2" t="e">
        <f>+C14+'Enero 2014'!F14</f>
        <v>#REF!</v>
      </c>
      <c r="G14" s="15" t="e">
        <f t="shared" si="0"/>
        <v>#REF!</v>
      </c>
      <c r="H14" s="2" t="e">
        <f>+B14-C14+'Enero 2014'!H14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6</v>
      </c>
      <c r="C15" s="2" t="e">
        <f>+#REF!</f>
        <v>#REF!</v>
      </c>
      <c r="D15" s="15" t="e">
        <f t="shared" si="3"/>
        <v>#REF!</v>
      </c>
      <c r="E15" s="2">
        <f>+B15+'Enero 2014'!E15</f>
        <v>10</v>
      </c>
      <c r="F15" s="2" t="e">
        <f>+C15+'Enero 2014'!F15</f>
        <v>#REF!</v>
      </c>
      <c r="G15" s="15" t="e">
        <f t="shared" si="0"/>
        <v>#REF!</v>
      </c>
      <c r="H15" s="2" t="e">
        <f>+B15-C15+'Enero 2014'!H15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5</v>
      </c>
      <c r="C16" s="2" t="e">
        <f>+#REF!</f>
        <v>#REF!</v>
      </c>
      <c r="D16" s="15" t="e">
        <f t="shared" si="3"/>
        <v>#REF!</v>
      </c>
      <c r="E16" s="2">
        <f>+B16+'Enero 2014'!E16</f>
        <v>9</v>
      </c>
      <c r="F16" s="2" t="e">
        <f>+C16+'Enero 2014'!F16</f>
        <v>#REF!</v>
      </c>
      <c r="G16" s="15" t="e">
        <f t="shared" si="0"/>
        <v>#REF!</v>
      </c>
      <c r="H16" s="2" t="e">
        <f>+B16-C16+'Enero 2014'!H16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7</v>
      </c>
      <c r="C17" s="2" t="e">
        <f>+#REF!</f>
        <v>#REF!</v>
      </c>
      <c r="D17" s="15" t="e">
        <f t="shared" si="3"/>
        <v>#REF!</v>
      </c>
      <c r="E17" s="2">
        <f>+B17+'Enero 2014'!E17</f>
        <v>12</v>
      </c>
      <c r="F17" s="2" t="e">
        <f>+C17+'Enero 2014'!F17</f>
        <v>#REF!</v>
      </c>
      <c r="G17" s="15" t="e">
        <f t="shared" si="0"/>
        <v>#REF!</v>
      </c>
      <c r="H17" s="2" t="e">
        <f>+B17-C17+'Enero 2014'!H17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0</v>
      </c>
      <c r="B18" s="2">
        <v>5</v>
      </c>
      <c r="C18" s="2" t="e">
        <f>+#REF!</f>
        <v>#REF!</v>
      </c>
      <c r="D18" s="15" t="e">
        <f t="shared" si="3"/>
        <v>#REF!</v>
      </c>
      <c r="E18" s="2">
        <f>+B18+'Enero 2014'!E18</f>
        <v>8</v>
      </c>
      <c r="F18" s="2" t="e">
        <f>+C18+'Enero 2014'!F18</f>
        <v>#REF!</v>
      </c>
      <c r="G18" s="15" t="e">
        <f t="shared" si="0"/>
        <v>#REF!</v>
      </c>
      <c r="H18" s="2" t="e">
        <f>+B18-C18+'Enero 2014'!H18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29</v>
      </c>
      <c r="C19" s="4" t="e">
        <f>SUM(C14:C18)</f>
        <v>#REF!</v>
      </c>
      <c r="D19" s="5" t="e">
        <f t="shared" si="3"/>
        <v>#REF!</v>
      </c>
      <c r="E19" s="4">
        <f>SUM(E14:E18)</f>
        <v>51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13</v>
      </c>
      <c r="C20" s="2" t="e">
        <f>+#REF!</f>
        <v>#REF!</v>
      </c>
      <c r="D20" s="15" t="e">
        <f t="shared" si="3"/>
        <v>#REF!</v>
      </c>
      <c r="E20" s="2">
        <f>+B20+'Enero 2014'!E20</f>
        <v>22</v>
      </c>
      <c r="F20" s="2" t="e">
        <f>+C20+'Enero 2014'!F20</f>
        <v>#REF!</v>
      </c>
      <c r="G20" s="15" t="e">
        <f t="shared" si="0"/>
        <v>#REF!</v>
      </c>
      <c r="H20" s="2" t="e">
        <f>+B20-C20+'Enero 2014'!H20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3</v>
      </c>
      <c r="C21" s="2" t="e">
        <f>+#REF!</f>
        <v>#REF!</v>
      </c>
      <c r="D21" s="15" t="e">
        <f t="shared" si="3"/>
        <v>#REF!</v>
      </c>
      <c r="E21" s="2">
        <f>+B21+'Enero 2014'!E21</f>
        <v>5</v>
      </c>
      <c r="F21" s="2" t="e">
        <f>+C21+'Enero 2014'!F21</f>
        <v>#REF!</v>
      </c>
      <c r="G21" s="15" t="e">
        <f t="shared" si="0"/>
        <v>#REF!</v>
      </c>
      <c r="H21" s="2" t="e">
        <f>+B21-C21+'Enero 2014'!H21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3</v>
      </c>
      <c r="C22" s="2" t="e">
        <f>+#REF!</f>
        <v>#REF!</v>
      </c>
      <c r="D22" s="15" t="e">
        <f t="shared" si="3"/>
        <v>#REF!</v>
      </c>
      <c r="E22" s="2">
        <f>+B22+'Enero 2014'!E22</f>
        <v>4</v>
      </c>
      <c r="F22" s="2" t="e">
        <f>+C22+'Enero 2014'!F22</f>
        <v>#REF!</v>
      </c>
      <c r="G22" s="15" t="e">
        <f t="shared" si="0"/>
        <v>#REF!</v>
      </c>
      <c r="H22" s="2" t="e">
        <f>+B22-C22+'Enero 2014'!H22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>
        <v>3</v>
      </c>
      <c r="C23" s="2" t="e">
        <f>+#REF!</f>
        <v>#REF!</v>
      </c>
      <c r="D23" s="15" t="e">
        <f t="shared" si="3"/>
        <v>#REF!</v>
      </c>
      <c r="E23" s="2">
        <f>+B23+'Enero 2014'!E23</f>
        <v>3</v>
      </c>
      <c r="F23" s="2" t="e">
        <f>+C23+'Enero 2014'!F23</f>
        <v>#REF!</v>
      </c>
      <c r="G23" s="15" t="e">
        <f t="shared" si="0"/>
        <v>#REF!</v>
      </c>
      <c r="H23" s="2" t="e">
        <f>+B23-C23+'Enero 2014'!H23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/>
      <c r="C24" s="2" t="e">
        <f>+#REF!</f>
        <v>#REF!</v>
      </c>
      <c r="D24" s="15" t="e">
        <f t="shared" si="3"/>
        <v>#REF!</v>
      </c>
      <c r="E24" s="2">
        <f>+B24+'Enero 2014'!E24</f>
        <v>3</v>
      </c>
      <c r="F24" s="2" t="e">
        <f>+C24+'Enero 2014'!F24</f>
        <v>#REF!</v>
      </c>
      <c r="G24" s="15" t="e">
        <f t="shared" si="0"/>
        <v>#REF!</v>
      </c>
      <c r="H24" s="2" t="e">
        <f>+B24-C24+'Enero 2014'!H24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1</v>
      </c>
      <c r="C25" s="2" t="e">
        <f>+#REF!</f>
        <v>#REF!</v>
      </c>
      <c r="D25" s="15" t="e">
        <f t="shared" si="3"/>
        <v>#REF!</v>
      </c>
      <c r="E25" s="2">
        <f>+B25+'Enero 2014'!E25</f>
        <v>6</v>
      </c>
      <c r="F25" s="2" t="e">
        <f>+C25+'Enero 2014'!F25</f>
        <v>#REF!</v>
      </c>
      <c r="G25" s="15" t="e">
        <f t="shared" si="0"/>
        <v>#REF!</v>
      </c>
      <c r="H25" s="2" t="e">
        <f>+B25-C25+'Enero 2014'!H25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1</v>
      </c>
      <c r="C26" s="2" t="e">
        <f>+#REF!</f>
        <v>#REF!</v>
      </c>
      <c r="D26" s="15" t="e">
        <f t="shared" si="3"/>
        <v>#REF!</v>
      </c>
      <c r="E26" s="2">
        <f>+B26+'Enero 2014'!E26</f>
        <v>3</v>
      </c>
      <c r="F26" s="2" t="e">
        <f>+C26+'Enero 2014'!F26</f>
        <v>#REF!</v>
      </c>
      <c r="G26" s="15" t="e">
        <f t="shared" si="0"/>
        <v>#REF!</v>
      </c>
      <c r="H26" s="2" t="e">
        <f>+B26-C26+'Enero 2014'!H26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>
        <v>1</v>
      </c>
      <c r="C27" s="2" t="e">
        <f>+#REF!</f>
        <v>#REF!</v>
      </c>
      <c r="D27" s="15" t="e">
        <f t="shared" si="3"/>
        <v>#REF!</v>
      </c>
      <c r="E27" s="2">
        <f>+B27+'Enero 2014'!E27</f>
        <v>1</v>
      </c>
      <c r="F27" s="2" t="e">
        <f>+C27+'Enero 2014'!F27</f>
        <v>#REF!</v>
      </c>
      <c r="G27" s="15" t="e">
        <f t="shared" si="0"/>
        <v>#REF!</v>
      </c>
      <c r="H27" s="2" t="e">
        <f>+B27-C27+'Enero 2014'!H27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25</v>
      </c>
      <c r="C28" s="4" t="e">
        <f>SUM(C20:C27)</f>
        <v>#REF!</v>
      </c>
      <c r="D28" s="5" t="e">
        <f t="shared" si="3"/>
        <v>#REF!</v>
      </c>
      <c r="E28" s="4">
        <f>SUM(E20:E27)</f>
        <v>47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76</v>
      </c>
      <c r="C29" s="12" t="e">
        <f>+C7+C13+C19+C28</f>
        <v>#REF!</v>
      </c>
      <c r="D29" s="13" t="e">
        <f t="shared" si="3"/>
        <v>#REF!</v>
      </c>
      <c r="E29" s="12">
        <f t="shared" ref="E29:I29" si="4">+E7+E13+E19+E28</f>
        <v>140</v>
      </c>
      <c r="F29" s="12" t="e">
        <f t="shared" si="4"/>
        <v>#REF!</v>
      </c>
      <c r="G29" s="13" t="e">
        <f>+(E29-F29)*100/F29</f>
        <v>#REF!</v>
      </c>
      <c r="H29" s="12" t="e">
        <f t="shared" si="4"/>
        <v>#REF!</v>
      </c>
      <c r="I29" s="12" t="e">
        <f t="shared" si="4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76</v>
      </c>
      <c r="C30" s="11" t="e">
        <f>+C29-C7</f>
        <v>#REF!</v>
      </c>
      <c r="D30" s="10" t="e">
        <f t="shared" si="3"/>
        <v>#REF!</v>
      </c>
      <c r="E30" s="11">
        <f t="shared" ref="E30:I30" si="5">+E29-E7</f>
        <v>138</v>
      </c>
      <c r="F30" s="11" t="e">
        <f t="shared" si="5"/>
        <v>#REF!</v>
      </c>
      <c r="G30" s="10" t="e">
        <f>+(E30-F30)*100/F30</f>
        <v>#REF!</v>
      </c>
      <c r="H30" s="11" t="e">
        <f t="shared" si="5"/>
        <v>#REF!</v>
      </c>
      <c r="I30" s="11" t="e">
        <f t="shared" si="5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CBD696-652C-0343-BE91-84FA1DE616F3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+'Octubre 2022'!B4</f>
        <v>0</v>
      </c>
      <c r="D4" s="15"/>
      <c r="E4" s="2">
        <f>+B4+'Septiembre 2023'!E4</f>
        <v>3</v>
      </c>
      <c r="F4" s="2">
        <f>+C4+'Septiembre 2023'!F4</f>
        <v>2</v>
      </c>
      <c r="G4" s="15">
        <f t="shared" ref="G4:G27" si="0">+(E4-F4)*100/F4</f>
        <v>50</v>
      </c>
      <c r="H4" s="2">
        <f>+B4-C4+'Septiembre 2023'!H4</f>
        <v>4</v>
      </c>
      <c r="I4" s="16">
        <f>+'Octubre 2022'!H4</f>
        <v>4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+'Octubre 2022'!B5</f>
        <v>0</v>
      </c>
      <c r="D5" s="15"/>
      <c r="E5" s="2">
        <f>+B5+'Septiembre 2023'!E5</f>
        <v>1</v>
      </c>
      <c r="F5" s="2">
        <f>+C5+'Septiembre 2023'!F5</f>
        <v>2</v>
      </c>
      <c r="G5" s="15">
        <f t="shared" si="0"/>
        <v>-50</v>
      </c>
      <c r="H5" s="2">
        <f>+B5-C5+'Septiembre 2023'!H5</f>
        <v>1</v>
      </c>
      <c r="I5" s="16">
        <f>+'Octubre 2022'!H5</f>
        <v>2</v>
      </c>
      <c r="J5" s="15">
        <f t="shared" si="1"/>
        <v>-50</v>
      </c>
    </row>
    <row r="6" spans="1:10" ht="13" x14ac:dyDescent="0.15">
      <c r="A6" s="1" t="s">
        <v>6</v>
      </c>
      <c r="B6" s="2"/>
      <c r="C6" s="2">
        <f>+'Octubre 2022'!B6</f>
        <v>0</v>
      </c>
      <c r="D6" s="15"/>
      <c r="E6" s="2">
        <f>+B6+'Septiembre 2023'!E6</f>
        <v>2</v>
      </c>
      <c r="F6" s="2">
        <f>+C6+'Septiembre 2023'!F6</f>
        <v>7</v>
      </c>
      <c r="G6" s="15">
        <f t="shared" si="0"/>
        <v>-71.428571428571431</v>
      </c>
      <c r="H6" s="2">
        <f>+B6-C6+'Septiembre 2023'!H6</f>
        <v>2</v>
      </c>
      <c r="I6" s="16">
        <f>+'Octubre 2022'!H6</f>
        <v>8</v>
      </c>
      <c r="J6" s="15">
        <f t="shared" si="1"/>
        <v>-75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6</v>
      </c>
      <c r="F7" s="4">
        <f>SUM(F4:F6)</f>
        <v>11</v>
      </c>
      <c r="G7" s="5">
        <f t="shared" si="0"/>
        <v>-45.454545454545453</v>
      </c>
      <c r="H7" s="4">
        <f>SUM(H4:H6)</f>
        <v>7</v>
      </c>
      <c r="I7" s="4">
        <f>SUM(I4:I6)</f>
        <v>14</v>
      </c>
      <c r="J7" s="5">
        <f t="shared" si="1"/>
        <v>-50</v>
      </c>
    </row>
    <row r="8" spans="1:10" ht="13" x14ac:dyDescent="0.15">
      <c r="A8" s="1" t="s">
        <v>7</v>
      </c>
      <c r="B8" s="2"/>
      <c r="C8" s="2">
        <f>+'Octubre 2022'!B8</f>
        <v>0</v>
      </c>
      <c r="D8" s="15"/>
      <c r="E8" s="2">
        <f>+B8+'Septiembre 2023'!E8</f>
        <v>3</v>
      </c>
      <c r="F8" s="2">
        <f>+C8+'Septiembre 2023'!F8</f>
        <v>1</v>
      </c>
      <c r="G8" s="15">
        <f t="shared" si="0"/>
        <v>200</v>
      </c>
      <c r="H8" s="2">
        <f>+B8-C8+'Septiembre 2023'!H8</f>
        <v>3</v>
      </c>
      <c r="I8" s="16">
        <f>+'Octubre 2022'!H8</f>
        <v>1</v>
      </c>
      <c r="J8" s="15">
        <f t="shared" si="1"/>
        <v>200</v>
      </c>
    </row>
    <row r="9" spans="1:10" ht="13" x14ac:dyDescent="0.15">
      <c r="A9" s="1" t="s">
        <v>8</v>
      </c>
      <c r="B9" s="2"/>
      <c r="C9" s="2">
        <f>+'Octubre 2022'!B9</f>
        <v>0</v>
      </c>
      <c r="D9" s="15"/>
      <c r="E9" s="2">
        <f>+B9+'Septiembre 2023'!E9</f>
        <v>4</v>
      </c>
      <c r="F9" s="2">
        <f>+C9+'Septiembre 2023'!F9</f>
        <v>7</v>
      </c>
      <c r="G9" s="15">
        <f t="shared" si="0"/>
        <v>-42.857142857142854</v>
      </c>
      <c r="H9" s="2">
        <f>+B9-C9+'Septiembre 2023'!H9</f>
        <v>6</v>
      </c>
      <c r="I9" s="16">
        <f>+'Octubre 2022'!H9</f>
        <v>11</v>
      </c>
      <c r="J9" s="15">
        <f t="shared" si="1"/>
        <v>-45.454545454545453</v>
      </c>
    </row>
    <row r="10" spans="1:10" ht="13" x14ac:dyDescent="0.15">
      <c r="A10" s="1" t="s">
        <v>9</v>
      </c>
      <c r="B10" s="2">
        <v>1</v>
      </c>
      <c r="C10" s="2">
        <f>+'Octubre 2022'!B10</f>
        <v>5</v>
      </c>
      <c r="D10" s="15">
        <f t="shared" ref="D10:D12" si="3">+(B10-C10)*100/C10</f>
        <v>-80</v>
      </c>
      <c r="E10" s="2">
        <f>+B10+'Septiembre 2023'!E10</f>
        <v>24</v>
      </c>
      <c r="F10" s="2">
        <f>+C10+'Septiembre 2023'!F10</f>
        <v>25</v>
      </c>
      <c r="G10" s="15">
        <f t="shared" si="0"/>
        <v>-4</v>
      </c>
      <c r="H10" s="2">
        <f>+B10-C10+'Septiembre 2023'!H10</f>
        <v>27</v>
      </c>
      <c r="I10" s="16">
        <f>+'Octubre 2022'!H10</f>
        <v>30</v>
      </c>
      <c r="J10" s="15">
        <f t="shared" si="1"/>
        <v>-10</v>
      </c>
    </row>
    <row r="11" spans="1:10" ht="13" x14ac:dyDescent="0.15">
      <c r="A11" s="1" t="s">
        <v>10</v>
      </c>
      <c r="B11" s="2">
        <v>6</v>
      </c>
      <c r="C11" s="2">
        <f>+'Octubre 2022'!B11</f>
        <v>6</v>
      </c>
      <c r="D11" s="15">
        <f t="shared" si="3"/>
        <v>0</v>
      </c>
      <c r="E11" s="2">
        <f>+B11+'Septiembre 2023'!E11</f>
        <v>22</v>
      </c>
      <c r="F11" s="2">
        <f>+C11+'Septiembre 2023'!F11</f>
        <v>38</v>
      </c>
      <c r="G11" s="15">
        <f t="shared" si="0"/>
        <v>-42.10526315789474</v>
      </c>
      <c r="H11" s="2">
        <f>+B11-C11+'Septiembre 2023'!H11</f>
        <v>31</v>
      </c>
      <c r="I11" s="16">
        <f>+'Octubre 2022'!H11</f>
        <v>41</v>
      </c>
      <c r="J11" s="15">
        <f t="shared" si="1"/>
        <v>-24.390243902439025</v>
      </c>
    </row>
    <row r="12" spans="1:10" ht="13" x14ac:dyDescent="0.15">
      <c r="A12" s="1" t="s">
        <v>11</v>
      </c>
      <c r="B12" s="2">
        <v>5</v>
      </c>
      <c r="C12" s="2">
        <f>+'Octubre 2022'!B12</f>
        <v>10</v>
      </c>
      <c r="D12" s="15">
        <f t="shared" si="3"/>
        <v>-50</v>
      </c>
      <c r="E12" s="2">
        <f>+B12+'Septiembre 2023'!E12</f>
        <v>46</v>
      </c>
      <c r="F12" s="2">
        <f>+C12+'Septiembre 2023'!F12</f>
        <v>46</v>
      </c>
      <c r="G12" s="15">
        <f t="shared" si="0"/>
        <v>0</v>
      </c>
      <c r="H12" s="2">
        <f>+B12-C12+'Septiembre 2023'!H12</f>
        <v>52</v>
      </c>
      <c r="I12" s="16">
        <f>+'Octubre 2022'!H12</f>
        <v>56</v>
      </c>
      <c r="J12" s="15">
        <f t="shared" si="1"/>
        <v>-7.1428571428571432</v>
      </c>
    </row>
    <row r="13" spans="1:10" x14ac:dyDescent="0.15">
      <c r="A13" s="6" t="s">
        <v>2</v>
      </c>
      <c r="B13" s="4">
        <f t="shared" ref="B13" si="4">+B8+B9+B10+B11+B12</f>
        <v>12</v>
      </c>
      <c r="C13" s="4">
        <f>SUM(C8:C12)</f>
        <v>21</v>
      </c>
      <c r="D13" s="5">
        <f>+(B13-C13)*100/C13</f>
        <v>-42.857142857142854</v>
      </c>
      <c r="E13" s="4">
        <f>SUM(E8:E12)</f>
        <v>99</v>
      </c>
      <c r="F13" s="4">
        <f>SUM(F8:F12)</f>
        <v>117</v>
      </c>
      <c r="G13" s="5">
        <f t="shared" si="0"/>
        <v>-15.384615384615385</v>
      </c>
      <c r="H13" s="4">
        <f>SUM(H8:H12)</f>
        <v>119</v>
      </c>
      <c r="I13" s="4">
        <f>SUM(I8:I12)</f>
        <v>139</v>
      </c>
      <c r="J13" s="5">
        <f t="shared" si="1"/>
        <v>-14.388489208633093</v>
      </c>
    </row>
    <row r="14" spans="1:10" ht="13" x14ac:dyDescent="0.15">
      <c r="A14" s="1" t="s">
        <v>12</v>
      </c>
      <c r="B14" s="2">
        <v>1</v>
      </c>
      <c r="C14" s="2">
        <f>+'Octubre 2022'!B14</f>
        <v>2</v>
      </c>
      <c r="D14" s="15">
        <f t="shared" ref="D14:D18" si="5">+(B14-C14)*100/C14</f>
        <v>-50</v>
      </c>
      <c r="E14" s="2">
        <f>+B14+'Septiembre 2023'!E14</f>
        <v>19</v>
      </c>
      <c r="F14" s="2">
        <f>+C14+'Septiembre 2023'!F14</f>
        <v>28</v>
      </c>
      <c r="G14" s="15">
        <f t="shared" si="0"/>
        <v>-32.142857142857146</v>
      </c>
      <c r="H14" s="2">
        <f>+B14-C14+'Septiembre 2023'!H14</f>
        <v>23</v>
      </c>
      <c r="I14" s="16">
        <f>+'Octubre 2022'!H14</f>
        <v>33</v>
      </c>
      <c r="J14" s="15">
        <f t="shared" si="1"/>
        <v>-30.303030303030305</v>
      </c>
    </row>
    <row r="15" spans="1:10" ht="13" x14ac:dyDescent="0.15">
      <c r="A15" s="1" t="s">
        <v>13</v>
      </c>
      <c r="B15" s="2">
        <v>4</v>
      </c>
      <c r="C15" s="2">
        <f>+'Octubre 2022'!B15</f>
        <v>5</v>
      </c>
      <c r="D15" s="15">
        <f t="shared" si="5"/>
        <v>-20</v>
      </c>
      <c r="E15" s="2">
        <f>+B15+'Septiembre 2023'!E15</f>
        <v>33</v>
      </c>
      <c r="F15" s="2">
        <f>+C15+'Septiembre 2023'!F15</f>
        <v>52</v>
      </c>
      <c r="G15" s="15">
        <f t="shared" si="0"/>
        <v>-36.53846153846154</v>
      </c>
      <c r="H15" s="2">
        <f>+B15-C15+'Septiembre 2023'!H15</f>
        <v>37</v>
      </c>
      <c r="I15" s="16">
        <f>+'Octubre 2022'!H15</f>
        <v>62</v>
      </c>
      <c r="J15" s="15">
        <f t="shared" si="1"/>
        <v>-40.322580645161288</v>
      </c>
    </row>
    <row r="16" spans="1:10" ht="13" x14ac:dyDescent="0.15">
      <c r="A16" s="1" t="s">
        <v>14</v>
      </c>
      <c r="B16" s="2">
        <v>12</v>
      </c>
      <c r="C16" s="2">
        <f>+'Octubre 2022'!B16</f>
        <v>7</v>
      </c>
      <c r="D16" s="15">
        <f t="shared" si="5"/>
        <v>71.428571428571431</v>
      </c>
      <c r="E16" s="2">
        <f>+B16+'Septiembre 2023'!E16</f>
        <v>64</v>
      </c>
      <c r="F16" s="2">
        <f>+C16+'Septiembre 2023'!F16</f>
        <v>77</v>
      </c>
      <c r="G16" s="15">
        <f t="shared" si="0"/>
        <v>-16.883116883116884</v>
      </c>
      <c r="H16" s="2">
        <f>+B16-C16+'Septiembre 2023'!H16</f>
        <v>80</v>
      </c>
      <c r="I16" s="16">
        <f>+'Octubre 2022'!H16</f>
        <v>99</v>
      </c>
      <c r="J16" s="15">
        <f t="shared" si="1"/>
        <v>-19.19191919191919</v>
      </c>
    </row>
    <row r="17" spans="1:10" ht="13" x14ac:dyDescent="0.15">
      <c r="A17" s="1" t="s">
        <v>15</v>
      </c>
      <c r="B17" s="2">
        <v>3</v>
      </c>
      <c r="C17" s="2">
        <f>+'Octubre 2022'!B17</f>
        <v>6</v>
      </c>
      <c r="D17" s="15">
        <f t="shared" si="5"/>
        <v>-50</v>
      </c>
      <c r="E17" s="2">
        <f>+B17+'Septiembre 2023'!E17</f>
        <v>16</v>
      </c>
      <c r="F17" s="2">
        <f>+C17+'Septiembre 2023'!F17</f>
        <v>42</v>
      </c>
      <c r="G17" s="15">
        <f t="shared" si="0"/>
        <v>-61.904761904761905</v>
      </c>
      <c r="H17" s="2">
        <f>+B17-C17+'Septiembre 2023'!H17</f>
        <v>19</v>
      </c>
      <c r="I17" s="16">
        <f>+'Octubre 2022'!H17</f>
        <v>56</v>
      </c>
      <c r="J17" s="15">
        <f t="shared" si="1"/>
        <v>-66.071428571428569</v>
      </c>
    </row>
    <row r="18" spans="1:10" ht="13" x14ac:dyDescent="0.15">
      <c r="A18" s="1" t="s">
        <v>29</v>
      </c>
      <c r="B18" s="2">
        <v>4</v>
      </c>
      <c r="C18" s="2">
        <f>+'Octubre 2022'!B18</f>
        <v>3</v>
      </c>
      <c r="D18" s="15">
        <f t="shared" si="5"/>
        <v>33.333333333333336</v>
      </c>
      <c r="E18" s="2">
        <f>+B18+'Septiembre 2023'!E18</f>
        <v>44</v>
      </c>
      <c r="F18" s="2">
        <f>+C18+'Septiembre 2023'!F18</f>
        <v>53</v>
      </c>
      <c r="G18" s="15">
        <f t="shared" si="0"/>
        <v>-16.981132075471699</v>
      </c>
      <c r="H18" s="2">
        <f>+B18-C18+'Septiembre 2023'!H18</f>
        <v>53</v>
      </c>
      <c r="I18" s="16">
        <f>+'Octubre 2022'!H18</f>
        <v>56</v>
      </c>
      <c r="J18" s="15">
        <f t="shared" si="1"/>
        <v>-5.3571428571428568</v>
      </c>
    </row>
    <row r="19" spans="1:10" x14ac:dyDescent="0.15">
      <c r="A19" s="6" t="s">
        <v>3</v>
      </c>
      <c r="B19" s="4">
        <f t="shared" ref="B19" si="6">+B14+B15+B16+B17+B18</f>
        <v>24</v>
      </c>
      <c r="C19" s="4">
        <f>SUM(C14:C18)</f>
        <v>23</v>
      </c>
      <c r="D19" s="5">
        <f>+(B19-C19)*100/C19</f>
        <v>4.3478260869565215</v>
      </c>
      <c r="E19" s="4">
        <f>SUM(E14:E18)</f>
        <v>176</v>
      </c>
      <c r="F19" s="4">
        <f>SUM(F14:F18)</f>
        <v>252</v>
      </c>
      <c r="G19" s="5">
        <f t="shared" si="0"/>
        <v>-30.158730158730158</v>
      </c>
      <c r="H19" s="4">
        <f>SUM(H14:H18)</f>
        <v>212</v>
      </c>
      <c r="I19" s="4">
        <f>SUM(I14:I18)</f>
        <v>306</v>
      </c>
      <c r="J19" s="5">
        <f t="shared" si="1"/>
        <v>-30.718954248366014</v>
      </c>
    </row>
    <row r="20" spans="1:10" ht="13" x14ac:dyDescent="0.15">
      <c r="A20" s="1" t="s">
        <v>16</v>
      </c>
      <c r="B20" s="2">
        <v>4</v>
      </c>
      <c r="C20" s="2">
        <f>+'Octubre 2022'!B20</f>
        <v>7</v>
      </c>
      <c r="D20" s="15">
        <f t="shared" ref="D20:D27" si="7">+(B20-C20)*100/C20</f>
        <v>-42.857142857142854</v>
      </c>
      <c r="E20" s="2">
        <f>+B20+'Septiembre 2023'!E20</f>
        <v>46</v>
      </c>
      <c r="F20" s="2">
        <f>+C20+'Septiembre 2023'!F20</f>
        <v>57</v>
      </c>
      <c r="G20" s="15">
        <f t="shared" si="0"/>
        <v>-19.298245614035089</v>
      </c>
      <c r="H20" s="2">
        <f>+B20-C20+'Septiembre 2023'!H20</f>
        <v>49</v>
      </c>
      <c r="I20" s="16">
        <f>+'Octubre 2022'!H20</f>
        <v>70</v>
      </c>
      <c r="J20" s="15">
        <f t="shared" si="1"/>
        <v>-30</v>
      </c>
    </row>
    <row r="21" spans="1:10" ht="13" x14ac:dyDescent="0.15">
      <c r="A21" s="1" t="s">
        <v>17</v>
      </c>
      <c r="B21" s="2">
        <v>1</v>
      </c>
      <c r="C21" s="2">
        <f>+'Octubre 2022'!B21</f>
        <v>2</v>
      </c>
      <c r="D21" s="15">
        <f t="shared" si="7"/>
        <v>-50</v>
      </c>
      <c r="E21" s="2">
        <f>+B21+'Septiembre 2023'!E21</f>
        <v>28</v>
      </c>
      <c r="F21" s="2">
        <f>+C21+'Septiembre 2023'!F21</f>
        <v>29</v>
      </c>
      <c r="G21" s="15">
        <f t="shared" si="0"/>
        <v>-3.4482758620689653</v>
      </c>
      <c r="H21" s="2">
        <f>+B21-C21+'Septiembre 2023'!H21</f>
        <v>34</v>
      </c>
      <c r="I21" s="16">
        <f>+'Octubre 2022'!H21</f>
        <v>36</v>
      </c>
      <c r="J21" s="15">
        <f t="shared" si="1"/>
        <v>-5.5555555555555554</v>
      </c>
    </row>
    <row r="22" spans="1:10" ht="13" x14ac:dyDescent="0.15">
      <c r="A22" s="1" t="s">
        <v>19</v>
      </c>
      <c r="B22" s="2">
        <v>4</v>
      </c>
      <c r="C22" s="2">
        <f>+'Octubre 2022'!B22</f>
        <v>2</v>
      </c>
      <c r="D22" s="15">
        <f t="shared" si="7"/>
        <v>100</v>
      </c>
      <c r="E22" s="2">
        <f>+B22+'Septiembre 2023'!E22</f>
        <v>20</v>
      </c>
      <c r="F22" s="2">
        <f>+C22+'Septiembre 2023'!F22</f>
        <v>20</v>
      </c>
      <c r="G22" s="15">
        <f t="shared" si="0"/>
        <v>0</v>
      </c>
      <c r="H22" s="2">
        <f>+B22-C22+'Septiembre 2023'!H22</f>
        <v>22</v>
      </c>
      <c r="I22" s="16">
        <f>+'Octubre 2022'!H22</f>
        <v>22</v>
      </c>
      <c r="J22" s="15">
        <f t="shared" si="1"/>
        <v>0</v>
      </c>
    </row>
    <row r="23" spans="1:10" ht="13" x14ac:dyDescent="0.15">
      <c r="A23" s="1" t="s">
        <v>18</v>
      </c>
      <c r="B23" s="2">
        <v>3</v>
      </c>
      <c r="C23" s="2">
        <f>+'Octubre 2022'!B23</f>
        <v>1</v>
      </c>
      <c r="D23" s="15">
        <f t="shared" si="7"/>
        <v>200</v>
      </c>
      <c r="E23" s="2">
        <f>+B23+'Septiembre 2023'!E23</f>
        <v>32</v>
      </c>
      <c r="F23" s="2">
        <f>+C23+'Septiembre 2023'!F23</f>
        <v>32</v>
      </c>
      <c r="G23" s="15">
        <f t="shared" si="0"/>
        <v>0</v>
      </c>
      <c r="H23" s="2">
        <f>+B23-C23+'Septiembre 2023'!H23</f>
        <v>37</v>
      </c>
      <c r="I23" s="16">
        <f>+'Octubre 2022'!H23</f>
        <v>38</v>
      </c>
      <c r="J23" s="15">
        <f t="shared" si="1"/>
        <v>-2.6315789473684212</v>
      </c>
    </row>
    <row r="24" spans="1:10" ht="13" x14ac:dyDescent="0.15">
      <c r="A24" s="1" t="s">
        <v>20</v>
      </c>
      <c r="B24" s="2">
        <v>3</v>
      </c>
      <c r="C24" s="2">
        <f>+'Octubre 2022'!B24</f>
        <v>6</v>
      </c>
      <c r="D24" s="15">
        <f t="shared" si="7"/>
        <v>-50</v>
      </c>
      <c r="E24" s="2">
        <f>+B24+'Septiembre 2023'!E24</f>
        <v>52</v>
      </c>
      <c r="F24" s="2">
        <f>+C24+'Septiembre 2023'!F24</f>
        <v>55</v>
      </c>
      <c r="G24" s="15">
        <f t="shared" si="0"/>
        <v>-5.4545454545454541</v>
      </c>
      <c r="H24" s="2">
        <f>+B24-C24+'Septiembre 2023'!H24</f>
        <v>64</v>
      </c>
      <c r="I24" s="16">
        <f>+'Octubre 2022'!H24</f>
        <v>66</v>
      </c>
      <c r="J24" s="15">
        <f t="shared" si="1"/>
        <v>-3.0303030303030303</v>
      </c>
    </row>
    <row r="25" spans="1:10" ht="13" x14ac:dyDescent="0.15">
      <c r="A25" s="1" t="s">
        <v>22</v>
      </c>
      <c r="B25" s="2">
        <v>9</v>
      </c>
      <c r="C25" s="2">
        <f>+'Octubre 2022'!B25</f>
        <v>13</v>
      </c>
      <c r="D25" s="15">
        <f t="shared" si="7"/>
        <v>-30.76923076923077</v>
      </c>
      <c r="E25" s="2">
        <f>+B25+'Septiembre 2023'!E25</f>
        <v>108</v>
      </c>
      <c r="F25" s="2">
        <f>+C25+'Septiembre 2023'!F25</f>
        <v>142</v>
      </c>
      <c r="G25" s="15">
        <f t="shared" si="0"/>
        <v>-23.943661971830984</v>
      </c>
      <c r="H25" s="2">
        <f>+B25-C25+'Septiembre 2023'!H25</f>
        <v>127</v>
      </c>
      <c r="I25" s="16">
        <f>+'Octubre 2022'!H25</f>
        <v>175</v>
      </c>
      <c r="J25" s="15">
        <f t="shared" si="1"/>
        <v>-27.428571428571427</v>
      </c>
    </row>
    <row r="26" spans="1:10" ht="13" x14ac:dyDescent="0.15">
      <c r="A26" s="1" t="s">
        <v>21</v>
      </c>
      <c r="B26" s="2">
        <v>3</v>
      </c>
      <c r="C26" s="2">
        <f>+'Octubre 2022'!B26</f>
        <v>5</v>
      </c>
      <c r="D26" s="15">
        <f t="shared" si="7"/>
        <v>-40</v>
      </c>
      <c r="E26" s="2">
        <f>+B26+'Septiembre 2023'!E26</f>
        <v>75</v>
      </c>
      <c r="F26" s="2">
        <f>+C26+'Septiembre 2023'!F26</f>
        <v>85</v>
      </c>
      <c r="G26" s="15">
        <f t="shared" si="0"/>
        <v>-11.764705882352942</v>
      </c>
      <c r="H26" s="2">
        <f>+B26-C26+'Septiembre 2023'!H26</f>
        <v>93</v>
      </c>
      <c r="I26" s="16">
        <f>+'Octubre 2022'!H26</f>
        <v>99</v>
      </c>
      <c r="J26" s="15">
        <f t="shared" si="1"/>
        <v>-6.0606060606060606</v>
      </c>
    </row>
    <row r="27" spans="1:10" ht="13" x14ac:dyDescent="0.15">
      <c r="A27" s="1" t="s">
        <v>28</v>
      </c>
      <c r="B27" s="2">
        <v>4</v>
      </c>
      <c r="C27" s="2">
        <f>+'Octubre 2022'!B27</f>
        <v>5</v>
      </c>
      <c r="D27" s="15">
        <f t="shared" si="7"/>
        <v>-20</v>
      </c>
      <c r="E27" s="2">
        <f>+B27+'Septiembre 2023'!E27</f>
        <v>66</v>
      </c>
      <c r="F27" s="2">
        <f>+C27+'Septiembre 2023'!F27</f>
        <v>85</v>
      </c>
      <c r="G27" s="15">
        <f t="shared" si="0"/>
        <v>-22.352941176470587</v>
      </c>
      <c r="H27" s="2">
        <f>+B27-C27+'Septiembre 2023'!H27</f>
        <v>74</v>
      </c>
      <c r="I27" s="16">
        <f>+'Octubre 2022'!H27</f>
        <v>103</v>
      </c>
      <c r="J27" s="15">
        <f t="shared" si="1"/>
        <v>-28.155339805825243</v>
      </c>
    </row>
    <row r="28" spans="1:10" x14ac:dyDescent="0.15">
      <c r="A28" s="6" t="s">
        <v>30</v>
      </c>
      <c r="B28" s="4">
        <f>SUM(B20:B27)</f>
        <v>31</v>
      </c>
      <c r="C28" s="4">
        <f>SUM(C20:C27)</f>
        <v>41</v>
      </c>
      <c r="D28" s="5">
        <f>+(B28-C28)*100/C28</f>
        <v>-24.390243902439025</v>
      </c>
      <c r="E28" s="4">
        <f>SUM(E20:E27)</f>
        <v>427</v>
      </c>
      <c r="F28" s="4">
        <f>SUM(F20:F27)</f>
        <v>505</v>
      </c>
      <c r="G28" s="5">
        <f>+(E28-F28)*100/F28</f>
        <v>-15.445544554455445</v>
      </c>
      <c r="H28" s="4">
        <f>SUM(H20:H27)</f>
        <v>500</v>
      </c>
      <c r="I28" s="4">
        <f>SUM(I20:I27)</f>
        <v>609</v>
      </c>
      <c r="J28" s="5">
        <f>+(H28-I28)*100/I28</f>
        <v>-17.898193760262725</v>
      </c>
    </row>
    <row r="29" spans="1:10" ht="14" x14ac:dyDescent="0.15">
      <c r="A29" s="14" t="s">
        <v>27</v>
      </c>
      <c r="B29" s="12">
        <f>+B7+B13+B19+B28</f>
        <v>67</v>
      </c>
      <c r="C29" s="12">
        <f>+C7+C13+C19+C28</f>
        <v>85</v>
      </c>
      <c r="D29" s="13">
        <f>+(B29-C29)*100/C29</f>
        <v>-21.176470588235293</v>
      </c>
      <c r="E29" s="12">
        <f t="shared" ref="E29:I29" si="8">+E7+E13+E19+E28</f>
        <v>708</v>
      </c>
      <c r="F29" s="12">
        <f t="shared" si="8"/>
        <v>885</v>
      </c>
      <c r="G29" s="13">
        <f>+(E29-F29)*100/F29</f>
        <v>-20</v>
      </c>
      <c r="H29" s="12">
        <f t="shared" si="8"/>
        <v>838</v>
      </c>
      <c r="I29" s="12">
        <f t="shared" si="8"/>
        <v>1068</v>
      </c>
      <c r="J29" s="13">
        <f>+(H29-I29)*100/I29</f>
        <v>-21.535580524344571</v>
      </c>
    </row>
    <row r="30" spans="1:10" x14ac:dyDescent="0.15">
      <c r="A30" s="11" t="s">
        <v>31</v>
      </c>
      <c r="B30" s="11">
        <f>+B29-B7</f>
        <v>67</v>
      </c>
      <c r="C30" s="11">
        <f>+C29-C7</f>
        <v>85</v>
      </c>
      <c r="D30" s="10">
        <f>+(B30-C30)*100/C30</f>
        <v>-21.176470588235293</v>
      </c>
      <c r="E30" s="11">
        <f t="shared" ref="E30:I30" si="9">+E29-E7</f>
        <v>702</v>
      </c>
      <c r="F30" s="11">
        <f t="shared" si="9"/>
        <v>874</v>
      </c>
      <c r="G30" s="10">
        <f>+(E30-F30)*100/F30</f>
        <v>-19.679633867276888</v>
      </c>
      <c r="H30" s="11">
        <f t="shared" si="9"/>
        <v>831</v>
      </c>
      <c r="I30" s="11">
        <f t="shared" si="9"/>
        <v>1054</v>
      </c>
      <c r="J30" s="10">
        <f>+(H30-I30)*100/I30</f>
        <v>-21.157495256166982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5300-000000000000}">
  <sheetPr codeName="Hoja44"/>
  <dimension ref="A2:J30"/>
  <sheetViews>
    <sheetView workbookViewId="0">
      <selection activeCell="B41" sqref="B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2014</v>
      </c>
      <c r="C3" s="8">
        <v>2013</v>
      </c>
      <c r="D3" s="9" t="s">
        <v>23</v>
      </c>
      <c r="E3" s="7">
        <v>2014</v>
      </c>
      <c r="F3" s="8">
        <v>2013</v>
      </c>
      <c r="G3" s="9" t="s">
        <v>23</v>
      </c>
      <c r="H3" s="7">
        <v>2014</v>
      </c>
      <c r="I3" s="8">
        <v>2013</v>
      </c>
      <c r="J3" s="9" t="s">
        <v>23</v>
      </c>
    </row>
    <row r="4" spans="1:10" ht="13" x14ac:dyDescent="0.15">
      <c r="A4" s="1" t="s">
        <v>4</v>
      </c>
      <c r="B4" s="2">
        <v>2</v>
      </c>
      <c r="C4" s="2" t="e">
        <f>+#REF!</f>
        <v>#REF!</v>
      </c>
      <c r="D4" s="15" t="e">
        <f>+(B4-C4)*100/C4</f>
        <v>#REF!</v>
      </c>
      <c r="E4" s="2">
        <f>+B4</f>
        <v>2</v>
      </c>
      <c r="F4" s="2" t="e">
        <f>+C4</f>
        <v>#REF!</v>
      </c>
      <c r="G4" s="15" t="e">
        <f t="shared" ref="G4:G27" si="0">+(E4-F4)*100/F4</f>
        <v>#REF!</v>
      </c>
      <c r="H4" s="2" t="e">
        <f>+B4-C4+#REF!</f>
        <v>#REF!</v>
      </c>
      <c r="I4" s="16" t="e">
        <f>+#REF!</f>
        <v>#REF!</v>
      </c>
      <c r="J4" s="15" t="e">
        <f t="shared" ref="J4:J27" si="1">+(H4-I4)*100/I4</f>
        <v>#REF!</v>
      </c>
    </row>
    <row r="5" spans="1:10" ht="13" x14ac:dyDescent="0.15">
      <c r="A5" s="1" t="s">
        <v>5</v>
      </c>
      <c r="B5" s="2"/>
      <c r="C5" s="2" t="e">
        <f>+#REF!</f>
        <v>#REF!</v>
      </c>
      <c r="D5" s="15" t="e">
        <f t="shared" ref="D5:D18" si="2">+(B5-C5)*100/C5</f>
        <v>#REF!</v>
      </c>
      <c r="E5" s="2">
        <f t="shared" ref="E5:E6" si="3">+B5</f>
        <v>0</v>
      </c>
      <c r="F5" s="2" t="e">
        <f t="shared" ref="F5:F6" si="4">+C5</f>
        <v>#REF!</v>
      </c>
      <c r="G5" s="15" t="e">
        <f t="shared" si="0"/>
        <v>#REF!</v>
      </c>
      <c r="H5" s="2" t="e">
        <f>+B5-C5+#REF!</f>
        <v>#REF!</v>
      </c>
      <c r="I5" s="16" t="e">
        <f>+#REF!</f>
        <v>#REF!</v>
      </c>
      <c r="J5" s="15" t="e">
        <f t="shared" si="1"/>
        <v>#REF!</v>
      </c>
    </row>
    <row r="6" spans="1:10" ht="13" x14ac:dyDescent="0.15">
      <c r="A6" s="1" t="s">
        <v>6</v>
      </c>
      <c r="B6" s="2"/>
      <c r="C6" s="2" t="e">
        <f>+#REF!</f>
        <v>#REF!</v>
      </c>
      <c r="D6" s="15" t="e">
        <f t="shared" si="2"/>
        <v>#REF!</v>
      </c>
      <c r="E6" s="2">
        <f t="shared" si="3"/>
        <v>0</v>
      </c>
      <c r="F6" s="2" t="e">
        <f t="shared" si="4"/>
        <v>#REF!</v>
      </c>
      <c r="G6" s="15" t="e">
        <f t="shared" si="0"/>
        <v>#REF!</v>
      </c>
      <c r="H6" s="2" t="e">
        <f>+B6-C6+#REF!</f>
        <v>#REF!</v>
      </c>
      <c r="I6" s="16" t="e">
        <f>+#REF!</f>
        <v>#REF!</v>
      </c>
      <c r="J6" s="15" t="e">
        <f t="shared" si="1"/>
        <v>#REF!</v>
      </c>
    </row>
    <row r="7" spans="1:10" x14ac:dyDescent="0.15">
      <c r="A7" s="6" t="s">
        <v>1</v>
      </c>
      <c r="B7" s="4">
        <f>SUM(B4:B6)</f>
        <v>2</v>
      </c>
      <c r="C7" s="4" t="e">
        <f>SUM(C4:C6)</f>
        <v>#REF!</v>
      </c>
      <c r="D7" s="5" t="e">
        <f>+(B7-C7)*100/C7</f>
        <v>#REF!</v>
      </c>
      <c r="E7" s="4">
        <f>SUM(E4:E6)</f>
        <v>2</v>
      </c>
      <c r="F7" s="4" t="e">
        <f>SUM(F4:F6)</f>
        <v>#REF!</v>
      </c>
      <c r="G7" s="5" t="e">
        <f t="shared" si="0"/>
        <v>#REF!</v>
      </c>
      <c r="H7" s="4" t="e">
        <f>SUM(H4:H6)</f>
        <v>#REF!</v>
      </c>
      <c r="I7" s="4" t="e">
        <f>SUM(I4:I6)</f>
        <v>#REF!</v>
      </c>
      <c r="J7" s="5" t="e">
        <f t="shared" si="1"/>
        <v>#REF!</v>
      </c>
    </row>
    <row r="8" spans="1:10" ht="13" x14ac:dyDescent="0.15">
      <c r="A8" s="1" t="s">
        <v>7</v>
      </c>
      <c r="B8" s="2"/>
      <c r="C8" s="2" t="e">
        <f>+#REF!</f>
        <v>#REF!</v>
      </c>
      <c r="D8" s="15" t="e">
        <f t="shared" si="2"/>
        <v>#REF!</v>
      </c>
      <c r="E8" s="2">
        <f>+B8</f>
        <v>0</v>
      </c>
      <c r="F8" s="2" t="e">
        <f>+C8</f>
        <v>#REF!</v>
      </c>
      <c r="G8" s="15" t="e">
        <f t="shared" si="0"/>
        <v>#REF!</v>
      </c>
      <c r="H8" s="2" t="e">
        <f>+B8-C8+#REF!</f>
        <v>#REF!</v>
      </c>
      <c r="I8" s="16" t="e">
        <f>+#REF!</f>
        <v>#REF!</v>
      </c>
      <c r="J8" s="15" t="e">
        <f t="shared" si="1"/>
        <v>#REF!</v>
      </c>
    </row>
    <row r="9" spans="1:10" ht="13" x14ac:dyDescent="0.15">
      <c r="A9" s="1" t="s">
        <v>8</v>
      </c>
      <c r="B9" s="2"/>
      <c r="C9" s="2" t="e">
        <f>+#REF!</f>
        <v>#REF!</v>
      </c>
      <c r="D9" s="15" t="e">
        <f t="shared" si="2"/>
        <v>#REF!</v>
      </c>
      <c r="E9" s="2">
        <f t="shared" ref="E9:E12" si="5">+B9</f>
        <v>0</v>
      </c>
      <c r="F9" s="2" t="e">
        <f t="shared" ref="F9:F12" si="6">+C9</f>
        <v>#REF!</v>
      </c>
      <c r="G9" s="15" t="e">
        <f t="shared" si="0"/>
        <v>#REF!</v>
      </c>
      <c r="H9" s="2" t="e">
        <f>+B9-C9+#REF!</f>
        <v>#REF!</v>
      </c>
      <c r="I9" s="16" t="e">
        <f>+#REF!</f>
        <v>#REF!</v>
      </c>
      <c r="J9" s="15" t="e">
        <f t="shared" si="1"/>
        <v>#REF!</v>
      </c>
    </row>
    <row r="10" spans="1:10" ht="13" x14ac:dyDescent="0.15">
      <c r="A10" s="1" t="s">
        <v>9</v>
      </c>
      <c r="B10" s="2">
        <v>1</v>
      </c>
      <c r="C10" s="2" t="e">
        <f>+#REF!</f>
        <v>#REF!</v>
      </c>
      <c r="D10" s="15" t="e">
        <f t="shared" si="2"/>
        <v>#REF!</v>
      </c>
      <c r="E10" s="2">
        <f t="shared" si="5"/>
        <v>1</v>
      </c>
      <c r="F10" s="2" t="e">
        <f t="shared" si="6"/>
        <v>#REF!</v>
      </c>
      <c r="G10" s="15" t="e">
        <f t="shared" si="0"/>
        <v>#REF!</v>
      </c>
      <c r="H10" s="2" t="e">
        <f>+B10-C10+#REF!</f>
        <v>#REF!</v>
      </c>
      <c r="I10" s="16" t="e">
        <f>+#REF!</f>
        <v>#REF!</v>
      </c>
      <c r="J10" s="15" t="e">
        <f t="shared" si="1"/>
        <v>#REF!</v>
      </c>
    </row>
    <row r="11" spans="1:10" ht="13" x14ac:dyDescent="0.15">
      <c r="A11" s="1" t="s">
        <v>10</v>
      </c>
      <c r="B11" s="2">
        <v>5</v>
      </c>
      <c r="C11" s="2" t="e">
        <f>+#REF!</f>
        <v>#REF!</v>
      </c>
      <c r="D11" s="15" t="e">
        <f t="shared" si="2"/>
        <v>#REF!</v>
      </c>
      <c r="E11" s="2">
        <f t="shared" si="5"/>
        <v>5</v>
      </c>
      <c r="F11" s="2" t="e">
        <f t="shared" si="6"/>
        <v>#REF!</v>
      </c>
      <c r="G11" s="15" t="e">
        <f t="shared" si="0"/>
        <v>#REF!</v>
      </c>
      <c r="H11" s="2" t="e">
        <f>+B11-C11+#REF!</f>
        <v>#REF!</v>
      </c>
      <c r="I11" s="16" t="e">
        <f>+#REF!</f>
        <v>#REF!</v>
      </c>
      <c r="J11" s="15" t="e">
        <f t="shared" si="1"/>
        <v>#REF!</v>
      </c>
    </row>
    <row r="12" spans="1:10" ht="13" x14ac:dyDescent="0.15">
      <c r="A12" s="1" t="s">
        <v>11</v>
      </c>
      <c r="B12" s="2">
        <v>12</v>
      </c>
      <c r="C12" s="2" t="e">
        <f>+#REF!</f>
        <v>#REF!</v>
      </c>
      <c r="D12" s="15" t="e">
        <f t="shared" si="2"/>
        <v>#REF!</v>
      </c>
      <c r="E12" s="2">
        <f t="shared" si="5"/>
        <v>12</v>
      </c>
      <c r="F12" s="2" t="e">
        <f t="shared" si="6"/>
        <v>#REF!</v>
      </c>
      <c r="G12" s="15" t="e">
        <f t="shared" si="0"/>
        <v>#REF!</v>
      </c>
      <c r="H12" s="2" t="e">
        <f>+B12-C12+#REF!</f>
        <v>#REF!</v>
      </c>
      <c r="I12" s="16" t="e">
        <f>+#REF!</f>
        <v>#REF!</v>
      </c>
      <c r="J12" s="15" t="e">
        <f t="shared" si="1"/>
        <v>#REF!</v>
      </c>
    </row>
    <row r="13" spans="1:10" x14ac:dyDescent="0.15">
      <c r="A13" s="6" t="s">
        <v>2</v>
      </c>
      <c r="B13" s="4">
        <f>SUM(B8:B12)</f>
        <v>18</v>
      </c>
      <c r="C13" s="4" t="e">
        <f>SUM(C8:C12)</f>
        <v>#REF!</v>
      </c>
      <c r="D13" s="5" t="e">
        <f>+(B13-C13)*100/C13</f>
        <v>#REF!</v>
      </c>
      <c r="E13" s="4">
        <f>SUM(E8:E12)</f>
        <v>18</v>
      </c>
      <c r="F13" s="4" t="e">
        <f>SUM(F8:F12)</f>
        <v>#REF!</v>
      </c>
      <c r="G13" s="5" t="e">
        <f t="shared" si="0"/>
        <v>#REF!</v>
      </c>
      <c r="H13" s="4" t="e">
        <f>SUM(H8:H12)</f>
        <v>#REF!</v>
      </c>
      <c r="I13" s="4" t="e">
        <f>SUM(I8:I12)</f>
        <v>#REF!</v>
      </c>
      <c r="J13" s="5" t="e">
        <f t="shared" si="1"/>
        <v>#REF!</v>
      </c>
    </row>
    <row r="14" spans="1:10" ht="13" x14ac:dyDescent="0.15">
      <c r="A14" s="1" t="s">
        <v>12</v>
      </c>
      <c r="B14" s="2">
        <v>6</v>
      </c>
      <c r="C14" s="2" t="e">
        <f>+#REF!</f>
        <v>#REF!</v>
      </c>
      <c r="D14" s="15" t="e">
        <f t="shared" si="2"/>
        <v>#REF!</v>
      </c>
      <c r="E14" s="2">
        <f>+B14</f>
        <v>6</v>
      </c>
      <c r="F14" s="2" t="e">
        <f>+C14</f>
        <v>#REF!</v>
      </c>
      <c r="G14" s="15" t="e">
        <f t="shared" si="0"/>
        <v>#REF!</v>
      </c>
      <c r="H14" s="2" t="e">
        <f>+B14-C14+#REF!</f>
        <v>#REF!</v>
      </c>
      <c r="I14" s="16" t="e">
        <f>+#REF!</f>
        <v>#REF!</v>
      </c>
      <c r="J14" s="15" t="e">
        <f t="shared" si="1"/>
        <v>#REF!</v>
      </c>
    </row>
    <row r="15" spans="1:10" ht="13" x14ac:dyDescent="0.15">
      <c r="A15" s="1" t="s">
        <v>13</v>
      </c>
      <c r="B15" s="2">
        <v>4</v>
      </c>
      <c r="C15" s="2" t="e">
        <f>+#REF!</f>
        <v>#REF!</v>
      </c>
      <c r="D15" s="15" t="e">
        <f t="shared" si="2"/>
        <v>#REF!</v>
      </c>
      <c r="E15" s="2">
        <f t="shared" ref="E15:E18" si="7">+B15</f>
        <v>4</v>
      </c>
      <c r="F15" s="2" t="e">
        <f t="shared" ref="F15:F18" si="8">+C15</f>
        <v>#REF!</v>
      </c>
      <c r="G15" s="15" t="e">
        <f t="shared" si="0"/>
        <v>#REF!</v>
      </c>
      <c r="H15" s="2" t="e">
        <f>+B15-C15+#REF!</f>
        <v>#REF!</v>
      </c>
      <c r="I15" s="16" t="e">
        <f>+#REF!</f>
        <v>#REF!</v>
      </c>
      <c r="J15" s="15" t="e">
        <f t="shared" si="1"/>
        <v>#REF!</v>
      </c>
    </row>
    <row r="16" spans="1:10" ht="13" x14ac:dyDescent="0.15">
      <c r="A16" s="1" t="s">
        <v>14</v>
      </c>
      <c r="B16" s="2">
        <v>4</v>
      </c>
      <c r="C16" s="2" t="e">
        <f>+#REF!</f>
        <v>#REF!</v>
      </c>
      <c r="D16" s="15" t="e">
        <f t="shared" si="2"/>
        <v>#REF!</v>
      </c>
      <c r="E16" s="2">
        <f t="shared" si="7"/>
        <v>4</v>
      </c>
      <c r="F16" s="2" t="e">
        <f t="shared" si="8"/>
        <v>#REF!</v>
      </c>
      <c r="G16" s="15" t="e">
        <f t="shared" si="0"/>
        <v>#REF!</v>
      </c>
      <c r="H16" s="2" t="e">
        <f>+B16-C16+#REF!</f>
        <v>#REF!</v>
      </c>
      <c r="I16" s="16" t="e">
        <f>+#REF!</f>
        <v>#REF!</v>
      </c>
      <c r="J16" s="15" t="e">
        <f t="shared" si="1"/>
        <v>#REF!</v>
      </c>
    </row>
    <row r="17" spans="1:10" ht="13" x14ac:dyDescent="0.15">
      <c r="A17" s="1" t="s">
        <v>15</v>
      </c>
      <c r="B17" s="2">
        <v>5</v>
      </c>
      <c r="C17" s="2" t="e">
        <f>+#REF!</f>
        <v>#REF!</v>
      </c>
      <c r="D17" s="15" t="e">
        <f t="shared" si="2"/>
        <v>#REF!</v>
      </c>
      <c r="E17" s="2">
        <f t="shared" si="7"/>
        <v>5</v>
      </c>
      <c r="F17" s="2" t="e">
        <f t="shared" si="8"/>
        <v>#REF!</v>
      </c>
      <c r="G17" s="15" t="e">
        <f t="shared" si="0"/>
        <v>#REF!</v>
      </c>
      <c r="H17" s="2" t="e">
        <f>+B17-C17+#REF!</f>
        <v>#REF!</v>
      </c>
      <c r="I17" s="16" t="e">
        <f>+#REF!</f>
        <v>#REF!</v>
      </c>
      <c r="J17" s="15" t="e">
        <f t="shared" si="1"/>
        <v>#REF!</v>
      </c>
    </row>
    <row r="18" spans="1:10" ht="13" x14ac:dyDescent="0.15">
      <c r="A18" s="1" t="s">
        <v>0</v>
      </c>
      <c r="B18" s="2">
        <v>3</v>
      </c>
      <c r="C18" s="2" t="e">
        <f>+#REF!</f>
        <v>#REF!</v>
      </c>
      <c r="D18" s="15" t="e">
        <f t="shared" si="2"/>
        <v>#REF!</v>
      </c>
      <c r="E18" s="2">
        <f t="shared" si="7"/>
        <v>3</v>
      </c>
      <c r="F18" s="2" t="e">
        <f t="shared" si="8"/>
        <v>#REF!</v>
      </c>
      <c r="G18" s="15" t="e">
        <f t="shared" si="0"/>
        <v>#REF!</v>
      </c>
      <c r="H18" s="2" t="e">
        <f>+B18-C18+#REF!</f>
        <v>#REF!</v>
      </c>
      <c r="I18" s="16" t="e">
        <f>+#REF!</f>
        <v>#REF!</v>
      </c>
      <c r="J18" s="15" t="e">
        <f t="shared" si="1"/>
        <v>#REF!</v>
      </c>
    </row>
    <row r="19" spans="1:10" x14ac:dyDescent="0.15">
      <c r="A19" s="6" t="s">
        <v>3</v>
      </c>
      <c r="B19" s="4">
        <f>SUM(B14:B18)</f>
        <v>22</v>
      </c>
      <c r="C19" s="4" t="e">
        <f>SUM(C14:C18)</f>
        <v>#REF!</v>
      </c>
      <c r="D19" s="5" t="e">
        <f>+(B19-C19)*100/C19</f>
        <v>#REF!</v>
      </c>
      <c r="E19" s="4">
        <f>SUM(E14:E18)</f>
        <v>22</v>
      </c>
      <c r="F19" s="4" t="e">
        <f>SUM(F14:F18)</f>
        <v>#REF!</v>
      </c>
      <c r="G19" s="5" t="e">
        <f t="shared" si="0"/>
        <v>#REF!</v>
      </c>
      <c r="H19" s="4" t="e">
        <f>SUM(H14:H18)</f>
        <v>#REF!</v>
      </c>
      <c r="I19" s="4" t="e">
        <f>SUM(I14:I18)</f>
        <v>#REF!</v>
      </c>
      <c r="J19" s="5" t="e">
        <f t="shared" si="1"/>
        <v>#REF!</v>
      </c>
    </row>
    <row r="20" spans="1:10" ht="13" x14ac:dyDescent="0.15">
      <c r="A20" s="1" t="s">
        <v>16</v>
      </c>
      <c r="B20" s="2">
        <v>9</v>
      </c>
      <c r="C20" s="2" t="e">
        <f>+#REF!</f>
        <v>#REF!</v>
      </c>
      <c r="D20" s="15" t="e">
        <f t="shared" ref="D20:D27" si="9">+(B20-C20)*100/C20</f>
        <v>#REF!</v>
      </c>
      <c r="E20" s="2">
        <f>+B20</f>
        <v>9</v>
      </c>
      <c r="F20" s="2" t="e">
        <f>+C20</f>
        <v>#REF!</v>
      </c>
      <c r="G20" s="15" t="e">
        <f t="shared" si="0"/>
        <v>#REF!</v>
      </c>
      <c r="H20" s="2" t="e">
        <f>+B20-C20+#REF!</f>
        <v>#REF!</v>
      </c>
      <c r="I20" s="16" t="e">
        <f>+#REF!</f>
        <v>#REF!</v>
      </c>
      <c r="J20" s="15" t="e">
        <f t="shared" si="1"/>
        <v>#REF!</v>
      </c>
    </row>
    <row r="21" spans="1:10" ht="13" x14ac:dyDescent="0.15">
      <c r="A21" s="1" t="s">
        <v>17</v>
      </c>
      <c r="B21" s="2">
        <v>2</v>
      </c>
      <c r="C21" s="2" t="e">
        <f>+#REF!</f>
        <v>#REF!</v>
      </c>
      <c r="D21" s="15" t="e">
        <f t="shared" si="9"/>
        <v>#REF!</v>
      </c>
      <c r="E21" s="2">
        <f t="shared" ref="E21:E27" si="10">+B21</f>
        <v>2</v>
      </c>
      <c r="F21" s="2" t="e">
        <f t="shared" ref="F21:F27" si="11">+C21</f>
        <v>#REF!</v>
      </c>
      <c r="G21" s="15" t="e">
        <f t="shared" si="0"/>
        <v>#REF!</v>
      </c>
      <c r="H21" s="2" t="e">
        <f>+B21-C21+#REF!</f>
        <v>#REF!</v>
      </c>
      <c r="I21" s="16" t="e">
        <f>+#REF!</f>
        <v>#REF!</v>
      </c>
      <c r="J21" s="15" t="e">
        <f t="shared" si="1"/>
        <v>#REF!</v>
      </c>
    </row>
    <row r="22" spans="1:10" ht="13" x14ac:dyDescent="0.15">
      <c r="A22" s="1" t="s">
        <v>19</v>
      </c>
      <c r="B22" s="2">
        <v>1</v>
      </c>
      <c r="C22" s="2" t="e">
        <f>+#REF!</f>
        <v>#REF!</v>
      </c>
      <c r="D22" s="15" t="e">
        <f t="shared" si="9"/>
        <v>#REF!</v>
      </c>
      <c r="E22" s="2">
        <f t="shared" si="10"/>
        <v>1</v>
      </c>
      <c r="F22" s="2" t="e">
        <f t="shared" si="11"/>
        <v>#REF!</v>
      </c>
      <c r="G22" s="15" t="e">
        <f t="shared" si="0"/>
        <v>#REF!</v>
      </c>
      <c r="H22" s="2" t="e">
        <f>+B22-C22+#REF!</f>
        <v>#REF!</v>
      </c>
      <c r="I22" s="16" t="e">
        <f>+#REF!</f>
        <v>#REF!</v>
      </c>
      <c r="J22" s="15" t="e">
        <f t="shared" si="1"/>
        <v>#REF!</v>
      </c>
    </row>
    <row r="23" spans="1:10" ht="13" x14ac:dyDescent="0.15">
      <c r="A23" s="1" t="s">
        <v>18</v>
      </c>
      <c r="B23" s="2"/>
      <c r="C23" s="2" t="e">
        <f>+#REF!</f>
        <v>#REF!</v>
      </c>
      <c r="D23" s="15" t="e">
        <f t="shared" si="9"/>
        <v>#REF!</v>
      </c>
      <c r="E23" s="2">
        <f t="shared" si="10"/>
        <v>0</v>
      </c>
      <c r="F23" s="2" t="e">
        <f t="shared" si="11"/>
        <v>#REF!</v>
      </c>
      <c r="G23" s="15" t="e">
        <f t="shared" si="0"/>
        <v>#REF!</v>
      </c>
      <c r="H23" s="2" t="e">
        <f>+B23-C23+#REF!</f>
        <v>#REF!</v>
      </c>
      <c r="I23" s="16" t="e">
        <f>+#REF!</f>
        <v>#REF!</v>
      </c>
      <c r="J23" s="15" t="e">
        <f t="shared" si="1"/>
        <v>#REF!</v>
      </c>
    </row>
    <row r="24" spans="1:10" ht="13" x14ac:dyDescent="0.15">
      <c r="A24" s="1" t="s">
        <v>20</v>
      </c>
      <c r="B24" s="2">
        <v>3</v>
      </c>
      <c r="C24" s="2" t="e">
        <f>+#REF!</f>
        <v>#REF!</v>
      </c>
      <c r="D24" s="15" t="e">
        <f t="shared" si="9"/>
        <v>#REF!</v>
      </c>
      <c r="E24" s="2">
        <f t="shared" si="10"/>
        <v>3</v>
      </c>
      <c r="F24" s="2" t="e">
        <f t="shared" si="11"/>
        <v>#REF!</v>
      </c>
      <c r="G24" s="15" t="e">
        <f t="shared" si="0"/>
        <v>#REF!</v>
      </c>
      <c r="H24" s="2" t="e">
        <f>+B24-C24+#REF!</f>
        <v>#REF!</v>
      </c>
      <c r="I24" s="16" t="e">
        <f>+#REF!</f>
        <v>#REF!</v>
      </c>
      <c r="J24" s="15" t="e">
        <f t="shared" si="1"/>
        <v>#REF!</v>
      </c>
    </row>
    <row r="25" spans="1:10" ht="13" x14ac:dyDescent="0.15">
      <c r="A25" s="1" t="s">
        <v>22</v>
      </c>
      <c r="B25" s="2">
        <v>5</v>
      </c>
      <c r="C25" s="2" t="e">
        <f>+#REF!</f>
        <v>#REF!</v>
      </c>
      <c r="D25" s="15" t="e">
        <f t="shared" si="9"/>
        <v>#REF!</v>
      </c>
      <c r="E25" s="2">
        <f t="shared" si="10"/>
        <v>5</v>
      </c>
      <c r="F25" s="2" t="e">
        <f t="shared" si="11"/>
        <v>#REF!</v>
      </c>
      <c r="G25" s="15" t="e">
        <f t="shared" si="0"/>
        <v>#REF!</v>
      </c>
      <c r="H25" s="2" t="e">
        <f>+B25-C25+#REF!</f>
        <v>#REF!</v>
      </c>
      <c r="I25" s="16" t="e">
        <f>+#REF!</f>
        <v>#REF!</v>
      </c>
      <c r="J25" s="15" t="e">
        <f t="shared" si="1"/>
        <v>#REF!</v>
      </c>
    </row>
    <row r="26" spans="1:10" ht="13" x14ac:dyDescent="0.15">
      <c r="A26" s="1" t="s">
        <v>21</v>
      </c>
      <c r="B26" s="2">
        <v>2</v>
      </c>
      <c r="C26" s="2" t="e">
        <f>+#REF!</f>
        <v>#REF!</v>
      </c>
      <c r="D26" s="15" t="e">
        <f t="shared" si="9"/>
        <v>#REF!</v>
      </c>
      <c r="E26" s="2">
        <f t="shared" si="10"/>
        <v>2</v>
      </c>
      <c r="F26" s="2" t="e">
        <f t="shared" si="11"/>
        <v>#REF!</v>
      </c>
      <c r="G26" s="15" t="e">
        <f t="shared" si="0"/>
        <v>#REF!</v>
      </c>
      <c r="H26" s="2" t="e">
        <f>+B26-C26+#REF!</f>
        <v>#REF!</v>
      </c>
      <c r="I26" s="16" t="e">
        <f>+#REF!</f>
        <v>#REF!</v>
      </c>
      <c r="J26" s="15" t="e">
        <f t="shared" si="1"/>
        <v>#REF!</v>
      </c>
    </row>
    <row r="27" spans="1:10" ht="13" x14ac:dyDescent="0.15">
      <c r="A27" s="1" t="s">
        <v>28</v>
      </c>
      <c r="B27" s="2"/>
      <c r="C27" s="2" t="e">
        <f>+#REF!</f>
        <v>#REF!</v>
      </c>
      <c r="D27" s="15" t="e">
        <f t="shared" si="9"/>
        <v>#REF!</v>
      </c>
      <c r="E27" s="2">
        <f t="shared" si="10"/>
        <v>0</v>
      </c>
      <c r="F27" s="2" t="e">
        <f t="shared" si="11"/>
        <v>#REF!</v>
      </c>
      <c r="G27" s="15" t="e">
        <f t="shared" si="0"/>
        <v>#REF!</v>
      </c>
      <c r="H27" s="2" t="e">
        <f>+B27-C27+#REF!</f>
        <v>#REF!</v>
      </c>
      <c r="I27" s="16" t="e">
        <f>+#REF!</f>
        <v>#REF!</v>
      </c>
      <c r="J27" s="15" t="e">
        <f t="shared" si="1"/>
        <v>#REF!</v>
      </c>
    </row>
    <row r="28" spans="1:10" x14ac:dyDescent="0.15">
      <c r="A28" s="6" t="s">
        <v>30</v>
      </c>
      <c r="B28" s="4">
        <f>SUM(B20:B27)</f>
        <v>22</v>
      </c>
      <c r="C28" s="4" t="e">
        <f>SUM(C20:C27)</f>
        <v>#REF!</v>
      </c>
      <c r="D28" s="5" t="e">
        <f>+(B28-C28)*100/C28</f>
        <v>#REF!</v>
      </c>
      <c r="E28" s="4">
        <f>SUM(E20:E27)</f>
        <v>22</v>
      </c>
      <c r="F28" s="4" t="e">
        <f>SUM(F20:F27)</f>
        <v>#REF!</v>
      </c>
      <c r="G28" s="5" t="e">
        <f>+(E28-F28)*100/F28</f>
        <v>#REF!</v>
      </c>
      <c r="H28" s="4" t="e">
        <f>SUM(H20:H27)</f>
        <v>#REF!</v>
      </c>
      <c r="I28" s="4" t="e">
        <f>SUM(I20:I27)</f>
        <v>#REF!</v>
      </c>
      <c r="J28" s="5" t="e">
        <f>+(H28-I28)*100/I28</f>
        <v>#REF!</v>
      </c>
    </row>
    <row r="29" spans="1:10" ht="14" x14ac:dyDescent="0.15">
      <c r="A29" s="14" t="s">
        <v>27</v>
      </c>
      <c r="B29" s="12">
        <f>+B7+B13+B19+B28</f>
        <v>64</v>
      </c>
      <c r="C29" s="12" t="e">
        <f>+C7+C13+C19+C28</f>
        <v>#REF!</v>
      </c>
      <c r="D29" s="13" t="e">
        <f>+(B29-C29)*100/C29</f>
        <v>#REF!</v>
      </c>
      <c r="E29" s="12">
        <f t="shared" ref="E29:I29" si="12">+E7+E13+E19+E28</f>
        <v>64</v>
      </c>
      <c r="F29" s="12" t="e">
        <f t="shared" si="12"/>
        <v>#REF!</v>
      </c>
      <c r="G29" s="13" t="e">
        <f>+(E29-F29)*100/F29</f>
        <v>#REF!</v>
      </c>
      <c r="H29" s="12" t="e">
        <f t="shared" si="12"/>
        <v>#REF!</v>
      </c>
      <c r="I29" s="12" t="e">
        <f t="shared" si="12"/>
        <v>#REF!</v>
      </c>
      <c r="J29" s="13" t="e">
        <f>+(H29-I29)*100/I29</f>
        <v>#REF!</v>
      </c>
    </row>
    <row r="30" spans="1:10" x14ac:dyDescent="0.15">
      <c r="A30" s="11" t="s">
        <v>31</v>
      </c>
      <c r="B30" s="11">
        <f>+B29-B7</f>
        <v>62</v>
      </c>
      <c r="C30" s="11" t="e">
        <f>+C29-C7</f>
        <v>#REF!</v>
      </c>
      <c r="D30" s="10" t="e">
        <f>+(B30-C30)*100/C30</f>
        <v>#REF!</v>
      </c>
      <c r="E30" s="11">
        <f t="shared" ref="E30:I30" si="13">+E29-E7</f>
        <v>62</v>
      </c>
      <c r="F30" s="11" t="e">
        <f t="shared" si="13"/>
        <v>#REF!</v>
      </c>
      <c r="G30" s="10" t="e">
        <f>+(E30-F30)*100/F30</f>
        <v>#REF!</v>
      </c>
      <c r="H30" s="11" t="e">
        <f t="shared" si="13"/>
        <v>#REF!</v>
      </c>
      <c r="I30" s="11" t="e">
        <f t="shared" si="13"/>
        <v>#REF!</v>
      </c>
      <c r="J30" s="10" t="e">
        <f>+(H30-I30)*100/I30</f>
        <v>#REF!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58B0E-5524-2B41-AD63-FDDA5925FA50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+'Septiembre 2022'!B4</f>
        <v>1</v>
      </c>
      <c r="D4" s="15">
        <f t="shared" ref="D4" si="0">+(B4-C4)*100/C4</f>
        <v>0</v>
      </c>
      <c r="E4" s="2">
        <f>+B4+'Agosto 2023'!E4</f>
        <v>3</v>
      </c>
      <c r="F4" s="2">
        <f>+C4+'Agosto 2023'!F4</f>
        <v>2</v>
      </c>
      <c r="G4" s="15">
        <f t="shared" ref="G4:G27" si="1">+(E4-F4)*100/F4</f>
        <v>50</v>
      </c>
      <c r="H4" s="2">
        <f>+B4-C4+'Agosto 2023'!H4</f>
        <v>4</v>
      </c>
      <c r="I4" s="16">
        <f>+'Septiembre 2022'!H4</f>
        <v>5</v>
      </c>
      <c r="J4" s="15">
        <f t="shared" ref="J4:J27" si="2">+(H4-I4)*100/I4</f>
        <v>-20</v>
      </c>
    </row>
    <row r="5" spans="1:10" ht="13" x14ac:dyDescent="0.15">
      <c r="A5" s="1" t="s">
        <v>5</v>
      </c>
      <c r="B5" s="2"/>
      <c r="C5" s="2">
        <f>+'Septiembre 2022'!B5</f>
        <v>0</v>
      </c>
      <c r="D5" s="15"/>
      <c r="E5" s="2">
        <f>+B5+'Agosto 2023'!E5</f>
        <v>1</v>
      </c>
      <c r="F5" s="2">
        <f>+C5+'Agosto 2023'!F5</f>
        <v>2</v>
      </c>
      <c r="G5" s="15">
        <f t="shared" si="1"/>
        <v>-50</v>
      </c>
      <c r="H5" s="2">
        <f>+B5-C5+'Agosto 2023'!H5</f>
        <v>1</v>
      </c>
      <c r="I5" s="16">
        <f>+'Septiembre 2022'!H5</f>
        <v>2</v>
      </c>
      <c r="J5" s="15">
        <f t="shared" si="2"/>
        <v>-50</v>
      </c>
    </row>
    <row r="6" spans="1:10" ht="13" x14ac:dyDescent="0.15">
      <c r="A6" s="1" t="s">
        <v>6</v>
      </c>
      <c r="B6" s="2"/>
      <c r="C6" s="2">
        <f>+'Septiembre 2022'!B6</f>
        <v>1</v>
      </c>
      <c r="D6" s="15">
        <f t="shared" ref="D6" si="3">+(B6-C6)*100/C6</f>
        <v>-100</v>
      </c>
      <c r="E6" s="2">
        <f>+B6+'Agosto 2023'!E6</f>
        <v>2</v>
      </c>
      <c r="F6" s="2">
        <f>+C6+'Agosto 2023'!F6</f>
        <v>7</v>
      </c>
      <c r="G6" s="15">
        <f t="shared" si="1"/>
        <v>-71.428571428571431</v>
      </c>
      <c r="H6" s="2">
        <f>+B6-C6+'Agosto 2023'!H6</f>
        <v>2</v>
      </c>
      <c r="I6" s="16">
        <f>+'Septiembre 2022'!H6</f>
        <v>8</v>
      </c>
      <c r="J6" s="15">
        <f t="shared" si="2"/>
        <v>-75</v>
      </c>
    </row>
    <row r="7" spans="1:10" x14ac:dyDescent="0.15">
      <c r="A7" s="6" t="s">
        <v>1</v>
      </c>
      <c r="B7" s="4">
        <f t="shared" ref="B7" si="4">+B4+B5+B6</f>
        <v>1</v>
      </c>
      <c r="C7" s="4">
        <f>SUM(C4:C6)</f>
        <v>2</v>
      </c>
      <c r="D7" s="5">
        <f>+(B7-C7)*100/C7</f>
        <v>-50</v>
      </c>
      <c r="E7" s="4">
        <f>SUM(E4:E6)</f>
        <v>6</v>
      </c>
      <c r="F7" s="4">
        <f>SUM(F4:F6)</f>
        <v>11</v>
      </c>
      <c r="G7" s="5">
        <f t="shared" si="1"/>
        <v>-45.454545454545453</v>
      </c>
      <c r="H7" s="4">
        <f>SUM(H4:H6)</f>
        <v>7</v>
      </c>
      <c r="I7" s="4">
        <f>SUM(I4:I6)</f>
        <v>15</v>
      </c>
      <c r="J7" s="5">
        <f t="shared" si="2"/>
        <v>-53.333333333333336</v>
      </c>
    </row>
    <row r="8" spans="1:10" ht="13" x14ac:dyDescent="0.15">
      <c r="A8" s="1" t="s">
        <v>7</v>
      </c>
      <c r="B8" s="2"/>
      <c r="C8" s="2">
        <f>+'Septiembre 2022'!B8</f>
        <v>0</v>
      </c>
      <c r="D8" s="15"/>
      <c r="E8" s="2">
        <f>+B8+'Agosto 2023'!E8</f>
        <v>3</v>
      </c>
      <c r="F8" s="2">
        <f>+C8+'Agosto 2023'!F8</f>
        <v>1</v>
      </c>
      <c r="G8" s="15">
        <f t="shared" si="1"/>
        <v>200</v>
      </c>
      <c r="H8" s="2">
        <f>+B8-C8+'Agosto 2023'!H8</f>
        <v>3</v>
      </c>
      <c r="I8" s="16">
        <f>+'Septiembre 2022'!H8</f>
        <v>1</v>
      </c>
      <c r="J8" s="15">
        <f t="shared" si="2"/>
        <v>200</v>
      </c>
    </row>
    <row r="9" spans="1:10" ht="13" x14ac:dyDescent="0.15">
      <c r="A9" s="1" t="s">
        <v>8</v>
      </c>
      <c r="B9" s="2">
        <v>1</v>
      </c>
      <c r="C9" s="2">
        <f>+'Septiembre 2022'!B9</f>
        <v>2</v>
      </c>
      <c r="D9" s="15">
        <f t="shared" ref="D9:D12" si="5">+(B9-C9)*100/C9</f>
        <v>-50</v>
      </c>
      <c r="E9" s="2">
        <f>+B9+'Agosto 2023'!E9</f>
        <v>4</v>
      </c>
      <c r="F9" s="2">
        <f>+C9+'Agosto 2023'!F9</f>
        <v>7</v>
      </c>
      <c r="G9" s="15">
        <f t="shared" si="1"/>
        <v>-42.857142857142854</v>
      </c>
      <c r="H9" s="2">
        <f>+B9-C9+'Agosto 2023'!H9</f>
        <v>6</v>
      </c>
      <c r="I9" s="16">
        <f>+'Septiembre 2022'!H9</f>
        <v>11</v>
      </c>
      <c r="J9" s="15">
        <f t="shared" si="2"/>
        <v>-45.454545454545453</v>
      </c>
    </row>
    <row r="10" spans="1:10" ht="13" x14ac:dyDescent="0.15">
      <c r="A10" s="1" t="s">
        <v>9</v>
      </c>
      <c r="B10" s="2">
        <v>1</v>
      </c>
      <c r="C10" s="2">
        <f>+'Septiembre 2022'!B10</f>
        <v>2</v>
      </c>
      <c r="D10" s="15">
        <f t="shared" si="5"/>
        <v>-50</v>
      </c>
      <c r="E10" s="2">
        <f>+B10+'Agosto 2023'!E10</f>
        <v>23</v>
      </c>
      <c r="F10" s="2">
        <f>+C10+'Agosto 2023'!F10</f>
        <v>20</v>
      </c>
      <c r="G10" s="15">
        <f t="shared" si="1"/>
        <v>15</v>
      </c>
      <c r="H10" s="2">
        <f>+B10-C10+'Agosto 2023'!H10</f>
        <v>31</v>
      </c>
      <c r="I10" s="16">
        <f>+'Septiembre 2022'!H10</f>
        <v>27</v>
      </c>
      <c r="J10" s="15">
        <f t="shared" si="2"/>
        <v>14.814814814814815</v>
      </c>
    </row>
    <row r="11" spans="1:10" ht="13" x14ac:dyDescent="0.15">
      <c r="A11" s="1" t="s">
        <v>10</v>
      </c>
      <c r="B11" s="2"/>
      <c r="C11" s="2">
        <f>+'Septiembre 2022'!B11</f>
        <v>2</v>
      </c>
      <c r="D11" s="15">
        <f t="shared" si="5"/>
        <v>-100</v>
      </c>
      <c r="E11" s="2">
        <f>+B11+'Agosto 2023'!E11</f>
        <v>16</v>
      </c>
      <c r="F11" s="2">
        <f>+C11+'Agosto 2023'!F11</f>
        <v>32</v>
      </c>
      <c r="G11" s="15">
        <f t="shared" si="1"/>
        <v>-50</v>
      </c>
      <c r="H11" s="2">
        <f>+B11-C11+'Agosto 2023'!H11</f>
        <v>31</v>
      </c>
      <c r="I11" s="16">
        <f>+'Septiembre 2022'!H11</f>
        <v>40</v>
      </c>
      <c r="J11" s="15">
        <f t="shared" si="2"/>
        <v>-22.5</v>
      </c>
    </row>
    <row r="12" spans="1:10" ht="13" x14ac:dyDescent="0.15">
      <c r="A12" s="1" t="s">
        <v>11</v>
      </c>
      <c r="B12" s="2">
        <v>4</v>
      </c>
      <c r="C12" s="2">
        <f>+'Septiembre 2022'!B12</f>
        <v>2</v>
      </c>
      <c r="D12" s="15">
        <f t="shared" si="5"/>
        <v>100</v>
      </c>
      <c r="E12" s="2">
        <f>+B12+'Agosto 2023'!E12</f>
        <v>41</v>
      </c>
      <c r="F12" s="2">
        <f>+C12+'Agosto 2023'!F12</f>
        <v>36</v>
      </c>
      <c r="G12" s="15">
        <f t="shared" si="1"/>
        <v>13.888888888888889</v>
      </c>
      <c r="H12" s="2">
        <f>+B12-C12+'Agosto 2023'!H12</f>
        <v>57</v>
      </c>
      <c r="I12" s="16">
        <f>+'Septiembre 2022'!H12</f>
        <v>51</v>
      </c>
      <c r="J12" s="15">
        <f t="shared" si="2"/>
        <v>11.764705882352942</v>
      </c>
    </row>
    <row r="13" spans="1:10" x14ac:dyDescent="0.15">
      <c r="A13" s="6" t="s">
        <v>2</v>
      </c>
      <c r="B13" s="4">
        <f t="shared" ref="B13" si="6">+B8+B9+B10+B11+B12</f>
        <v>6</v>
      </c>
      <c r="C13" s="4">
        <f>SUM(C8:C12)</f>
        <v>8</v>
      </c>
      <c r="D13" s="5">
        <f>+(B13-C13)*100/C13</f>
        <v>-25</v>
      </c>
      <c r="E13" s="4">
        <f>SUM(E8:E12)</f>
        <v>87</v>
      </c>
      <c r="F13" s="4">
        <f>SUM(F8:F12)</f>
        <v>96</v>
      </c>
      <c r="G13" s="5">
        <f t="shared" si="1"/>
        <v>-9.375</v>
      </c>
      <c r="H13" s="4">
        <f>SUM(H8:H12)</f>
        <v>128</v>
      </c>
      <c r="I13" s="4">
        <f>SUM(I8:I12)</f>
        <v>130</v>
      </c>
      <c r="J13" s="5">
        <f t="shared" si="2"/>
        <v>-1.5384615384615385</v>
      </c>
    </row>
    <row r="14" spans="1:10" ht="13" x14ac:dyDescent="0.15">
      <c r="A14" s="1" t="s">
        <v>12</v>
      </c>
      <c r="B14" s="2"/>
      <c r="C14" s="2">
        <f>+'Septiembre 2022'!B14</f>
        <v>2</v>
      </c>
      <c r="D14" s="15">
        <f t="shared" ref="D14:D18" si="7">+(B14-C14)*100/C14</f>
        <v>-100</v>
      </c>
      <c r="E14" s="2">
        <f>+B14+'Agosto 2023'!E14</f>
        <v>18</v>
      </c>
      <c r="F14" s="2">
        <f>+C14+'Agosto 2023'!F14</f>
        <v>26</v>
      </c>
      <c r="G14" s="15">
        <f t="shared" si="1"/>
        <v>-30.76923076923077</v>
      </c>
      <c r="H14" s="2">
        <f>+B14-C14+'Agosto 2023'!H14</f>
        <v>24</v>
      </c>
      <c r="I14" s="16">
        <f>+'Septiembre 2022'!H14</f>
        <v>36</v>
      </c>
      <c r="J14" s="15">
        <f t="shared" si="2"/>
        <v>-33.333333333333336</v>
      </c>
    </row>
    <row r="15" spans="1:10" ht="13" x14ac:dyDescent="0.15">
      <c r="A15" s="1" t="s">
        <v>13</v>
      </c>
      <c r="B15" s="2">
        <v>5</v>
      </c>
      <c r="C15" s="2">
        <f>+'Septiembre 2022'!B15</f>
        <v>2</v>
      </c>
      <c r="D15" s="15">
        <f t="shared" si="7"/>
        <v>150</v>
      </c>
      <c r="E15" s="2">
        <f>+B15+'Agosto 2023'!E15</f>
        <v>29</v>
      </c>
      <c r="F15" s="2">
        <f>+C15+'Agosto 2023'!F15</f>
        <v>47</v>
      </c>
      <c r="G15" s="15">
        <f t="shared" si="1"/>
        <v>-38.297872340425535</v>
      </c>
      <c r="H15" s="2">
        <f>+B15-C15+'Agosto 2023'!H15</f>
        <v>38</v>
      </c>
      <c r="I15" s="16">
        <f>+'Septiembre 2022'!H15</f>
        <v>63</v>
      </c>
      <c r="J15" s="15">
        <f t="shared" si="2"/>
        <v>-39.682539682539684</v>
      </c>
    </row>
    <row r="16" spans="1:10" ht="13" x14ac:dyDescent="0.15">
      <c r="A16" s="1" t="s">
        <v>14</v>
      </c>
      <c r="B16" s="2">
        <v>5</v>
      </c>
      <c r="C16" s="2">
        <f>+'Septiembre 2022'!B16</f>
        <v>4</v>
      </c>
      <c r="D16" s="15">
        <f t="shared" si="7"/>
        <v>25</v>
      </c>
      <c r="E16" s="2">
        <f>+B16+'Agosto 2023'!E16</f>
        <v>52</v>
      </c>
      <c r="F16" s="2">
        <f>+C16+'Agosto 2023'!F16</f>
        <v>70</v>
      </c>
      <c r="G16" s="15">
        <f t="shared" si="1"/>
        <v>-25.714285714285715</v>
      </c>
      <c r="H16" s="2">
        <f>+B16-C16+'Agosto 2023'!H16</f>
        <v>75</v>
      </c>
      <c r="I16" s="16">
        <f>+'Septiembre 2022'!H16</f>
        <v>101</v>
      </c>
      <c r="J16" s="15">
        <f t="shared" si="2"/>
        <v>-25.742574257425744</v>
      </c>
    </row>
    <row r="17" spans="1:10" ht="13" x14ac:dyDescent="0.15">
      <c r="A17" s="1" t="s">
        <v>15</v>
      </c>
      <c r="B17" s="2">
        <v>1</v>
      </c>
      <c r="C17" s="2">
        <f>+'Septiembre 2022'!B17</f>
        <v>3</v>
      </c>
      <c r="D17" s="15">
        <f t="shared" si="7"/>
        <v>-66.666666666666671</v>
      </c>
      <c r="E17" s="2">
        <f>+B17+'Agosto 2023'!E17</f>
        <v>13</v>
      </c>
      <c r="F17" s="2">
        <f>+C17+'Agosto 2023'!F17</f>
        <v>36</v>
      </c>
      <c r="G17" s="15">
        <f t="shared" si="1"/>
        <v>-63.888888888888886</v>
      </c>
      <c r="H17" s="2">
        <f>+B17-C17+'Agosto 2023'!H17</f>
        <v>22</v>
      </c>
      <c r="I17" s="16">
        <f>+'Septiembre 2022'!H17</f>
        <v>51</v>
      </c>
      <c r="J17" s="15">
        <f t="shared" si="2"/>
        <v>-56.862745098039213</v>
      </c>
    </row>
    <row r="18" spans="1:10" ht="13" x14ac:dyDescent="0.15">
      <c r="A18" s="1" t="s">
        <v>29</v>
      </c>
      <c r="B18" s="2">
        <v>7</v>
      </c>
      <c r="C18" s="2">
        <f>+'Septiembre 2022'!B18</f>
        <v>8</v>
      </c>
      <c r="D18" s="15">
        <f t="shared" si="7"/>
        <v>-12.5</v>
      </c>
      <c r="E18" s="2">
        <f>+B18+'Agosto 2023'!E18</f>
        <v>40</v>
      </c>
      <c r="F18" s="2">
        <f>+C18+'Agosto 2023'!F18</f>
        <v>50</v>
      </c>
      <c r="G18" s="15">
        <f t="shared" si="1"/>
        <v>-20</v>
      </c>
      <c r="H18" s="2">
        <f>+B18-C18+'Agosto 2023'!H18</f>
        <v>52</v>
      </c>
      <c r="I18" s="16">
        <f>+'Septiembre 2022'!H18</f>
        <v>63</v>
      </c>
      <c r="J18" s="15">
        <f t="shared" si="2"/>
        <v>-17.460317460317459</v>
      </c>
    </row>
    <row r="19" spans="1:10" x14ac:dyDescent="0.15">
      <c r="A19" s="6" t="s">
        <v>3</v>
      </c>
      <c r="B19" s="4">
        <f t="shared" ref="B19" si="8">+B14+B15+B16+B17+B18</f>
        <v>18</v>
      </c>
      <c r="C19" s="4">
        <f>SUM(C14:C18)</f>
        <v>19</v>
      </c>
      <c r="D19" s="5">
        <f>+(B19-C19)*100/C19</f>
        <v>-5.2631578947368425</v>
      </c>
      <c r="E19" s="4">
        <f>SUM(E14:E18)</f>
        <v>152</v>
      </c>
      <c r="F19" s="4">
        <f>SUM(F14:F18)</f>
        <v>229</v>
      </c>
      <c r="G19" s="5">
        <f t="shared" si="1"/>
        <v>-33.624454148471614</v>
      </c>
      <c r="H19" s="4">
        <f>SUM(H14:H18)</f>
        <v>211</v>
      </c>
      <c r="I19" s="4">
        <f>SUM(I14:I18)</f>
        <v>314</v>
      </c>
      <c r="J19" s="5">
        <f t="shared" si="2"/>
        <v>-32.802547770700635</v>
      </c>
    </row>
    <row r="20" spans="1:10" ht="13" x14ac:dyDescent="0.15">
      <c r="A20" s="1" t="s">
        <v>16</v>
      </c>
      <c r="B20" s="2">
        <v>5</v>
      </c>
      <c r="C20" s="2">
        <f>+'Septiembre 2022'!B20</f>
        <v>3</v>
      </c>
      <c r="D20" s="15">
        <f t="shared" ref="D20:D27" si="9">+(B20-C20)*100/C20</f>
        <v>66.666666666666671</v>
      </c>
      <c r="E20" s="2">
        <f>+B20+'Agosto 2023'!E20</f>
        <v>42</v>
      </c>
      <c r="F20" s="2">
        <f>+C20+'Agosto 2023'!F20</f>
        <v>50</v>
      </c>
      <c r="G20" s="15">
        <f t="shared" si="1"/>
        <v>-16</v>
      </c>
      <c r="H20" s="2">
        <f>+B20-C20+'Agosto 2023'!H20</f>
        <v>52</v>
      </c>
      <c r="I20" s="16">
        <f>+'Septiembre 2022'!H20</f>
        <v>68</v>
      </c>
      <c r="J20" s="15">
        <f t="shared" si="2"/>
        <v>-23.529411764705884</v>
      </c>
    </row>
    <row r="21" spans="1:10" ht="13" x14ac:dyDescent="0.15">
      <c r="A21" s="1" t="s">
        <v>17</v>
      </c>
      <c r="B21" s="2">
        <v>2</v>
      </c>
      <c r="C21" s="2">
        <f>+'Septiembre 2022'!B21</f>
        <v>2</v>
      </c>
      <c r="D21" s="15">
        <f t="shared" si="9"/>
        <v>0</v>
      </c>
      <c r="E21" s="2">
        <f>+B21+'Agosto 2023'!E21</f>
        <v>27</v>
      </c>
      <c r="F21" s="2">
        <f>+C21+'Agosto 2023'!F21</f>
        <v>27</v>
      </c>
      <c r="G21" s="15">
        <f t="shared" si="1"/>
        <v>0</v>
      </c>
      <c r="H21" s="2">
        <f>+B21-C21+'Agosto 2023'!H21</f>
        <v>35</v>
      </c>
      <c r="I21" s="16">
        <f>+'Septiembre 2022'!H21</f>
        <v>41</v>
      </c>
      <c r="J21" s="15">
        <f t="shared" si="2"/>
        <v>-14.634146341463415</v>
      </c>
    </row>
    <row r="22" spans="1:10" ht="13" x14ac:dyDescent="0.15">
      <c r="A22" s="1" t="s">
        <v>19</v>
      </c>
      <c r="B22" s="2">
        <v>1</v>
      </c>
      <c r="C22" s="2">
        <f>+'Septiembre 2022'!B22</f>
        <v>0</v>
      </c>
      <c r="D22" s="15"/>
      <c r="E22" s="2">
        <f>+B22+'Agosto 2023'!E22</f>
        <v>16</v>
      </c>
      <c r="F22" s="2">
        <f>+C22+'Agosto 2023'!F22</f>
        <v>18</v>
      </c>
      <c r="G22" s="15">
        <f t="shared" si="1"/>
        <v>-11.111111111111111</v>
      </c>
      <c r="H22" s="2">
        <f>+B22-C22+'Agosto 2023'!H22</f>
        <v>20</v>
      </c>
      <c r="I22" s="16">
        <f>+'Septiembre 2022'!H22</f>
        <v>27</v>
      </c>
      <c r="J22" s="15">
        <f t="shared" si="2"/>
        <v>-25.925925925925927</v>
      </c>
    </row>
    <row r="23" spans="1:10" ht="13" x14ac:dyDescent="0.15">
      <c r="A23" s="1" t="s">
        <v>18</v>
      </c>
      <c r="B23" s="2">
        <v>4</v>
      </c>
      <c r="C23" s="2">
        <f>+'Septiembre 2022'!B23</f>
        <v>1</v>
      </c>
      <c r="D23" s="15">
        <f t="shared" si="9"/>
        <v>300</v>
      </c>
      <c r="E23" s="2">
        <f>+B23+'Agosto 2023'!E23</f>
        <v>29</v>
      </c>
      <c r="F23" s="2">
        <f>+C23+'Agosto 2023'!F23</f>
        <v>31</v>
      </c>
      <c r="G23" s="15">
        <f t="shared" si="1"/>
        <v>-6.4516129032258061</v>
      </c>
      <c r="H23" s="2">
        <f>+B23-C23+'Agosto 2023'!H23</f>
        <v>35</v>
      </c>
      <c r="I23" s="16">
        <f>+'Septiembre 2022'!H23</f>
        <v>44</v>
      </c>
      <c r="J23" s="15">
        <f t="shared" si="2"/>
        <v>-20.454545454545453</v>
      </c>
    </row>
    <row r="24" spans="1:10" ht="13" x14ac:dyDescent="0.15">
      <c r="A24" s="1" t="s">
        <v>20</v>
      </c>
      <c r="B24" s="2">
        <v>3</v>
      </c>
      <c r="C24" s="2">
        <f>+'Septiembre 2022'!B24</f>
        <v>3</v>
      </c>
      <c r="D24" s="15">
        <f t="shared" si="9"/>
        <v>0</v>
      </c>
      <c r="E24" s="2">
        <f>+B24+'Agosto 2023'!E24</f>
        <v>49</v>
      </c>
      <c r="F24" s="2">
        <f>+C24+'Agosto 2023'!F24</f>
        <v>49</v>
      </c>
      <c r="G24" s="15">
        <f t="shared" si="1"/>
        <v>0</v>
      </c>
      <c r="H24" s="2">
        <f>+B24-C24+'Agosto 2023'!H24</f>
        <v>67</v>
      </c>
      <c r="I24" s="16">
        <f>+'Septiembre 2022'!H24</f>
        <v>63</v>
      </c>
      <c r="J24" s="15">
        <f t="shared" si="2"/>
        <v>6.3492063492063489</v>
      </c>
    </row>
    <row r="25" spans="1:10" ht="13" x14ac:dyDescent="0.15">
      <c r="A25" s="1" t="s">
        <v>22</v>
      </c>
      <c r="B25" s="2">
        <v>11</v>
      </c>
      <c r="C25" s="2">
        <f>+'Septiembre 2022'!B25</f>
        <v>10</v>
      </c>
      <c r="D25" s="15">
        <f t="shared" si="9"/>
        <v>10</v>
      </c>
      <c r="E25" s="2">
        <f>+B25+'Agosto 2023'!E25</f>
        <v>99</v>
      </c>
      <c r="F25" s="2">
        <f>+C25+'Agosto 2023'!F25</f>
        <v>129</v>
      </c>
      <c r="G25" s="15">
        <f t="shared" si="1"/>
        <v>-23.255813953488371</v>
      </c>
      <c r="H25" s="2">
        <f>+B25-C25+'Agosto 2023'!H25</f>
        <v>131</v>
      </c>
      <c r="I25" s="16">
        <f>+'Septiembre 2022'!H25</f>
        <v>186</v>
      </c>
      <c r="J25" s="15">
        <f t="shared" si="2"/>
        <v>-29.56989247311828</v>
      </c>
    </row>
    <row r="26" spans="1:10" ht="13" x14ac:dyDescent="0.15">
      <c r="A26" s="1" t="s">
        <v>21</v>
      </c>
      <c r="B26" s="2">
        <v>10</v>
      </c>
      <c r="C26" s="2">
        <f>+'Septiembre 2022'!B26</f>
        <v>9</v>
      </c>
      <c r="D26" s="15">
        <f t="shared" si="9"/>
        <v>11.111111111111111</v>
      </c>
      <c r="E26" s="2">
        <f>+B26+'Agosto 2023'!E26</f>
        <v>72</v>
      </c>
      <c r="F26" s="2">
        <f>+C26+'Agosto 2023'!F26</f>
        <v>80</v>
      </c>
      <c r="G26" s="15">
        <f t="shared" si="1"/>
        <v>-10</v>
      </c>
      <c r="H26" s="2">
        <f>+B26-C26+'Agosto 2023'!H26</f>
        <v>95</v>
      </c>
      <c r="I26" s="16">
        <f>+'Septiembre 2022'!H26</f>
        <v>104</v>
      </c>
      <c r="J26" s="15">
        <f t="shared" si="2"/>
        <v>-8.6538461538461533</v>
      </c>
    </row>
    <row r="27" spans="1:10" ht="13" x14ac:dyDescent="0.15">
      <c r="A27" s="1" t="s">
        <v>28</v>
      </c>
      <c r="B27" s="2">
        <v>4</v>
      </c>
      <c r="C27" s="2">
        <f>+'Septiembre 2022'!B27</f>
        <v>6</v>
      </c>
      <c r="D27" s="15">
        <f t="shared" si="9"/>
        <v>-33.333333333333336</v>
      </c>
      <c r="E27" s="2">
        <f>+B27+'Agosto 2023'!E27</f>
        <v>62</v>
      </c>
      <c r="F27" s="2">
        <f>+C27+'Agosto 2023'!F27</f>
        <v>80</v>
      </c>
      <c r="G27" s="15">
        <f t="shared" si="1"/>
        <v>-22.5</v>
      </c>
      <c r="H27" s="2">
        <f>+B27-C27+'Agosto 2023'!H27</f>
        <v>75</v>
      </c>
      <c r="I27" s="16">
        <f>+'Septiembre 2022'!H27</f>
        <v>116</v>
      </c>
      <c r="J27" s="15">
        <f t="shared" si="2"/>
        <v>-35.344827586206897</v>
      </c>
    </row>
    <row r="28" spans="1:10" x14ac:dyDescent="0.15">
      <c r="A28" s="6" t="s">
        <v>30</v>
      </c>
      <c r="B28" s="4">
        <f>SUM(B20:B27)</f>
        <v>40</v>
      </c>
      <c r="C28" s="4">
        <f>SUM(C20:C27)</f>
        <v>34</v>
      </c>
      <c r="D28" s="5">
        <f>+(B28-C28)*100/C28</f>
        <v>17.647058823529413</v>
      </c>
      <c r="E28" s="4">
        <f>SUM(E20:E27)</f>
        <v>396</v>
      </c>
      <c r="F28" s="4">
        <f>SUM(F20:F27)</f>
        <v>464</v>
      </c>
      <c r="G28" s="5">
        <f>+(E28-F28)*100/F28</f>
        <v>-14.655172413793103</v>
      </c>
      <c r="H28" s="4">
        <f>SUM(H20:H27)</f>
        <v>510</v>
      </c>
      <c r="I28" s="4">
        <f>SUM(I20:I27)</f>
        <v>649</v>
      </c>
      <c r="J28" s="5">
        <f>+(H28-I28)*100/I28</f>
        <v>-21.417565485362097</v>
      </c>
    </row>
    <row r="29" spans="1:10" ht="14" x14ac:dyDescent="0.15">
      <c r="A29" s="14" t="s">
        <v>27</v>
      </c>
      <c r="B29" s="12">
        <f>+B7+B13+B19+B28</f>
        <v>65</v>
      </c>
      <c r="C29" s="12">
        <f>+C7+C13+C19+C28</f>
        <v>63</v>
      </c>
      <c r="D29" s="13">
        <f>+(B29-C29)*100/C29</f>
        <v>3.1746031746031744</v>
      </c>
      <c r="E29" s="12">
        <f t="shared" ref="E29:I29" si="10">+E7+E13+E19+E28</f>
        <v>641</v>
      </c>
      <c r="F29" s="12">
        <f t="shared" si="10"/>
        <v>800</v>
      </c>
      <c r="G29" s="13">
        <f>+(E29-F29)*100/F29</f>
        <v>-19.875</v>
      </c>
      <c r="H29" s="12">
        <f t="shared" si="10"/>
        <v>856</v>
      </c>
      <c r="I29" s="12">
        <f t="shared" si="10"/>
        <v>1108</v>
      </c>
      <c r="J29" s="13">
        <f>+(H29-I29)*100/I29</f>
        <v>-22.743682310469314</v>
      </c>
    </row>
    <row r="30" spans="1:10" x14ac:dyDescent="0.15">
      <c r="A30" s="11" t="s">
        <v>31</v>
      </c>
      <c r="B30" s="11">
        <f>+B29-B7</f>
        <v>64</v>
      </c>
      <c r="C30" s="11">
        <f>+C29-C7</f>
        <v>61</v>
      </c>
      <c r="D30" s="10">
        <f>+(B30-C30)*100/C30</f>
        <v>4.918032786885246</v>
      </c>
      <c r="E30" s="11">
        <f t="shared" ref="E30:I30" si="11">+E29-E7</f>
        <v>635</v>
      </c>
      <c r="F30" s="11">
        <f t="shared" si="11"/>
        <v>789</v>
      </c>
      <c r="G30" s="10">
        <f>+(E30-F30)*100/F30</f>
        <v>-19.518377693282638</v>
      </c>
      <c r="H30" s="11">
        <f t="shared" si="11"/>
        <v>849</v>
      </c>
      <c r="I30" s="11">
        <f t="shared" si="11"/>
        <v>1093</v>
      </c>
      <c r="J30" s="10">
        <f>+(H30-I30)*100/I30</f>
        <v>-22.323879231473011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448CA9-D6D1-4E48-A727-022FA8BBCEE2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+'Agosto 2022'!B4</f>
        <v>0</v>
      </c>
      <c r="D4" s="15" t="e">
        <f t="shared" ref="D4" si="0">+(B4-C4)*100/C4</f>
        <v>#DIV/0!</v>
      </c>
      <c r="E4" s="2">
        <f>+B4+'Julio 2023'!E4</f>
        <v>2</v>
      </c>
      <c r="F4" s="2">
        <f>+C4+'Julio 2023'!F4</f>
        <v>1</v>
      </c>
      <c r="G4" s="15">
        <f t="shared" ref="G4:G27" si="1">+(E4-F4)*100/F4</f>
        <v>100</v>
      </c>
      <c r="H4" s="2">
        <f>+B4-C4+'Julio 2023'!H4</f>
        <v>4</v>
      </c>
      <c r="I4" s="16">
        <f>+'Agosto 2022'!H4</f>
        <v>4</v>
      </c>
      <c r="J4" s="15">
        <f t="shared" ref="J4:J27" si="2">+(H4-I4)*100/I4</f>
        <v>0</v>
      </c>
    </row>
    <row r="5" spans="1:10" ht="13" x14ac:dyDescent="0.15">
      <c r="A5" s="1" t="s">
        <v>5</v>
      </c>
      <c r="B5" s="2"/>
      <c r="C5" s="2">
        <f>+'Agosto 2022'!B5</f>
        <v>0</v>
      </c>
      <c r="D5" s="15"/>
      <c r="E5" s="2">
        <f>+B5+'Julio 2023'!E5</f>
        <v>1</v>
      </c>
      <c r="F5" s="2">
        <f>+C5+'Julio 2023'!F5</f>
        <v>2</v>
      </c>
      <c r="G5" s="15">
        <f t="shared" si="1"/>
        <v>-50</v>
      </c>
      <c r="H5" s="2">
        <f>+B5-C5+'Julio 2023'!H5</f>
        <v>1</v>
      </c>
      <c r="I5" s="16">
        <f>+'Agosto 2022'!H5</f>
        <v>2</v>
      </c>
      <c r="J5" s="15">
        <f t="shared" si="2"/>
        <v>-50</v>
      </c>
    </row>
    <row r="6" spans="1:10" ht="13" x14ac:dyDescent="0.15">
      <c r="A6" s="1" t="s">
        <v>6</v>
      </c>
      <c r="B6" s="2">
        <v>1</v>
      </c>
      <c r="C6" s="2">
        <f>+'Agosto 2022'!B6</f>
        <v>1</v>
      </c>
      <c r="D6" s="15">
        <f t="shared" ref="D6" si="3">+(B6-C6)*100/C6</f>
        <v>0</v>
      </c>
      <c r="E6" s="2">
        <f>+B6+'Julio 2023'!E6</f>
        <v>2</v>
      </c>
      <c r="F6" s="2">
        <f>+C6+'Julio 2023'!F6</f>
        <v>6</v>
      </c>
      <c r="G6" s="15">
        <f t="shared" si="1"/>
        <v>-66.666666666666671</v>
      </c>
      <c r="H6" s="2">
        <f>+B6-C6+'Julio 2023'!H6</f>
        <v>3</v>
      </c>
      <c r="I6" s="16">
        <f>+'Agosto 2022'!H6</f>
        <v>7</v>
      </c>
      <c r="J6" s="15">
        <f t="shared" si="2"/>
        <v>-57.142857142857146</v>
      </c>
    </row>
    <row r="7" spans="1:10" x14ac:dyDescent="0.15">
      <c r="A7" s="6" t="s">
        <v>1</v>
      </c>
      <c r="B7" s="4">
        <f t="shared" ref="B7" si="4">+B4+B5+B6</f>
        <v>2</v>
      </c>
      <c r="C7" s="4">
        <f>SUM(C4:C6)</f>
        <v>1</v>
      </c>
      <c r="D7" s="5">
        <f>+(B7-C7)*100/C7</f>
        <v>100</v>
      </c>
      <c r="E7" s="4">
        <f>SUM(E4:E6)</f>
        <v>5</v>
      </c>
      <c r="F7" s="4">
        <f>SUM(F4:F6)</f>
        <v>9</v>
      </c>
      <c r="G7" s="5">
        <f t="shared" si="1"/>
        <v>-44.444444444444443</v>
      </c>
      <c r="H7" s="4">
        <f>SUM(H4:H6)</f>
        <v>8</v>
      </c>
      <c r="I7" s="4">
        <f>SUM(I4:I6)</f>
        <v>13</v>
      </c>
      <c r="J7" s="5">
        <f t="shared" si="2"/>
        <v>-38.46153846153846</v>
      </c>
    </row>
    <row r="8" spans="1:10" ht="13" x14ac:dyDescent="0.15">
      <c r="A8" s="1" t="s">
        <v>7</v>
      </c>
      <c r="B8" s="2">
        <v>1</v>
      </c>
      <c r="C8" s="2">
        <f>+'Agosto 2022'!B8</f>
        <v>0</v>
      </c>
      <c r="D8" s="15"/>
      <c r="E8" s="2">
        <f>+B8+'Julio 2023'!E8</f>
        <v>3</v>
      </c>
      <c r="F8" s="2">
        <f>+C8+'Julio 2023'!F8</f>
        <v>1</v>
      </c>
      <c r="G8" s="15">
        <f t="shared" si="1"/>
        <v>200</v>
      </c>
      <c r="H8" s="2">
        <f>+B8-C8+'Julio 2023'!H8</f>
        <v>3</v>
      </c>
      <c r="I8" s="16">
        <f>+'Agosto 2022'!H8</f>
        <v>2</v>
      </c>
      <c r="J8" s="15">
        <f t="shared" si="2"/>
        <v>50</v>
      </c>
    </row>
    <row r="9" spans="1:10" ht="13" x14ac:dyDescent="0.15">
      <c r="A9" s="1" t="s">
        <v>8</v>
      </c>
      <c r="B9" s="2"/>
      <c r="C9" s="2">
        <f>+'Agosto 2022'!B9</f>
        <v>0</v>
      </c>
      <c r="D9" s="15"/>
      <c r="E9" s="2">
        <f>+B9+'Julio 2023'!E9</f>
        <v>3</v>
      </c>
      <c r="F9" s="2">
        <f>+C9+'Julio 2023'!F9</f>
        <v>5</v>
      </c>
      <c r="G9" s="15">
        <f t="shared" si="1"/>
        <v>-40</v>
      </c>
      <c r="H9" s="2">
        <f>+B9-C9+'Julio 2023'!H9</f>
        <v>7</v>
      </c>
      <c r="I9" s="16">
        <f>+'Agosto 2022'!H9</f>
        <v>9</v>
      </c>
      <c r="J9" s="15">
        <f t="shared" si="2"/>
        <v>-22.222222222222221</v>
      </c>
    </row>
    <row r="10" spans="1:10" ht="13" x14ac:dyDescent="0.15">
      <c r="A10" s="1" t="s">
        <v>9</v>
      </c>
      <c r="B10" s="2">
        <v>1</v>
      </c>
      <c r="C10" s="2">
        <f>+'Agosto 2022'!B10</f>
        <v>2</v>
      </c>
      <c r="D10" s="15">
        <f t="shared" ref="D10:D12" si="5">+(B10-C10)*100/C10</f>
        <v>-50</v>
      </c>
      <c r="E10" s="2">
        <f>+B10+'Julio 2023'!E10</f>
        <v>22</v>
      </c>
      <c r="F10" s="2">
        <f>+C10+'Julio 2023'!F10</f>
        <v>18</v>
      </c>
      <c r="G10" s="15">
        <f t="shared" si="1"/>
        <v>22.222222222222221</v>
      </c>
      <c r="H10" s="2">
        <f>+B10-C10+'Julio 2023'!H10</f>
        <v>32</v>
      </c>
      <c r="I10" s="16">
        <f>+'Agosto 2022'!H10</f>
        <v>25</v>
      </c>
      <c r="J10" s="15">
        <f t="shared" si="2"/>
        <v>28</v>
      </c>
    </row>
    <row r="11" spans="1:10" ht="13" x14ac:dyDescent="0.15">
      <c r="A11" s="1" t="s">
        <v>10</v>
      </c>
      <c r="B11" s="2">
        <v>1</v>
      </c>
      <c r="C11" s="2">
        <f>+'Agosto 2022'!B11</f>
        <v>4</v>
      </c>
      <c r="D11" s="15">
        <f t="shared" si="5"/>
        <v>-75</v>
      </c>
      <c r="E11" s="2">
        <f>+B11+'Julio 2023'!E11</f>
        <v>16</v>
      </c>
      <c r="F11" s="2">
        <f>+C11+'Julio 2023'!F11</f>
        <v>30</v>
      </c>
      <c r="G11" s="15">
        <f t="shared" si="1"/>
        <v>-46.666666666666664</v>
      </c>
      <c r="H11" s="2">
        <f>+B11-C11+'Julio 2023'!H11</f>
        <v>33</v>
      </c>
      <c r="I11" s="16">
        <f>+'Agosto 2022'!H11</f>
        <v>41</v>
      </c>
      <c r="J11" s="15">
        <f t="shared" si="2"/>
        <v>-19.512195121951219</v>
      </c>
    </row>
    <row r="12" spans="1:10" ht="13" x14ac:dyDescent="0.15">
      <c r="A12" s="1" t="s">
        <v>11</v>
      </c>
      <c r="B12" s="2">
        <v>5</v>
      </c>
      <c r="C12" s="2">
        <f>+'Agosto 2022'!B12</f>
        <v>4</v>
      </c>
      <c r="D12" s="15">
        <f t="shared" si="5"/>
        <v>25</v>
      </c>
      <c r="E12" s="2">
        <f>+B12+'Julio 2023'!E12</f>
        <v>37</v>
      </c>
      <c r="F12" s="2">
        <f>+C12+'Julio 2023'!F12</f>
        <v>34</v>
      </c>
      <c r="G12" s="15">
        <f t="shared" si="1"/>
        <v>8.8235294117647065</v>
      </c>
      <c r="H12" s="2">
        <f>+B12-C12+'Julio 2023'!H12</f>
        <v>55</v>
      </c>
      <c r="I12" s="16">
        <f>+'Agosto 2022'!H12</f>
        <v>59</v>
      </c>
      <c r="J12" s="15">
        <f t="shared" si="2"/>
        <v>-6.7796610169491522</v>
      </c>
    </row>
    <row r="13" spans="1:10" x14ac:dyDescent="0.15">
      <c r="A13" s="6" t="s">
        <v>2</v>
      </c>
      <c r="B13" s="4">
        <f t="shared" ref="B13" si="6">+B8+B9+B10+B11+B12</f>
        <v>8</v>
      </c>
      <c r="C13" s="4">
        <f>SUM(C8:C12)</f>
        <v>10</v>
      </c>
      <c r="D13" s="5">
        <f>+(B13-C13)*100/C13</f>
        <v>-20</v>
      </c>
      <c r="E13" s="4">
        <f>SUM(E8:E12)</f>
        <v>81</v>
      </c>
      <c r="F13" s="4">
        <f>SUM(F8:F12)</f>
        <v>88</v>
      </c>
      <c r="G13" s="5">
        <f t="shared" si="1"/>
        <v>-7.9545454545454541</v>
      </c>
      <c r="H13" s="4">
        <f>SUM(H8:H12)</f>
        <v>130</v>
      </c>
      <c r="I13" s="4">
        <f>SUM(I8:I12)</f>
        <v>136</v>
      </c>
      <c r="J13" s="5">
        <f t="shared" si="2"/>
        <v>-4.4117647058823533</v>
      </c>
    </row>
    <row r="14" spans="1:10" ht="13" x14ac:dyDescent="0.15">
      <c r="A14" s="1" t="s">
        <v>12</v>
      </c>
      <c r="B14" s="2">
        <v>2</v>
      </c>
      <c r="C14" s="2">
        <f>+'Agosto 2022'!B14</f>
        <v>1</v>
      </c>
      <c r="D14" s="15">
        <f t="shared" ref="D14:D18" si="7">+(B14-C14)*100/C14</f>
        <v>100</v>
      </c>
      <c r="E14" s="2">
        <f>+B14+'Julio 2023'!E14</f>
        <v>18</v>
      </c>
      <c r="F14" s="2">
        <f>+C14+'Julio 2023'!F14</f>
        <v>24</v>
      </c>
      <c r="G14" s="15">
        <f t="shared" si="1"/>
        <v>-25</v>
      </c>
      <c r="H14" s="2">
        <f>+B14-C14+'Julio 2023'!H14</f>
        <v>26</v>
      </c>
      <c r="I14" s="16">
        <f>+'Agosto 2022'!H14</f>
        <v>37</v>
      </c>
      <c r="J14" s="15">
        <f t="shared" si="2"/>
        <v>-29.72972972972973</v>
      </c>
    </row>
    <row r="15" spans="1:10" ht="13" x14ac:dyDescent="0.15">
      <c r="A15" s="1" t="s">
        <v>13</v>
      </c>
      <c r="B15" s="2">
        <v>2</v>
      </c>
      <c r="C15" s="2">
        <f>+'Agosto 2022'!B15</f>
        <v>4</v>
      </c>
      <c r="D15" s="15">
        <f t="shared" si="7"/>
        <v>-50</v>
      </c>
      <c r="E15" s="2">
        <f>+B15+'Julio 2023'!E15</f>
        <v>24</v>
      </c>
      <c r="F15" s="2">
        <f>+C15+'Julio 2023'!F15</f>
        <v>45</v>
      </c>
      <c r="G15" s="15">
        <f t="shared" si="1"/>
        <v>-46.666666666666664</v>
      </c>
      <c r="H15" s="2">
        <f>+B15-C15+'Julio 2023'!H15</f>
        <v>35</v>
      </c>
      <c r="I15" s="16">
        <f>+'Agosto 2022'!H15</f>
        <v>64</v>
      </c>
      <c r="J15" s="15">
        <f t="shared" si="2"/>
        <v>-45.3125</v>
      </c>
    </row>
    <row r="16" spans="1:10" ht="13" x14ac:dyDescent="0.15">
      <c r="A16" s="1" t="s">
        <v>14</v>
      </c>
      <c r="B16" s="2">
        <v>2</v>
      </c>
      <c r="C16" s="2">
        <f>+'Agosto 2022'!B16</f>
        <v>3</v>
      </c>
      <c r="D16" s="15">
        <f t="shared" si="7"/>
        <v>-33.333333333333336</v>
      </c>
      <c r="E16" s="2">
        <f>+B16+'Julio 2023'!E16</f>
        <v>47</v>
      </c>
      <c r="F16" s="2">
        <f>+C16+'Julio 2023'!F16</f>
        <v>66</v>
      </c>
      <c r="G16" s="15">
        <f t="shared" si="1"/>
        <v>-28.787878787878789</v>
      </c>
      <c r="H16" s="2">
        <f>+B16-C16+'Julio 2023'!H16</f>
        <v>74</v>
      </c>
      <c r="I16" s="16">
        <f>+'Agosto 2022'!H16</f>
        <v>109</v>
      </c>
      <c r="J16" s="15">
        <f t="shared" si="2"/>
        <v>-32.110091743119263</v>
      </c>
    </row>
    <row r="17" spans="1:10" ht="13" x14ac:dyDescent="0.15">
      <c r="A17" s="1" t="s">
        <v>15</v>
      </c>
      <c r="B17" s="2"/>
      <c r="C17" s="2">
        <f>+'Agosto 2022'!B17</f>
        <v>7</v>
      </c>
      <c r="D17" s="15">
        <f t="shared" si="7"/>
        <v>-100</v>
      </c>
      <c r="E17" s="2">
        <f>+B17+'Julio 2023'!E17</f>
        <v>12</v>
      </c>
      <c r="F17" s="2">
        <f>+C17+'Julio 2023'!F17</f>
        <v>33</v>
      </c>
      <c r="G17" s="15">
        <f t="shared" si="1"/>
        <v>-63.636363636363633</v>
      </c>
      <c r="H17" s="2">
        <f>+B17-C17+'Julio 2023'!H17</f>
        <v>24</v>
      </c>
      <c r="I17" s="16">
        <f>+'Agosto 2022'!H17</f>
        <v>52</v>
      </c>
      <c r="J17" s="15">
        <f t="shared" si="2"/>
        <v>-53.846153846153847</v>
      </c>
    </row>
    <row r="18" spans="1:10" ht="13" x14ac:dyDescent="0.15">
      <c r="A18" s="1" t="s">
        <v>29</v>
      </c>
      <c r="B18" s="2">
        <v>2</v>
      </c>
      <c r="C18" s="2">
        <f>+'Agosto 2022'!B18</f>
        <v>5</v>
      </c>
      <c r="D18" s="15">
        <f t="shared" si="7"/>
        <v>-60</v>
      </c>
      <c r="E18" s="2">
        <f>+B18+'Julio 2023'!E18</f>
        <v>33</v>
      </c>
      <c r="F18" s="2">
        <f>+C18+'Julio 2023'!F18</f>
        <v>42</v>
      </c>
      <c r="G18" s="15">
        <f t="shared" si="1"/>
        <v>-21.428571428571427</v>
      </c>
      <c r="H18" s="2">
        <f>+B18-C18+'Julio 2023'!H18</f>
        <v>53</v>
      </c>
      <c r="I18" s="16">
        <f>+'Agosto 2022'!H18</f>
        <v>60</v>
      </c>
      <c r="J18" s="15">
        <f t="shared" si="2"/>
        <v>-11.666666666666666</v>
      </c>
    </row>
    <row r="19" spans="1:10" x14ac:dyDescent="0.15">
      <c r="A19" s="6" t="s">
        <v>3</v>
      </c>
      <c r="B19" s="4">
        <f t="shared" ref="B19" si="8">+B14+B15+B16+B17+B18</f>
        <v>8</v>
      </c>
      <c r="C19" s="4">
        <f>SUM(C14:C18)</f>
        <v>20</v>
      </c>
      <c r="D19" s="5">
        <f>+(B19-C19)*100/C19</f>
        <v>-60</v>
      </c>
      <c r="E19" s="4">
        <f>SUM(E14:E18)</f>
        <v>134</v>
      </c>
      <c r="F19" s="4">
        <f>SUM(F14:F18)</f>
        <v>210</v>
      </c>
      <c r="G19" s="5">
        <f t="shared" si="1"/>
        <v>-36.19047619047619</v>
      </c>
      <c r="H19" s="4">
        <f>SUM(H14:H18)</f>
        <v>212</v>
      </c>
      <c r="I19" s="4">
        <f>SUM(I14:I18)</f>
        <v>322</v>
      </c>
      <c r="J19" s="5">
        <f t="shared" si="2"/>
        <v>-34.161490683229815</v>
      </c>
    </row>
    <row r="20" spans="1:10" ht="13" x14ac:dyDescent="0.15">
      <c r="A20" s="1" t="s">
        <v>16</v>
      </c>
      <c r="B20" s="2">
        <v>3</v>
      </c>
      <c r="C20" s="2">
        <f>+'Agosto 2022'!B20</f>
        <v>2</v>
      </c>
      <c r="D20" s="15">
        <f t="shared" ref="D20:D27" si="9">+(B20-C20)*100/C20</f>
        <v>50</v>
      </c>
      <c r="E20" s="2">
        <f>+B20+'Julio 2023'!E20</f>
        <v>37</v>
      </c>
      <c r="F20" s="2">
        <f>+C20+'Julio 2023'!F20</f>
        <v>47</v>
      </c>
      <c r="G20" s="15">
        <f t="shared" si="1"/>
        <v>-21.276595744680851</v>
      </c>
      <c r="H20" s="2">
        <f>+B20-C20+'Julio 2023'!H20</f>
        <v>50</v>
      </c>
      <c r="I20" s="16">
        <f>+'Agosto 2022'!H20</f>
        <v>68</v>
      </c>
      <c r="J20" s="15">
        <f t="shared" si="2"/>
        <v>-26.470588235294116</v>
      </c>
    </row>
    <row r="21" spans="1:10" ht="13" x14ac:dyDescent="0.15">
      <c r="A21" s="1" t="s">
        <v>17</v>
      </c>
      <c r="B21" s="2">
        <v>2</v>
      </c>
      <c r="C21" s="2">
        <f>+'Agosto 2022'!B21</f>
        <v>3</v>
      </c>
      <c r="D21" s="15">
        <f t="shared" si="9"/>
        <v>-33.333333333333336</v>
      </c>
      <c r="E21" s="2">
        <f>+B21+'Julio 2023'!E21</f>
        <v>25</v>
      </c>
      <c r="F21" s="2">
        <f>+C21+'Julio 2023'!F21</f>
        <v>25</v>
      </c>
      <c r="G21" s="15">
        <f t="shared" si="1"/>
        <v>0</v>
      </c>
      <c r="H21" s="2">
        <f>+B21-C21+'Julio 2023'!H21</f>
        <v>35</v>
      </c>
      <c r="I21" s="16">
        <f>+'Agosto 2022'!H21</f>
        <v>39</v>
      </c>
      <c r="J21" s="15">
        <f t="shared" si="2"/>
        <v>-10.256410256410257</v>
      </c>
    </row>
    <row r="22" spans="1:10" ht="13" x14ac:dyDescent="0.15">
      <c r="A22" s="1" t="s">
        <v>19</v>
      </c>
      <c r="B22" s="2">
        <v>1</v>
      </c>
      <c r="C22" s="2">
        <f>+'Agosto 2022'!B22</f>
        <v>1</v>
      </c>
      <c r="D22" s="15">
        <f t="shared" si="9"/>
        <v>0</v>
      </c>
      <c r="E22" s="2">
        <f>+B22+'Julio 2023'!E22</f>
        <v>15</v>
      </c>
      <c r="F22" s="2">
        <f>+C22+'Julio 2023'!F22</f>
        <v>18</v>
      </c>
      <c r="G22" s="15">
        <f t="shared" si="1"/>
        <v>-16.666666666666668</v>
      </c>
      <c r="H22" s="2">
        <f>+B22-C22+'Julio 2023'!H22</f>
        <v>19</v>
      </c>
      <c r="I22" s="16">
        <f>+'Agosto 2022'!H22</f>
        <v>28</v>
      </c>
      <c r="J22" s="15">
        <f t="shared" si="2"/>
        <v>-32.142857142857146</v>
      </c>
    </row>
    <row r="23" spans="1:10" ht="13" x14ac:dyDescent="0.15">
      <c r="A23" s="1" t="s">
        <v>18</v>
      </c>
      <c r="B23" s="2">
        <v>3</v>
      </c>
      <c r="C23" s="2">
        <f>+'Agosto 2022'!B23</f>
        <v>3</v>
      </c>
      <c r="D23" s="15">
        <f t="shared" si="9"/>
        <v>0</v>
      </c>
      <c r="E23" s="2">
        <f>+B23+'Julio 2023'!E23</f>
        <v>25</v>
      </c>
      <c r="F23" s="2">
        <f>+C23+'Julio 2023'!F23</f>
        <v>30</v>
      </c>
      <c r="G23" s="15">
        <f t="shared" si="1"/>
        <v>-16.666666666666668</v>
      </c>
      <c r="H23" s="2">
        <f>+B23-C23+'Julio 2023'!H23</f>
        <v>32</v>
      </c>
      <c r="I23" s="16">
        <f>+'Agosto 2022'!H23</f>
        <v>44</v>
      </c>
      <c r="J23" s="15">
        <f t="shared" si="2"/>
        <v>-27.272727272727273</v>
      </c>
    </row>
    <row r="24" spans="1:10" ht="13" x14ac:dyDescent="0.15">
      <c r="A24" s="1" t="s">
        <v>20</v>
      </c>
      <c r="B24" s="2">
        <v>3</v>
      </c>
      <c r="C24" s="2">
        <f>+'Agosto 2022'!B24</f>
        <v>6</v>
      </c>
      <c r="D24" s="15">
        <f t="shared" si="9"/>
        <v>-50</v>
      </c>
      <c r="E24" s="2">
        <f>+B24+'Julio 2023'!E24</f>
        <v>46</v>
      </c>
      <c r="F24" s="2">
        <f>+C24+'Julio 2023'!F24</f>
        <v>46</v>
      </c>
      <c r="G24" s="15">
        <f t="shared" si="1"/>
        <v>0</v>
      </c>
      <c r="H24" s="2">
        <f>+B24-C24+'Julio 2023'!H24</f>
        <v>67</v>
      </c>
      <c r="I24" s="16">
        <f>+'Agosto 2022'!H24</f>
        <v>65</v>
      </c>
      <c r="J24" s="15">
        <f t="shared" si="2"/>
        <v>3.0769230769230771</v>
      </c>
    </row>
    <row r="25" spans="1:10" ht="13" x14ac:dyDescent="0.15">
      <c r="A25" s="1" t="s">
        <v>22</v>
      </c>
      <c r="B25" s="2">
        <v>9</v>
      </c>
      <c r="C25" s="2">
        <f>+'Agosto 2022'!B25</f>
        <v>11</v>
      </c>
      <c r="D25" s="15">
        <f t="shared" si="9"/>
        <v>-18.181818181818183</v>
      </c>
      <c r="E25" s="2">
        <f>+B25+'Julio 2023'!E25</f>
        <v>88</v>
      </c>
      <c r="F25" s="2">
        <f>+C25+'Julio 2023'!F25</f>
        <v>119</v>
      </c>
      <c r="G25" s="15">
        <f t="shared" si="1"/>
        <v>-26.050420168067227</v>
      </c>
      <c r="H25" s="2">
        <f>+B25-C25+'Julio 2023'!H25</f>
        <v>130</v>
      </c>
      <c r="I25" s="16">
        <f>+'Agosto 2022'!H25</f>
        <v>199</v>
      </c>
      <c r="J25" s="15">
        <f t="shared" si="2"/>
        <v>-34.673366834170857</v>
      </c>
    </row>
    <row r="26" spans="1:10" ht="13" x14ac:dyDescent="0.15">
      <c r="A26" s="1" t="s">
        <v>21</v>
      </c>
      <c r="B26" s="2">
        <v>5</v>
      </c>
      <c r="C26" s="2">
        <f>+'Agosto 2022'!B26</f>
        <v>5</v>
      </c>
      <c r="D26" s="15">
        <f t="shared" si="9"/>
        <v>0</v>
      </c>
      <c r="E26" s="2">
        <f>+B26+'Julio 2023'!E26</f>
        <v>62</v>
      </c>
      <c r="F26" s="2">
        <f>+C26+'Julio 2023'!F26</f>
        <v>71</v>
      </c>
      <c r="G26" s="15">
        <f t="shared" si="1"/>
        <v>-12.67605633802817</v>
      </c>
      <c r="H26" s="2">
        <f>+B26-C26+'Julio 2023'!H26</f>
        <v>94</v>
      </c>
      <c r="I26" s="16">
        <f>+'Agosto 2022'!H26</f>
        <v>105</v>
      </c>
      <c r="J26" s="15">
        <f t="shared" si="2"/>
        <v>-10.476190476190476</v>
      </c>
    </row>
    <row r="27" spans="1:10" ht="13" x14ac:dyDescent="0.15">
      <c r="A27" s="1" t="s">
        <v>28</v>
      </c>
      <c r="B27" s="2">
        <v>4</v>
      </c>
      <c r="C27" s="2">
        <f>+'Agosto 2022'!B27</f>
        <v>7</v>
      </c>
      <c r="D27" s="15">
        <f t="shared" si="9"/>
        <v>-42.857142857142854</v>
      </c>
      <c r="E27" s="2">
        <f>+B27+'Julio 2023'!E27</f>
        <v>58</v>
      </c>
      <c r="F27" s="2">
        <f>+C27+'Julio 2023'!F27</f>
        <v>74</v>
      </c>
      <c r="G27" s="15">
        <f t="shared" si="1"/>
        <v>-21.621621621621621</v>
      </c>
      <c r="H27" s="2">
        <f>+B27-C27+'Julio 2023'!H27</f>
        <v>77</v>
      </c>
      <c r="I27" s="16">
        <f>+'Agosto 2022'!H27</f>
        <v>119</v>
      </c>
      <c r="J27" s="15">
        <f t="shared" si="2"/>
        <v>-35.294117647058826</v>
      </c>
    </row>
    <row r="28" spans="1:10" x14ac:dyDescent="0.15">
      <c r="A28" s="6" t="s">
        <v>30</v>
      </c>
      <c r="B28" s="4">
        <f>SUM(B20:B27)</f>
        <v>30</v>
      </c>
      <c r="C28" s="4">
        <f>SUM(C20:C27)</f>
        <v>38</v>
      </c>
      <c r="D28" s="5">
        <f>+(B28-C28)*100/C28</f>
        <v>-21.05263157894737</v>
      </c>
      <c r="E28" s="4">
        <f>SUM(E20:E27)</f>
        <v>356</v>
      </c>
      <c r="F28" s="4">
        <f>SUM(F20:F27)</f>
        <v>430</v>
      </c>
      <c r="G28" s="5">
        <f>+(E28-F28)*100/F28</f>
        <v>-17.209302325581394</v>
      </c>
      <c r="H28" s="4">
        <f>SUM(H20:H27)</f>
        <v>504</v>
      </c>
      <c r="I28" s="4">
        <f>SUM(I20:I27)</f>
        <v>667</v>
      </c>
      <c r="J28" s="5">
        <f>+(H28-I28)*100/I28</f>
        <v>-24.437781109445279</v>
      </c>
    </row>
    <row r="29" spans="1:10" ht="14" x14ac:dyDescent="0.15">
      <c r="A29" s="14" t="s">
        <v>27</v>
      </c>
      <c r="B29" s="12">
        <f>+B7+B13+B19+B28</f>
        <v>48</v>
      </c>
      <c r="C29" s="12">
        <f>+C7+C13+C19+C28</f>
        <v>69</v>
      </c>
      <c r="D29" s="13">
        <f>+(B29-C29)*100/C29</f>
        <v>-30.434782608695652</v>
      </c>
      <c r="E29" s="12">
        <f t="shared" ref="E29:I29" si="10">+E7+E13+E19+E28</f>
        <v>576</v>
      </c>
      <c r="F29" s="12">
        <f t="shared" si="10"/>
        <v>737</v>
      </c>
      <c r="G29" s="13">
        <f>+(E29-F29)*100/F29</f>
        <v>-21.845318860244234</v>
      </c>
      <c r="H29" s="12">
        <f t="shared" si="10"/>
        <v>854</v>
      </c>
      <c r="I29" s="12">
        <f t="shared" si="10"/>
        <v>1138</v>
      </c>
      <c r="J29" s="13">
        <f>+(H29-I29)*100/I29</f>
        <v>-24.956063268892795</v>
      </c>
    </row>
    <row r="30" spans="1:10" x14ac:dyDescent="0.15">
      <c r="A30" s="11" t="s">
        <v>31</v>
      </c>
      <c r="B30" s="11">
        <f>+B29-B7</f>
        <v>46</v>
      </c>
      <c r="C30" s="11">
        <f>+C29-C7</f>
        <v>68</v>
      </c>
      <c r="D30" s="10">
        <f>+(B30-C30)*100/C30</f>
        <v>-32.352941176470587</v>
      </c>
      <c r="E30" s="11">
        <f t="shared" ref="E30:I30" si="11">+E29-E7</f>
        <v>571</v>
      </c>
      <c r="F30" s="11">
        <f t="shared" si="11"/>
        <v>728</v>
      </c>
      <c r="G30" s="10">
        <f>+(E30-F30)*100/F30</f>
        <v>-21.565934065934066</v>
      </c>
      <c r="H30" s="11">
        <f t="shared" si="11"/>
        <v>846</v>
      </c>
      <c r="I30" s="11">
        <f t="shared" si="11"/>
        <v>1125</v>
      </c>
      <c r="J30" s="10">
        <f>+(H30-I30)*100/I30</f>
        <v>-24.8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73666-A2EB-B44C-ADF7-ED6616D83866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+'Julio 2022'!B4</f>
        <v>0</v>
      </c>
      <c r="D4" s="15"/>
      <c r="E4" s="2">
        <f>+B4+'Junio 2023'!E4</f>
        <v>1</v>
      </c>
      <c r="F4" s="2">
        <f>+C4+'Junio 2023'!F4</f>
        <v>1</v>
      </c>
      <c r="G4" s="15">
        <f t="shared" ref="G4:G27" si="0">+(E4-F4)*100/F4</f>
        <v>0</v>
      </c>
      <c r="H4" s="2">
        <f>+B4-C4+'Junio 2023'!H4</f>
        <v>3</v>
      </c>
      <c r="I4" s="16">
        <f>+'Julio 2022'!H4</f>
        <v>4</v>
      </c>
      <c r="J4" s="15">
        <f t="shared" ref="J4:J27" si="1">+(H4-I4)*100/I4</f>
        <v>-25</v>
      </c>
    </row>
    <row r="5" spans="1:10" ht="13" x14ac:dyDescent="0.15">
      <c r="A5" s="1" t="s">
        <v>5</v>
      </c>
      <c r="B5" s="2"/>
      <c r="C5" s="2">
        <f>+'Julio 2022'!B5</f>
        <v>0</v>
      </c>
      <c r="D5" s="15"/>
      <c r="E5" s="2">
        <f>+B5+'Junio 2023'!E5</f>
        <v>1</v>
      </c>
      <c r="F5" s="2">
        <f>+C5+'Junio 2023'!F5</f>
        <v>2</v>
      </c>
      <c r="G5" s="15">
        <f t="shared" si="0"/>
        <v>-50</v>
      </c>
      <c r="H5" s="2">
        <f>+B5-C5+'Junio 2023'!H5</f>
        <v>1</v>
      </c>
      <c r="I5" s="16">
        <f>+'Julio 2022'!H5</f>
        <v>3</v>
      </c>
      <c r="J5" s="15">
        <f t="shared" si="1"/>
        <v>-66.666666666666671</v>
      </c>
    </row>
    <row r="6" spans="1:10" ht="13" x14ac:dyDescent="0.15">
      <c r="A6" s="1" t="s">
        <v>6</v>
      </c>
      <c r="B6" s="2">
        <v>1</v>
      </c>
      <c r="C6" s="2">
        <f>+'Julio 2022'!B6</f>
        <v>1</v>
      </c>
      <c r="D6" s="15"/>
      <c r="E6" s="2">
        <f>+B6+'Junio 2023'!E6</f>
        <v>1</v>
      </c>
      <c r="F6" s="2">
        <f>+C6+'Junio 2023'!F6</f>
        <v>5</v>
      </c>
      <c r="G6" s="15">
        <f t="shared" si="0"/>
        <v>-80</v>
      </c>
      <c r="H6" s="2">
        <f>+B6-C6+'Junio 2023'!H6</f>
        <v>3</v>
      </c>
      <c r="I6" s="16">
        <f>+'Julio 2022'!H6</f>
        <v>7</v>
      </c>
      <c r="J6" s="15">
        <f t="shared" si="1"/>
        <v>-57.142857142857146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1</v>
      </c>
      <c r="D7" s="5">
        <f>+(B7-C7)*100/C7</f>
        <v>0</v>
      </c>
      <c r="E7" s="4">
        <f>SUM(E4:E6)</f>
        <v>3</v>
      </c>
      <c r="F7" s="4">
        <f>SUM(F4:F6)</f>
        <v>8</v>
      </c>
      <c r="G7" s="5">
        <f t="shared" si="0"/>
        <v>-62.5</v>
      </c>
      <c r="H7" s="4">
        <f>SUM(H4:H6)</f>
        <v>7</v>
      </c>
      <c r="I7" s="4">
        <f>SUM(I4:I6)</f>
        <v>14</v>
      </c>
      <c r="J7" s="5">
        <f t="shared" si="1"/>
        <v>-50</v>
      </c>
    </row>
    <row r="8" spans="1:10" ht="13" x14ac:dyDescent="0.15">
      <c r="A8" s="1" t="s">
        <v>7</v>
      </c>
      <c r="B8" s="2"/>
      <c r="C8" s="2">
        <f>+'Julio 2022'!B8</f>
        <v>0</v>
      </c>
      <c r="D8" s="15"/>
      <c r="E8" s="2">
        <f>+B8+'Junio 2023'!E8</f>
        <v>2</v>
      </c>
      <c r="F8" s="2">
        <f>+C8+'Junio 2023'!F8</f>
        <v>1</v>
      </c>
      <c r="G8" s="15">
        <f t="shared" si="0"/>
        <v>100</v>
      </c>
      <c r="H8" s="2">
        <f>+B8-C8+'Junio 2023'!H8</f>
        <v>2</v>
      </c>
      <c r="I8" s="16">
        <f>+'Julio 2022'!H8</f>
        <v>2</v>
      </c>
      <c r="J8" s="15">
        <f t="shared" si="1"/>
        <v>0</v>
      </c>
    </row>
    <row r="9" spans="1:10" ht="13" x14ac:dyDescent="0.15">
      <c r="A9" s="1" t="s">
        <v>8</v>
      </c>
      <c r="B9" s="2"/>
      <c r="C9" s="2">
        <f>+'Julio 2022'!B9</f>
        <v>0</v>
      </c>
      <c r="D9" s="15"/>
      <c r="E9" s="2">
        <f>+B9+'Junio 2023'!E9</f>
        <v>3</v>
      </c>
      <c r="F9" s="2">
        <f>+C9+'Junio 2023'!F9</f>
        <v>5</v>
      </c>
      <c r="G9" s="15">
        <f t="shared" si="0"/>
        <v>-40</v>
      </c>
      <c r="H9" s="2">
        <f>+B9-C9+'Junio 2023'!H9</f>
        <v>7</v>
      </c>
      <c r="I9" s="16">
        <f>+'Julio 2022'!H9</f>
        <v>9</v>
      </c>
      <c r="J9" s="15">
        <f t="shared" si="1"/>
        <v>-22.222222222222221</v>
      </c>
    </row>
    <row r="10" spans="1:10" ht="13" x14ac:dyDescent="0.15">
      <c r="A10" s="1" t="s">
        <v>9</v>
      </c>
      <c r="B10" s="2">
        <v>2</v>
      </c>
      <c r="C10" s="2">
        <f>+'Julio 2022'!B10</f>
        <v>2</v>
      </c>
      <c r="D10" s="15">
        <f t="shared" ref="D10:D12" si="3">+(B10-C10)*100/C10</f>
        <v>0</v>
      </c>
      <c r="E10" s="2">
        <f>+B10+'Junio 2023'!E10</f>
        <v>21</v>
      </c>
      <c r="F10" s="2">
        <f>+C10+'Junio 2023'!F10</f>
        <v>16</v>
      </c>
      <c r="G10" s="15">
        <f t="shared" si="0"/>
        <v>31.25</v>
      </c>
      <c r="H10" s="2">
        <f>+B10-C10+'Junio 2023'!H10</f>
        <v>33</v>
      </c>
      <c r="I10" s="16">
        <f>+'Julio 2022'!H10</f>
        <v>25</v>
      </c>
      <c r="J10" s="15">
        <f t="shared" si="1"/>
        <v>32</v>
      </c>
    </row>
    <row r="11" spans="1:10" ht="13" x14ac:dyDescent="0.15">
      <c r="A11" s="1" t="s">
        <v>10</v>
      </c>
      <c r="B11" s="2">
        <v>2</v>
      </c>
      <c r="C11" s="2">
        <f>+'Julio 2022'!B11</f>
        <v>2</v>
      </c>
      <c r="D11" s="15">
        <f t="shared" si="3"/>
        <v>0</v>
      </c>
      <c r="E11" s="2">
        <f>+B11+'Junio 2023'!E11</f>
        <v>15</v>
      </c>
      <c r="F11" s="2">
        <f>+C11+'Junio 2023'!F11</f>
        <v>26</v>
      </c>
      <c r="G11" s="15">
        <f t="shared" si="0"/>
        <v>-42.307692307692307</v>
      </c>
      <c r="H11" s="2">
        <f>+B11-C11+'Junio 2023'!H11</f>
        <v>36</v>
      </c>
      <c r="I11" s="16">
        <f>+'Julio 2022'!H11</f>
        <v>44</v>
      </c>
      <c r="J11" s="15">
        <f t="shared" si="1"/>
        <v>-18.181818181818183</v>
      </c>
    </row>
    <row r="12" spans="1:10" ht="13" x14ac:dyDescent="0.15">
      <c r="A12" s="1" t="s">
        <v>11</v>
      </c>
      <c r="B12" s="2">
        <v>3</v>
      </c>
      <c r="C12" s="2">
        <f>+'Julio 2022'!B12</f>
        <v>1</v>
      </c>
      <c r="D12" s="15">
        <f t="shared" si="3"/>
        <v>200</v>
      </c>
      <c r="E12" s="2">
        <f>+B12+'Junio 2023'!E12</f>
        <v>32</v>
      </c>
      <c r="F12" s="2">
        <f>+C12+'Junio 2023'!F12</f>
        <v>30</v>
      </c>
      <c r="G12" s="15">
        <f t="shared" si="0"/>
        <v>6.666666666666667</v>
      </c>
      <c r="H12" s="2">
        <f>+B12-C12+'Junio 2023'!H12</f>
        <v>54</v>
      </c>
      <c r="I12" s="16">
        <f>+'Julio 2022'!H12</f>
        <v>65</v>
      </c>
      <c r="J12" s="15">
        <f t="shared" si="1"/>
        <v>-16.923076923076923</v>
      </c>
    </row>
    <row r="13" spans="1:10" x14ac:dyDescent="0.15">
      <c r="A13" s="6" t="s">
        <v>2</v>
      </c>
      <c r="B13" s="4">
        <f t="shared" ref="B13" si="4">+B8+B9+B10+B11+B12</f>
        <v>7</v>
      </c>
      <c r="C13" s="4">
        <f>SUM(C8:C12)</f>
        <v>5</v>
      </c>
      <c r="D13" s="5">
        <f>+(B13-C13)*100/C13</f>
        <v>40</v>
      </c>
      <c r="E13" s="4">
        <f>SUM(E8:E12)</f>
        <v>73</v>
      </c>
      <c r="F13" s="4">
        <f>SUM(F8:F12)</f>
        <v>78</v>
      </c>
      <c r="G13" s="5">
        <f t="shared" si="0"/>
        <v>-6.4102564102564106</v>
      </c>
      <c r="H13" s="4">
        <f>SUM(H8:H12)</f>
        <v>132</v>
      </c>
      <c r="I13" s="4">
        <f>SUM(I8:I12)</f>
        <v>145</v>
      </c>
      <c r="J13" s="5">
        <f t="shared" si="1"/>
        <v>-8.9655172413793096</v>
      </c>
    </row>
    <row r="14" spans="1:10" ht="13" x14ac:dyDescent="0.15">
      <c r="A14" s="1" t="s">
        <v>12</v>
      </c>
      <c r="B14" s="2">
        <v>2</v>
      </c>
      <c r="C14" s="2">
        <f>+'Julio 2022'!B14</f>
        <v>5</v>
      </c>
      <c r="D14" s="15">
        <f t="shared" ref="D14:D18" si="5">+(B14-C14)*100/C14</f>
        <v>-60</v>
      </c>
      <c r="E14" s="2">
        <f>+B14+'Junio 2023'!E14</f>
        <v>16</v>
      </c>
      <c r="F14" s="2">
        <f>+C14+'Junio 2023'!F14</f>
        <v>23</v>
      </c>
      <c r="G14" s="15">
        <f t="shared" si="0"/>
        <v>-30.434782608695652</v>
      </c>
      <c r="H14" s="2">
        <f>+B14-C14+'Junio 2023'!H14</f>
        <v>25</v>
      </c>
      <c r="I14" s="16">
        <f>+'Julio 2022'!H14</f>
        <v>39</v>
      </c>
      <c r="J14" s="15">
        <f t="shared" si="1"/>
        <v>-35.897435897435898</v>
      </c>
    </row>
    <row r="15" spans="1:10" ht="13" x14ac:dyDescent="0.15">
      <c r="A15" s="1" t="s">
        <v>13</v>
      </c>
      <c r="B15" s="2">
        <v>4</v>
      </c>
      <c r="C15" s="2">
        <f>+'Julio 2022'!B15</f>
        <v>3</v>
      </c>
      <c r="D15" s="15">
        <f t="shared" si="5"/>
        <v>33.333333333333336</v>
      </c>
      <c r="E15" s="2">
        <f>+B15+'Junio 2023'!E15</f>
        <v>22</v>
      </c>
      <c r="F15" s="2">
        <f>+C15+'Junio 2023'!F15</f>
        <v>41</v>
      </c>
      <c r="G15" s="15">
        <f t="shared" si="0"/>
        <v>-46.341463414634148</v>
      </c>
      <c r="H15" s="2">
        <f>+B15-C15+'Junio 2023'!H15</f>
        <v>37</v>
      </c>
      <c r="I15" s="16">
        <f>+'Julio 2022'!H15</f>
        <v>61</v>
      </c>
      <c r="J15" s="15">
        <f t="shared" si="1"/>
        <v>-39.344262295081968</v>
      </c>
    </row>
    <row r="16" spans="1:10" ht="13" x14ac:dyDescent="0.15">
      <c r="A16" s="1" t="s">
        <v>14</v>
      </c>
      <c r="B16" s="2">
        <v>10</v>
      </c>
      <c r="C16" s="2">
        <f>+'Julio 2022'!B16</f>
        <v>4</v>
      </c>
      <c r="D16" s="15">
        <f t="shared" si="5"/>
        <v>150</v>
      </c>
      <c r="E16" s="2">
        <f>+B16+'Junio 2023'!E16</f>
        <v>45</v>
      </c>
      <c r="F16" s="2">
        <f>+C16+'Junio 2023'!F16</f>
        <v>63</v>
      </c>
      <c r="G16" s="15">
        <f t="shared" si="0"/>
        <v>-28.571428571428573</v>
      </c>
      <c r="H16" s="2">
        <f>+B16-C16+'Junio 2023'!H16</f>
        <v>75</v>
      </c>
      <c r="I16" s="16">
        <f>+'Julio 2022'!H16</f>
        <v>113</v>
      </c>
      <c r="J16" s="15">
        <f t="shared" si="1"/>
        <v>-33.628318584070797</v>
      </c>
    </row>
    <row r="17" spans="1:10" ht="13" x14ac:dyDescent="0.15">
      <c r="A17" s="1" t="s">
        <v>15</v>
      </c>
      <c r="B17" s="2">
        <v>1</v>
      </c>
      <c r="C17" s="2">
        <f>+'Julio 2022'!B17</f>
        <v>1</v>
      </c>
      <c r="D17" s="15">
        <f t="shared" si="5"/>
        <v>0</v>
      </c>
      <c r="E17" s="2">
        <f>+B17+'Junio 2023'!E17</f>
        <v>12</v>
      </c>
      <c r="F17" s="2">
        <f>+C17+'Junio 2023'!F17</f>
        <v>26</v>
      </c>
      <c r="G17" s="15">
        <f t="shared" si="0"/>
        <v>-53.846153846153847</v>
      </c>
      <c r="H17" s="2">
        <f>+B17-C17+'Junio 2023'!H17</f>
        <v>31</v>
      </c>
      <c r="I17" s="16">
        <f>+'Julio 2022'!H17</f>
        <v>51</v>
      </c>
      <c r="J17" s="15">
        <f t="shared" si="1"/>
        <v>-39.215686274509807</v>
      </c>
    </row>
    <row r="18" spans="1:10" ht="13" x14ac:dyDescent="0.15">
      <c r="A18" s="1" t="s">
        <v>29</v>
      </c>
      <c r="B18" s="2">
        <v>3</v>
      </c>
      <c r="C18" s="2">
        <f>+'Julio 2022'!B18</f>
        <v>4</v>
      </c>
      <c r="D18" s="15">
        <f t="shared" si="5"/>
        <v>-25</v>
      </c>
      <c r="E18" s="2">
        <f>+B18+'Junio 2023'!E18</f>
        <v>31</v>
      </c>
      <c r="F18" s="2">
        <f>+C18+'Junio 2023'!F18</f>
        <v>37</v>
      </c>
      <c r="G18" s="15">
        <f t="shared" si="0"/>
        <v>-16.216216216216218</v>
      </c>
      <c r="H18" s="2">
        <f>+B18-C18+'Junio 2023'!H18</f>
        <v>56</v>
      </c>
      <c r="I18" s="16">
        <f>+'Julio 2022'!H18</f>
        <v>61</v>
      </c>
      <c r="J18" s="15">
        <f t="shared" si="1"/>
        <v>-8.1967213114754092</v>
      </c>
    </row>
    <row r="19" spans="1:10" x14ac:dyDescent="0.15">
      <c r="A19" s="6" t="s">
        <v>3</v>
      </c>
      <c r="B19" s="4">
        <f t="shared" ref="B19" si="6">+B14+B15+B16+B17+B18</f>
        <v>20</v>
      </c>
      <c r="C19" s="4">
        <f>SUM(C14:C18)</f>
        <v>17</v>
      </c>
      <c r="D19" s="5">
        <f>+(B19-C19)*100/C19</f>
        <v>17.647058823529413</v>
      </c>
      <c r="E19" s="4">
        <f>SUM(E14:E18)</f>
        <v>126</v>
      </c>
      <c r="F19" s="4">
        <f>SUM(F14:F18)</f>
        <v>190</v>
      </c>
      <c r="G19" s="5">
        <f t="shared" si="0"/>
        <v>-33.684210526315788</v>
      </c>
      <c r="H19" s="4">
        <f>SUM(H14:H18)</f>
        <v>224</v>
      </c>
      <c r="I19" s="4">
        <f>SUM(I14:I18)</f>
        <v>325</v>
      </c>
      <c r="J19" s="5">
        <f t="shared" si="1"/>
        <v>-31.076923076923077</v>
      </c>
    </row>
    <row r="20" spans="1:10" ht="13" x14ac:dyDescent="0.15">
      <c r="A20" s="1" t="s">
        <v>16</v>
      </c>
      <c r="B20" s="2">
        <v>2</v>
      </c>
      <c r="C20" s="2">
        <f>+'Julio 2022'!B20</f>
        <v>5</v>
      </c>
      <c r="D20" s="15">
        <f t="shared" ref="D20:D27" si="7">+(B20-C20)*100/C20</f>
        <v>-60</v>
      </c>
      <c r="E20" s="2">
        <f>+B20+'Junio 2023'!E20</f>
        <v>34</v>
      </c>
      <c r="F20" s="2">
        <f>+C20+'Junio 2023'!F20</f>
        <v>45</v>
      </c>
      <c r="G20" s="15">
        <f t="shared" si="0"/>
        <v>-24.444444444444443</v>
      </c>
      <c r="H20" s="2">
        <f>+B20-C20+'Junio 2023'!H20</f>
        <v>49</v>
      </c>
      <c r="I20" s="16">
        <f>+'Julio 2022'!H20</f>
        <v>76</v>
      </c>
      <c r="J20" s="15">
        <f t="shared" si="1"/>
        <v>-35.526315789473685</v>
      </c>
    </row>
    <row r="21" spans="1:10" ht="13" x14ac:dyDescent="0.15">
      <c r="A21" s="1" t="s">
        <v>17</v>
      </c>
      <c r="B21" s="2">
        <v>2</v>
      </c>
      <c r="C21" s="2">
        <f>+'Julio 2022'!B21</f>
        <v>2</v>
      </c>
      <c r="D21" s="15">
        <f t="shared" si="7"/>
        <v>0</v>
      </c>
      <c r="E21" s="2">
        <f>+B21+'Junio 2023'!E21</f>
        <v>23</v>
      </c>
      <c r="F21" s="2">
        <f>+C21+'Junio 2023'!F21</f>
        <v>22</v>
      </c>
      <c r="G21" s="15">
        <f t="shared" si="0"/>
        <v>4.5454545454545459</v>
      </c>
      <c r="H21" s="2">
        <f>+B21-C21+'Junio 2023'!H21</f>
        <v>36</v>
      </c>
      <c r="I21" s="16">
        <f>+'Julio 2022'!H21</f>
        <v>41</v>
      </c>
      <c r="J21" s="15">
        <f t="shared" si="1"/>
        <v>-12.195121951219512</v>
      </c>
    </row>
    <row r="22" spans="1:10" ht="13" x14ac:dyDescent="0.15">
      <c r="A22" s="1" t="s">
        <v>19</v>
      </c>
      <c r="B22" s="2">
        <v>1</v>
      </c>
      <c r="C22" s="2">
        <f>+'Julio 2022'!B22</f>
        <v>2</v>
      </c>
      <c r="D22" s="15">
        <f t="shared" si="7"/>
        <v>-50</v>
      </c>
      <c r="E22" s="2">
        <f>+B22+'Junio 2023'!E22</f>
        <v>14</v>
      </c>
      <c r="F22" s="2">
        <f>+C22+'Junio 2023'!F22</f>
        <v>17</v>
      </c>
      <c r="G22" s="15">
        <f t="shared" si="0"/>
        <v>-17.647058823529413</v>
      </c>
      <c r="H22" s="2">
        <f>+B22-C22+'Junio 2023'!H22</f>
        <v>19</v>
      </c>
      <c r="I22" s="16">
        <f>+'Julio 2022'!H22</f>
        <v>28</v>
      </c>
      <c r="J22" s="15">
        <f t="shared" si="1"/>
        <v>-32.142857142857146</v>
      </c>
    </row>
    <row r="23" spans="1:10" ht="13" x14ac:dyDescent="0.15">
      <c r="A23" s="1" t="s">
        <v>18</v>
      </c>
      <c r="B23" s="2">
        <v>4</v>
      </c>
      <c r="C23" s="2">
        <f>+'Julio 2022'!B23</f>
        <v>1</v>
      </c>
      <c r="D23" s="15">
        <f t="shared" si="7"/>
        <v>300</v>
      </c>
      <c r="E23" s="2">
        <f>+B23+'Junio 2023'!E23</f>
        <v>22</v>
      </c>
      <c r="F23" s="2">
        <f>+C23+'Junio 2023'!F23</f>
        <v>27</v>
      </c>
      <c r="G23" s="15">
        <f t="shared" si="0"/>
        <v>-18.518518518518519</v>
      </c>
      <c r="H23" s="2">
        <f>+B23-C23+'Junio 2023'!H23</f>
        <v>32</v>
      </c>
      <c r="I23" s="16">
        <f>+'Julio 2022'!H23</f>
        <v>45</v>
      </c>
      <c r="J23" s="15">
        <f t="shared" si="1"/>
        <v>-28.888888888888889</v>
      </c>
    </row>
    <row r="24" spans="1:10" ht="13" x14ac:dyDescent="0.15">
      <c r="A24" s="1" t="s">
        <v>20</v>
      </c>
      <c r="B24" s="2">
        <v>8</v>
      </c>
      <c r="C24" s="2">
        <f>+'Julio 2022'!B24</f>
        <v>4</v>
      </c>
      <c r="D24" s="15">
        <f t="shared" si="7"/>
        <v>100</v>
      </c>
      <c r="E24" s="2">
        <f>+B24+'Junio 2023'!E24</f>
        <v>43</v>
      </c>
      <c r="F24" s="2">
        <f>+C24+'Junio 2023'!F24</f>
        <v>40</v>
      </c>
      <c r="G24" s="15">
        <f t="shared" si="0"/>
        <v>7.5</v>
      </c>
      <c r="H24" s="2">
        <f>+B24-C24+'Junio 2023'!H24</f>
        <v>70</v>
      </c>
      <c r="I24" s="16">
        <f>+'Julio 2022'!H24</f>
        <v>61</v>
      </c>
      <c r="J24" s="15">
        <f t="shared" si="1"/>
        <v>14.754098360655737</v>
      </c>
    </row>
    <row r="25" spans="1:10" ht="13" x14ac:dyDescent="0.15">
      <c r="A25" s="1" t="s">
        <v>22</v>
      </c>
      <c r="B25" s="2">
        <v>12</v>
      </c>
      <c r="C25" s="2">
        <f>+'Julio 2022'!B25</f>
        <v>8</v>
      </c>
      <c r="D25" s="15">
        <f t="shared" si="7"/>
        <v>50</v>
      </c>
      <c r="E25" s="2">
        <f>+B25+'Junio 2023'!E25</f>
        <v>79</v>
      </c>
      <c r="F25" s="2">
        <f>+C25+'Junio 2023'!F25</f>
        <v>108</v>
      </c>
      <c r="G25" s="15">
        <f t="shared" si="0"/>
        <v>-26.851851851851851</v>
      </c>
      <c r="H25" s="2">
        <f>+B25-C25+'Junio 2023'!H25</f>
        <v>132</v>
      </c>
      <c r="I25" s="16">
        <f>+'Julio 2022'!H25</f>
        <v>207</v>
      </c>
      <c r="J25" s="15">
        <f t="shared" si="1"/>
        <v>-36.231884057971016</v>
      </c>
    </row>
    <row r="26" spans="1:10" ht="13" x14ac:dyDescent="0.15">
      <c r="A26" s="1" t="s">
        <v>21</v>
      </c>
      <c r="B26" s="2">
        <v>6</v>
      </c>
      <c r="C26" s="2">
        <f>+'Julio 2022'!B26</f>
        <v>9</v>
      </c>
      <c r="D26" s="15">
        <f t="shared" si="7"/>
        <v>-33.333333333333336</v>
      </c>
      <c r="E26" s="2">
        <f>+B26+'Junio 2023'!E26</f>
        <v>57</v>
      </c>
      <c r="F26" s="2">
        <f>+C26+'Junio 2023'!F26</f>
        <v>66</v>
      </c>
      <c r="G26" s="15">
        <f t="shared" si="0"/>
        <v>-13.636363636363637</v>
      </c>
      <c r="H26" s="2">
        <f>+B26-C26+'Junio 2023'!H26</f>
        <v>94</v>
      </c>
      <c r="I26" s="16">
        <f>+'Julio 2022'!H26</f>
        <v>108</v>
      </c>
      <c r="J26" s="15">
        <f t="shared" si="1"/>
        <v>-12.962962962962964</v>
      </c>
    </row>
    <row r="27" spans="1:10" ht="13" x14ac:dyDescent="0.15">
      <c r="A27" s="1" t="s">
        <v>28</v>
      </c>
      <c r="B27" s="2">
        <v>6</v>
      </c>
      <c r="C27" s="2">
        <f>+'Julio 2022'!B27</f>
        <v>5</v>
      </c>
      <c r="D27" s="15">
        <f t="shared" si="7"/>
        <v>20</v>
      </c>
      <c r="E27" s="2">
        <f>+B27+'Junio 2023'!E27</f>
        <v>54</v>
      </c>
      <c r="F27" s="2">
        <f>+C27+'Junio 2023'!F27</f>
        <v>67</v>
      </c>
      <c r="G27" s="15">
        <f t="shared" si="0"/>
        <v>-19.402985074626866</v>
      </c>
      <c r="H27" s="2">
        <f>+B27-C27+'Junio 2023'!H27</f>
        <v>80</v>
      </c>
      <c r="I27" s="16">
        <f>+'Julio 2022'!H27</f>
        <v>121</v>
      </c>
      <c r="J27" s="15">
        <f t="shared" si="1"/>
        <v>-33.884297520661157</v>
      </c>
    </row>
    <row r="28" spans="1:10" x14ac:dyDescent="0.15">
      <c r="A28" s="6" t="s">
        <v>30</v>
      </c>
      <c r="B28" s="4">
        <f>SUM(B20:B27)</f>
        <v>41</v>
      </c>
      <c r="C28" s="4">
        <f>SUM(C20:C27)</f>
        <v>36</v>
      </c>
      <c r="D28" s="5">
        <f>+(B28-C28)*100/C28</f>
        <v>13.888888888888889</v>
      </c>
      <c r="E28" s="4">
        <f>SUM(E20:E27)</f>
        <v>326</v>
      </c>
      <c r="F28" s="4">
        <f>SUM(F20:F27)</f>
        <v>392</v>
      </c>
      <c r="G28" s="5">
        <f>+(E28-F28)*100/F28</f>
        <v>-16.836734693877553</v>
      </c>
      <c r="H28" s="4">
        <f>SUM(H20:H27)</f>
        <v>512</v>
      </c>
      <c r="I28" s="4">
        <f>SUM(I20:I27)</f>
        <v>687</v>
      </c>
      <c r="J28" s="5">
        <f>+(H28-I28)*100/I28</f>
        <v>-25.473071324599708</v>
      </c>
    </row>
    <row r="29" spans="1:10" ht="14" x14ac:dyDescent="0.15">
      <c r="A29" s="14" t="s">
        <v>27</v>
      </c>
      <c r="B29" s="12">
        <f>+B7+B13+B19+B28</f>
        <v>69</v>
      </c>
      <c r="C29" s="12">
        <f>+C7+C13+C19+C28</f>
        <v>59</v>
      </c>
      <c r="D29" s="13">
        <f>+(B29-C29)*100/C29</f>
        <v>16.949152542372882</v>
      </c>
      <c r="E29" s="12">
        <f t="shared" ref="E29:I29" si="8">+E7+E13+E19+E28</f>
        <v>528</v>
      </c>
      <c r="F29" s="12">
        <f t="shared" si="8"/>
        <v>668</v>
      </c>
      <c r="G29" s="13">
        <f>+(E29-F29)*100/F29</f>
        <v>-20.95808383233533</v>
      </c>
      <c r="H29" s="12">
        <f t="shared" si="8"/>
        <v>875</v>
      </c>
      <c r="I29" s="12">
        <f t="shared" si="8"/>
        <v>1171</v>
      </c>
      <c r="J29" s="13">
        <f>+(H29-I29)*100/I29</f>
        <v>-25.277540563620835</v>
      </c>
    </row>
    <row r="30" spans="1:10" x14ac:dyDescent="0.15">
      <c r="A30" s="11" t="s">
        <v>31</v>
      </c>
      <c r="B30" s="11">
        <f>+B29-B7</f>
        <v>68</v>
      </c>
      <c r="C30" s="11">
        <f>+C29-C7</f>
        <v>58</v>
      </c>
      <c r="D30" s="10">
        <f>+(B30-C30)*100/C30</f>
        <v>17.241379310344829</v>
      </c>
      <c r="E30" s="11">
        <f t="shared" ref="E30:I30" si="9">+E29-E7</f>
        <v>525</v>
      </c>
      <c r="F30" s="11">
        <f t="shared" si="9"/>
        <v>660</v>
      </c>
      <c r="G30" s="10">
        <f>+(E30-F30)*100/F30</f>
        <v>-20.454545454545453</v>
      </c>
      <c r="H30" s="11">
        <f t="shared" si="9"/>
        <v>868</v>
      </c>
      <c r="I30" s="11">
        <f t="shared" si="9"/>
        <v>1157</v>
      </c>
      <c r="J30" s="10">
        <f>+(H30-I30)*100/I30</f>
        <v>-24.978392394122732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3C54AA-B6E0-2948-B42E-05E6C585F044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+'Junio 2022'!B4</f>
        <v>0</v>
      </c>
      <c r="D4" s="15"/>
      <c r="E4" s="2">
        <f>+B4+'Mayo 2023'!E4</f>
        <v>1</v>
      </c>
      <c r="F4" s="2">
        <f>+C4+'Mayo 2023'!F4</f>
        <v>1</v>
      </c>
      <c r="G4" s="15">
        <f t="shared" ref="G4:G27" si="0">+(E4-F4)*100/F4</f>
        <v>0</v>
      </c>
      <c r="H4" s="2">
        <f>+B4-C4+'Mayo 2023'!H4</f>
        <v>3</v>
      </c>
      <c r="I4" s="16">
        <f>+'Junio 2022'!H4</f>
        <v>4</v>
      </c>
      <c r="J4" s="15">
        <f t="shared" ref="J4:J27" si="1">+(H4-I4)*100/I4</f>
        <v>-25</v>
      </c>
    </row>
    <row r="5" spans="1:10" ht="13" x14ac:dyDescent="0.15">
      <c r="A5" s="1" t="s">
        <v>5</v>
      </c>
      <c r="B5" s="2">
        <v>1</v>
      </c>
      <c r="C5" s="2">
        <f>+'Junio 2022'!B5</f>
        <v>1</v>
      </c>
      <c r="D5" s="15"/>
      <c r="E5" s="2">
        <f>+B5+'Mayo 2023'!E5</f>
        <v>1</v>
      </c>
      <c r="F5" s="2">
        <f>+C5+'Mayo 2023'!F5</f>
        <v>2</v>
      </c>
      <c r="G5" s="15">
        <f t="shared" si="0"/>
        <v>-50</v>
      </c>
      <c r="H5" s="2">
        <f>+B5-C5+'Mayo 2023'!H5</f>
        <v>1</v>
      </c>
      <c r="I5" s="16">
        <f>+'Junio 2022'!H5</f>
        <v>3</v>
      </c>
      <c r="J5" s="15">
        <f t="shared" si="1"/>
        <v>-66.666666666666671</v>
      </c>
    </row>
    <row r="6" spans="1:10" ht="13" x14ac:dyDescent="0.15">
      <c r="A6" s="1" t="s">
        <v>6</v>
      </c>
      <c r="B6" s="2"/>
      <c r="C6" s="2">
        <f>+'Junio 2022'!B6</f>
        <v>0</v>
      </c>
      <c r="D6" s="15"/>
      <c r="E6" s="2">
        <f>+B6+'Mayo 2023'!E6</f>
        <v>0</v>
      </c>
      <c r="F6" s="2">
        <f>+C6+'Mayo 2023'!F6</f>
        <v>4</v>
      </c>
      <c r="G6" s="15">
        <f t="shared" si="0"/>
        <v>-100</v>
      </c>
      <c r="H6" s="2">
        <f>+B6-C6+'Mayo 2023'!H6</f>
        <v>3</v>
      </c>
      <c r="I6" s="16">
        <f>+'Junio 2022'!H6</f>
        <v>6</v>
      </c>
      <c r="J6" s="15">
        <f t="shared" si="1"/>
        <v>-50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1</v>
      </c>
      <c r="D7" s="5">
        <f>+(B7-C7)*100/C7</f>
        <v>0</v>
      </c>
      <c r="E7" s="4">
        <f>SUM(E4:E6)</f>
        <v>2</v>
      </c>
      <c r="F7" s="4">
        <f>SUM(F4:F6)</f>
        <v>7</v>
      </c>
      <c r="G7" s="5">
        <f t="shared" si="0"/>
        <v>-71.428571428571431</v>
      </c>
      <c r="H7" s="4">
        <f>SUM(H4:H6)</f>
        <v>7</v>
      </c>
      <c r="I7" s="4">
        <f>SUM(I4:I6)</f>
        <v>13</v>
      </c>
      <c r="J7" s="5">
        <f t="shared" si="1"/>
        <v>-46.153846153846153</v>
      </c>
    </row>
    <row r="8" spans="1:10" ht="13" x14ac:dyDescent="0.15">
      <c r="A8" s="1" t="s">
        <v>7</v>
      </c>
      <c r="B8" s="2">
        <v>1</v>
      </c>
      <c r="C8" s="2">
        <f>+'Junio 2022'!B8</f>
        <v>0</v>
      </c>
      <c r="D8" s="15"/>
      <c r="E8" s="2">
        <f>+B8+'Mayo 2023'!E8</f>
        <v>2</v>
      </c>
      <c r="F8" s="2">
        <f>+C8+'Mayo 2023'!F8</f>
        <v>1</v>
      </c>
      <c r="G8" s="15">
        <f t="shared" si="0"/>
        <v>100</v>
      </c>
      <c r="H8" s="2">
        <f>+B8-C8+'Mayo 2023'!H8</f>
        <v>2</v>
      </c>
      <c r="I8" s="16">
        <f>+'Junio 2022'!H8</f>
        <v>3</v>
      </c>
      <c r="J8" s="15">
        <f t="shared" si="1"/>
        <v>-33.333333333333336</v>
      </c>
    </row>
    <row r="9" spans="1:10" ht="13" x14ac:dyDescent="0.15">
      <c r="A9" s="1" t="s">
        <v>8</v>
      </c>
      <c r="B9" s="2">
        <v>1</v>
      </c>
      <c r="C9" s="2">
        <f>+'Junio 2022'!B9</f>
        <v>0</v>
      </c>
      <c r="D9" s="15"/>
      <c r="E9" s="2">
        <f>+B9+'Mayo 2023'!E9</f>
        <v>3</v>
      </c>
      <c r="F9" s="2">
        <f>+C9+'Mayo 2023'!F9</f>
        <v>5</v>
      </c>
      <c r="G9" s="15">
        <f t="shared" si="0"/>
        <v>-40</v>
      </c>
      <c r="H9" s="2">
        <f>+B9-C9+'Mayo 2023'!H9</f>
        <v>7</v>
      </c>
      <c r="I9" s="16">
        <f>+'Junio 2022'!H9</f>
        <v>9</v>
      </c>
      <c r="J9" s="15">
        <f t="shared" si="1"/>
        <v>-22.222222222222221</v>
      </c>
    </row>
    <row r="10" spans="1:10" ht="13" x14ac:dyDescent="0.15">
      <c r="A10" s="1" t="s">
        <v>9</v>
      </c>
      <c r="B10" s="2">
        <v>5</v>
      </c>
      <c r="C10" s="2">
        <f>+'Junio 2022'!B10</f>
        <v>2</v>
      </c>
      <c r="D10" s="15">
        <f t="shared" ref="D10:D12" si="3">+(B10-C10)*100/C10</f>
        <v>150</v>
      </c>
      <c r="E10" s="2">
        <f>+B10+'Mayo 2023'!E10</f>
        <v>19</v>
      </c>
      <c r="F10" s="2">
        <f>+C10+'Mayo 2023'!F10</f>
        <v>14</v>
      </c>
      <c r="G10" s="15">
        <f t="shared" si="0"/>
        <v>35.714285714285715</v>
      </c>
      <c r="H10" s="2">
        <f>+B10-C10+'Mayo 2023'!H10</f>
        <v>33</v>
      </c>
      <c r="I10" s="16">
        <f>+'Junio 2022'!H10</f>
        <v>29</v>
      </c>
      <c r="J10" s="15">
        <f t="shared" si="1"/>
        <v>13.793103448275861</v>
      </c>
    </row>
    <row r="11" spans="1:10" ht="13" x14ac:dyDescent="0.15">
      <c r="A11" s="1" t="s">
        <v>10</v>
      </c>
      <c r="B11" s="2">
        <v>3</v>
      </c>
      <c r="C11" s="2">
        <f>+'Junio 2022'!B11</f>
        <v>6</v>
      </c>
      <c r="D11" s="15">
        <f t="shared" si="3"/>
        <v>-50</v>
      </c>
      <c r="E11" s="2">
        <f>+B11+'Mayo 2023'!E11</f>
        <v>13</v>
      </c>
      <c r="F11" s="2">
        <f>+C11+'Mayo 2023'!F11</f>
        <v>24</v>
      </c>
      <c r="G11" s="15">
        <f t="shared" si="0"/>
        <v>-45.833333333333336</v>
      </c>
      <c r="H11" s="2">
        <f>+B11-C11+'Mayo 2023'!H11</f>
        <v>36</v>
      </c>
      <c r="I11" s="16">
        <f>+'Junio 2022'!H11</f>
        <v>44</v>
      </c>
      <c r="J11" s="15">
        <f t="shared" si="1"/>
        <v>-18.181818181818183</v>
      </c>
    </row>
    <row r="12" spans="1:10" ht="13" x14ac:dyDescent="0.15">
      <c r="A12" s="1" t="s">
        <v>11</v>
      </c>
      <c r="B12" s="2">
        <v>6</v>
      </c>
      <c r="C12" s="2">
        <f>+'Junio 2022'!B12</f>
        <v>6</v>
      </c>
      <c r="D12" s="15">
        <f t="shared" si="3"/>
        <v>0</v>
      </c>
      <c r="E12" s="2">
        <f>+B12+'Mayo 2023'!E12</f>
        <v>29</v>
      </c>
      <c r="F12" s="2">
        <f>+C12+'Mayo 2023'!F12</f>
        <v>29</v>
      </c>
      <c r="G12" s="15">
        <f t="shared" si="0"/>
        <v>0</v>
      </c>
      <c r="H12" s="2">
        <f>+B12-C12+'Mayo 2023'!H12</f>
        <v>52</v>
      </c>
      <c r="I12" s="16">
        <f>+'Junio 2022'!H12</f>
        <v>70</v>
      </c>
      <c r="J12" s="15">
        <f t="shared" si="1"/>
        <v>-25.714285714285715</v>
      </c>
    </row>
    <row r="13" spans="1:10" x14ac:dyDescent="0.15">
      <c r="A13" s="6" t="s">
        <v>2</v>
      </c>
      <c r="B13" s="4">
        <f t="shared" ref="B13" si="4">+B8+B9+B10+B11+B12</f>
        <v>16</v>
      </c>
      <c r="C13" s="4">
        <f>SUM(C8:C12)</f>
        <v>14</v>
      </c>
      <c r="D13" s="5">
        <f>+(B13-C13)*100/C13</f>
        <v>14.285714285714286</v>
      </c>
      <c r="E13" s="4">
        <f>SUM(E8:E12)</f>
        <v>66</v>
      </c>
      <c r="F13" s="4">
        <f>SUM(F8:F12)</f>
        <v>73</v>
      </c>
      <c r="G13" s="5">
        <f t="shared" si="0"/>
        <v>-9.5890410958904102</v>
      </c>
      <c r="H13" s="4">
        <f>SUM(H8:H12)</f>
        <v>130</v>
      </c>
      <c r="I13" s="4">
        <f>SUM(I8:I12)</f>
        <v>155</v>
      </c>
      <c r="J13" s="5">
        <f t="shared" si="1"/>
        <v>-16.129032258064516</v>
      </c>
    </row>
    <row r="14" spans="1:10" ht="13" x14ac:dyDescent="0.15">
      <c r="A14" s="1" t="s">
        <v>12</v>
      </c>
      <c r="B14" s="2">
        <v>2</v>
      </c>
      <c r="C14" s="2">
        <f>+'Junio 2022'!B14</f>
        <v>0</v>
      </c>
      <c r="D14" s="15"/>
      <c r="E14" s="2">
        <f>+B14+'Mayo 2023'!E14</f>
        <v>14</v>
      </c>
      <c r="F14" s="2">
        <f>+C14+'Mayo 2023'!F14</f>
        <v>18</v>
      </c>
      <c r="G14" s="15">
        <f t="shared" si="0"/>
        <v>-22.222222222222221</v>
      </c>
      <c r="H14" s="2">
        <f>+B14-C14+'Mayo 2023'!H14</f>
        <v>28</v>
      </c>
      <c r="I14" s="16">
        <f>+'Junio 2022'!H14</f>
        <v>38</v>
      </c>
      <c r="J14" s="15">
        <f t="shared" si="1"/>
        <v>-26.315789473684209</v>
      </c>
    </row>
    <row r="15" spans="1:10" ht="13" x14ac:dyDescent="0.15">
      <c r="A15" s="1" t="s">
        <v>13</v>
      </c>
      <c r="B15" s="2">
        <v>6</v>
      </c>
      <c r="C15" s="2">
        <f>+'Junio 2022'!B15</f>
        <v>4</v>
      </c>
      <c r="D15" s="15">
        <f t="shared" ref="D15:D18" si="5">+(B15-C15)*100/C15</f>
        <v>50</v>
      </c>
      <c r="E15" s="2">
        <f>+B15+'Mayo 2023'!E15</f>
        <v>18</v>
      </c>
      <c r="F15" s="2">
        <f>+C15+'Mayo 2023'!F15</f>
        <v>38</v>
      </c>
      <c r="G15" s="15">
        <f t="shared" si="0"/>
        <v>-52.631578947368418</v>
      </c>
      <c r="H15" s="2">
        <f>+B15-C15+'Mayo 2023'!H15</f>
        <v>36</v>
      </c>
      <c r="I15" s="16">
        <f>+'Junio 2022'!H15</f>
        <v>65</v>
      </c>
      <c r="J15" s="15">
        <f t="shared" si="1"/>
        <v>-44.615384615384613</v>
      </c>
    </row>
    <row r="16" spans="1:10" ht="13" x14ac:dyDescent="0.15">
      <c r="A16" s="1" t="s">
        <v>14</v>
      </c>
      <c r="B16" s="2">
        <v>12</v>
      </c>
      <c r="C16" s="2">
        <f>+'Junio 2022'!B16</f>
        <v>11</v>
      </c>
      <c r="D16" s="15">
        <f t="shared" si="5"/>
        <v>9.0909090909090917</v>
      </c>
      <c r="E16" s="2">
        <f>+B16+'Mayo 2023'!E16</f>
        <v>35</v>
      </c>
      <c r="F16" s="2">
        <f>+C16+'Mayo 2023'!F16</f>
        <v>59</v>
      </c>
      <c r="G16" s="15">
        <f t="shared" si="0"/>
        <v>-40.677966101694913</v>
      </c>
      <c r="H16" s="2">
        <f>+B16-C16+'Mayo 2023'!H16</f>
        <v>69</v>
      </c>
      <c r="I16" s="16">
        <f>+'Junio 2022'!H16</f>
        <v>123</v>
      </c>
      <c r="J16" s="15">
        <f t="shared" si="1"/>
        <v>-43.902439024390247</v>
      </c>
    </row>
    <row r="17" spans="1:10" ht="13" x14ac:dyDescent="0.15">
      <c r="A17" s="1" t="s">
        <v>15</v>
      </c>
      <c r="B17" s="2"/>
      <c r="C17" s="2">
        <f>+'Junio 2022'!B17</f>
        <v>0</v>
      </c>
      <c r="D17" s="15"/>
      <c r="E17" s="2">
        <f>+B17+'Mayo 2023'!E17</f>
        <v>11</v>
      </c>
      <c r="F17" s="2">
        <f>+C17+'Mayo 2023'!F17</f>
        <v>25</v>
      </c>
      <c r="G17" s="15">
        <f t="shared" si="0"/>
        <v>-56</v>
      </c>
      <c r="H17" s="2">
        <f>+B17-C17+'Mayo 2023'!H17</f>
        <v>31</v>
      </c>
      <c r="I17" s="16">
        <f>+'Junio 2022'!H17</f>
        <v>57</v>
      </c>
      <c r="J17" s="15">
        <f t="shared" si="1"/>
        <v>-45.614035087719301</v>
      </c>
    </row>
    <row r="18" spans="1:10" ht="13" x14ac:dyDescent="0.15">
      <c r="A18" s="1" t="s">
        <v>29</v>
      </c>
      <c r="B18" s="2">
        <v>2</v>
      </c>
      <c r="C18" s="2">
        <f>+'Junio 2022'!B18</f>
        <v>4</v>
      </c>
      <c r="D18" s="15">
        <f t="shared" si="5"/>
        <v>-50</v>
      </c>
      <c r="E18" s="2">
        <f>+B18+'Mayo 2023'!E18</f>
        <v>28</v>
      </c>
      <c r="F18" s="2">
        <f>+C18+'Mayo 2023'!F18</f>
        <v>33</v>
      </c>
      <c r="G18" s="15">
        <f t="shared" si="0"/>
        <v>-15.151515151515152</v>
      </c>
      <c r="H18" s="2">
        <f>+B18-C18+'Mayo 2023'!H18</f>
        <v>57</v>
      </c>
      <c r="I18" s="16">
        <f>+'Junio 2022'!H18</f>
        <v>65</v>
      </c>
      <c r="J18" s="15">
        <f t="shared" si="1"/>
        <v>-12.307692307692308</v>
      </c>
    </row>
    <row r="19" spans="1:10" x14ac:dyDescent="0.15">
      <c r="A19" s="6" t="s">
        <v>3</v>
      </c>
      <c r="B19" s="4">
        <f t="shared" ref="B19" si="6">+B14+B15+B16+B17+B18</f>
        <v>22</v>
      </c>
      <c r="C19" s="4">
        <f>SUM(C14:C18)</f>
        <v>19</v>
      </c>
      <c r="D19" s="5">
        <f>+(B19-C19)*100/C19</f>
        <v>15.789473684210526</v>
      </c>
      <c r="E19" s="4">
        <f>SUM(E14:E18)</f>
        <v>106</v>
      </c>
      <c r="F19" s="4">
        <f>SUM(F14:F18)</f>
        <v>173</v>
      </c>
      <c r="G19" s="5">
        <f t="shared" si="0"/>
        <v>-38.728323699421964</v>
      </c>
      <c r="H19" s="4">
        <f>SUM(H14:H18)</f>
        <v>221</v>
      </c>
      <c r="I19" s="4">
        <f>SUM(I14:I18)</f>
        <v>348</v>
      </c>
      <c r="J19" s="5">
        <f t="shared" si="1"/>
        <v>-36.494252873563219</v>
      </c>
    </row>
    <row r="20" spans="1:10" ht="13" x14ac:dyDescent="0.15">
      <c r="A20" s="1" t="s">
        <v>16</v>
      </c>
      <c r="B20" s="2">
        <v>2</v>
      </c>
      <c r="C20" s="2">
        <f>+'Junio 2022'!B20</f>
        <v>5</v>
      </c>
      <c r="D20" s="15">
        <f t="shared" ref="D20:D27" si="7">+(B20-C20)*100/C20</f>
        <v>-60</v>
      </c>
      <c r="E20" s="2">
        <f>+B20+'Mayo 2023'!E20</f>
        <v>32</v>
      </c>
      <c r="F20" s="2">
        <f>+C20+'Mayo 2023'!F20</f>
        <v>40</v>
      </c>
      <c r="G20" s="15">
        <f t="shared" si="0"/>
        <v>-20</v>
      </c>
      <c r="H20" s="2">
        <f>+B20-C20+'Mayo 2023'!H20</f>
        <v>52</v>
      </c>
      <c r="I20" s="16">
        <f>+'Junio 2022'!H20</f>
        <v>77</v>
      </c>
      <c r="J20" s="15">
        <f t="shared" si="1"/>
        <v>-32.467532467532465</v>
      </c>
    </row>
    <row r="21" spans="1:10" ht="13" x14ac:dyDescent="0.15">
      <c r="A21" s="1" t="s">
        <v>17</v>
      </c>
      <c r="B21" s="2">
        <v>4</v>
      </c>
      <c r="C21" s="2">
        <f>+'Junio 2022'!B21</f>
        <v>1</v>
      </c>
      <c r="D21" s="15">
        <f t="shared" si="7"/>
        <v>300</v>
      </c>
      <c r="E21" s="2">
        <f>+B21+'Mayo 2023'!E21</f>
        <v>21</v>
      </c>
      <c r="F21" s="2">
        <f>+C21+'Mayo 2023'!F21</f>
        <v>20</v>
      </c>
      <c r="G21" s="15">
        <f t="shared" si="0"/>
        <v>5</v>
      </c>
      <c r="H21" s="2">
        <f>+B21-C21+'Mayo 2023'!H21</f>
        <v>36</v>
      </c>
      <c r="I21" s="16">
        <f>+'Junio 2022'!H21</f>
        <v>44</v>
      </c>
      <c r="J21" s="15">
        <f t="shared" si="1"/>
        <v>-18.181818181818183</v>
      </c>
    </row>
    <row r="22" spans="1:10" ht="13" x14ac:dyDescent="0.15">
      <c r="A22" s="1" t="s">
        <v>19</v>
      </c>
      <c r="B22" s="2">
        <v>2</v>
      </c>
      <c r="C22" s="2">
        <f>+'Junio 2022'!B22</f>
        <v>3</v>
      </c>
      <c r="D22" s="15">
        <f t="shared" si="7"/>
        <v>-33.333333333333336</v>
      </c>
      <c r="E22" s="2">
        <f>+B22+'Mayo 2023'!E22</f>
        <v>13</v>
      </c>
      <c r="F22" s="2">
        <f>+C22+'Mayo 2023'!F22</f>
        <v>15</v>
      </c>
      <c r="G22" s="15">
        <f t="shared" si="0"/>
        <v>-13.333333333333334</v>
      </c>
      <c r="H22" s="2">
        <f>+B22-C22+'Mayo 2023'!H22</f>
        <v>20</v>
      </c>
      <c r="I22" s="16">
        <f>+'Junio 2022'!H22</f>
        <v>27</v>
      </c>
      <c r="J22" s="15">
        <f t="shared" si="1"/>
        <v>-25.925925925925927</v>
      </c>
    </row>
    <row r="23" spans="1:10" ht="13" x14ac:dyDescent="0.15">
      <c r="A23" s="1" t="s">
        <v>18</v>
      </c>
      <c r="B23" s="2">
        <v>1</v>
      </c>
      <c r="C23" s="2">
        <f>+'Junio 2022'!B23</f>
        <v>4</v>
      </c>
      <c r="D23" s="15">
        <f t="shared" si="7"/>
        <v>-75</v>
      </c>
      <c r="E23" s="2">
        <f>+B23+'Mayo 2023'!E23</f>
        <v>18</v>
      </c>
      <c r="F23" s="2">
        <f>+C23+'Mayo 2023'!F23</f>
        <v>26</v>
      </c>
      <c r="G23" s="15">
        <f t="shared" si="0"/>
        <v>-30.76923076923077</v>
      </c>
      <c r="H23" s="2">
        <f>+B23-C23+'Mayo 2023'!H23</f>
        <v>29</v>
      </c>
      <c r="I23" s="16">
        <f>+'Junio 2022'!H23</f>
        <v>45</v>
      </c>
      <c r="J23" s="15">
        <f t="shared" si="1"/>
        <v>-35.555555555555557</v>
      </c>
    </row>
    <row r="24" spans="1:10" ht="13" x14ac:dyDescent="0.15">
      <c r="A24" s="1" t="s">
        <v>20</v>
      </c>
      <c r="B24" s="2">
        <v>5</v>
      </c>
      <c r="C24" s="2">
        <f>+'Junio 2022'!B24</f>
        <v>6</v>
      </c>
      <c r="D24" s="15">
        <f t="shared" si="7"/>
        <v>-16.666666666666668</v>
      </c>
      <c r="E24" s="2">
        <f>+B24+'Mayo 2023'!E24</f>
        <v>35</v>
      </c>
      <c r="F24" s="2">
        <f>+C24+'Mayo 2023'!F24</f>
        <v>36</v>
      </c>
      <c r="G24" s="15">
        <f t="shared" si="0"/>
        <v>-2.7777777777777777</v>
      </c>
      <c r="H24" s="2">
        <f>+B24-C24+'Mayo 2023'!H24</f>
        <v>66</v>
      </c>
      <c r="I24" s="16">
        <f>+'Junio 2022'!H24</f>
        <v>58</v>
      </c>
      <c r="J24" s="15">
        <f t="shared" si="1"/>
        <v>13.793103448275861</v>
      </c>
    </row>
    <row r="25" spans="1:10" ht="13" x14ac:dyDescent="0.15">
      <c r="A25" s="1" t="s">
        <v>22</v>
      </c>
      <c r="B25" s="2">
        <v>8</v>
      </c>
      <c r="C25" s="2">
        <f>+'Junio 2022'!B25</f>
        <v>13</v>
      </c>
      <c r="D25" s="15">
        <f t="shared" si="7"/>
        <v>-38.46153846153846</v>
      </c>
      <c r="E25" s="2">
        <f>+B25+'Mayo 2023'!E25</f>
        <v>67</v>
      </c>
      <c r="F25" s="2">
        <f>+C25+'Mayo 2023'!F25</f>
        <v>100</v>
      </c>
      <c r="G25" s="15">
        <f t="shared" si="0"/>
        <v>-33</v>
      </c>
      <c r="H25" s="2">
        <f>+B25-C25+'Mayo 2023'!H25</f>
        <v>128</v>
      </c>
      <c r="I25" s="16">
        <f>+'Junio 2022'!H25</f>
        <v>214</v>
      </c>
      <c r="J25" s="15">
        <f t="shared" si="1"/>
        <v>-40.186915887850468</v>
      </c>
    </row>
    <row r="26" spans="1:10" ht="13" x14ac:dyDescent="0.15">
      <c r="A26" s="1" t="s">
        <v>21</v>
      </c>
      <c r="B26" s="2">
        <v>6</v>
      </c>
      <c r="C26" s="2">
        <f>+'Junio 2022'!B26</f>
        <v>6</v>
      </c>
      <c r="D26" s="15">
        <f t="shared" si="7"/>
        <v>0</v>
      </c>
      <c r="E26" s="2">
        <f>+B26+'Mayo 2023'!E26</f>
        <v>51</v>
      </c>
      <c r="F26" s="2">
        <f>+C26+'Mayo 2023'!F26</f>
        <v>57</v>
      </c>
      <c r="G26" s="15">
        <f t="shared" si="0"/>
        <v>-10.526315789473685</v>
      </c>
      <c r="H26" s="2">
        <f>+B26-C26+'Mayo 2023'!H26</f>
        <v>97</v>
      </c>
      <c r="I26" s="16">
        <f>+'Junio 2022'!H26</f>
        <v>104</v>
      </c>
      <c r="J26" s="15">
        <f t="shared" si="1"/>
        <v>-6.7307692307692308</v>
      </c>
    </row>
    <row r="27" spans="1:10" ht="13" x14ac:dyDescent="0.15">
      <c r="A27" s="1" t="s">
        <v>28</v>
      </c>
      <c r="B27" s="2">
        <v>2</v>
      </c>
      <c r="C27" s="2">
        <f>+'Junio 2022'!B27</f>
        <v>12</v>
      </c>
      <c r="D27" s="15">
        <f t="shared" si="7"/>
        <v>-83.333333333333329</v>
      </c>
      <c r="E27" s="2">
        <f>+B27+'Mayo 2023'!E27</f>
        <v>48</v>
      </c>
      <c r="F27" s="2">
        <f>+C27+'Mayo 2023'!F27</f>
        <v>62</v>
      </c>
      <c r="G27" s="15">
        <f t="shared" si="0"/>
        <v>-22.580645161290324</v>
      </c>
      <c r="H27" s="2">
        <f>+B27-C27+'Mayo 2023'!H27</f>
        <v>79</v>
      </c>
      <c r="I27" s="16">
        <f>+'Junio 2022'!H27</f>
        <v>119</v>
      </c>
      <c r="J27" s="15">
        <f t="shared" si="1"/>
        <v>-33.613445378151262</v>
      </c>
    </row>
    <row r="28" spans="1:10" x14ac:dyDescent="0.15">
      <c r="A28" s="6" t="s">
        <v>30</v>
      </c>
      <c r="B28" s="4">
        <f>SUM(B20:B27)</f>
        <v>30</v>
      </c>
      <c r="C28" s="4">
        <f>SUM(C20:C27)</f>
        <v>50</v>
      </c>
      <c r="D28" s="5">
        <f>+(B28-C28)*100/C28</f>
        <v>-40</v>
      </c>
      <c r="E28" s="4">
        <f>SUM(E20:E27)</f>
        <v>285</v>
      </c>
      <c r="F28" s="4">
        <f>SUM(F20:F27)</f>
        <v>356</v>
      </c>
      <c r="G28" s="5">
        <f>+(E28-F28)*100/F28</f>
        <v>-19.943820224719101</v>
      </c>
      <c r="H28" s="4">
        <f>SUM(H20:H27)</f>
        <v>507</v>
      </c>
      <c r="I28" s="4">
        <f>SUM(I20:I27)</f>
        <v>688</v>
      </c>
      <c r="J28" s="5">
        <f>+(H28-I28)*100/I28</f>
        <v>-26.308139534883722</v>
      </c>
    </row>
    <row r="29" spans="1:10" ht="14" x14ac:dyDescent="0.15">
      <c r="A29" s="14" t="s">
        <v>27</v>
      </c>
      <c r="B29" s="12">
        <f>+B7+B13+B19+B28</f>
        <v>69</v>
      </c>
      <c r="C29" s="12">
        <f>+C7+C13+C19+C28</f>
        <v>84</v>
      </c>
      <c r="D29" s="13">
        <f>+(B29-C29)*100/C29</f>
        <v>-17.857142857142858</v>
      </c>
      <c r="E29" s="12">
        <f t="shared" ref="E29:I29" si="8">+E7+E13+E19+E28</f>
        <v>459</v>
      </c>
      <c r="F29" s="12">
        <f t="shared" si="8"/>
        <v>609</v>
      </c>
      <c r="G29" s="13">
        <f>+(E29-F29)*100/F29</f>
        <v>-24.630541871921181</v>
      </c>
      <c r="H29" s="12">
        <f t="shared" si="8"/>
        <v>865</v>
      </c>
      <c r="I29" s="12">
        <f t="shared" si="8"/>
        <v>1204</v>
      </c>
      <c r="J29" s="13">
        <f>+(H29-I29)*100/I29</f>
        <v>-28.156146179401993</v>
      </c>
    </row>
    <row r="30" spans="1:10" x14ac:dyDescent="0.15">
      <c r="A30" s="11" t="s">
        <v>31</v>
      </c>
      <c r="B30" s="11">
        <f>+B29-B7</f>
        <v>68</v>
      </c>
      <c r="C30" s="11">
        <f>+C29-C7</f>
        <v>83</v>
      </c>
      <c r="D30" s="10">
        <f>+(B30-C30)*100/C30</f>
        <v>-18.072289156626507</v>
      </c>
      <c r="E30" s="11">
        <f t="shared" ref="E30:I30" si="9">+E29-E7</f>
        <v>457</v>
      </c>
      <c r="F30" s="11">
        <f t="shared" si="9"/>
        <v>602</v>
      </c>
      <c r="G30" s="10">
        <f>+(E30-F30)*100/F30</f>
        <v>-24.08637873754153</v>
      </c>
      <c r="H30" s="11">
        <f t="shared" si="9"/>
        <v>858</v>
      </c>
      <c r="I30" s="11">
        <f t="shared" si="9"/>
        <v>1191</v>
      </c>
      <c r="J30" s="10">
        <f>+(H30-I30)*100/I30</f>
        <v>-27.95969773299748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CB924-37FC-4947-BDFD-AB3E6C983EEB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+'Mayo 2022'!B4</f>
        <v>0</v>
      </c>
      <c r="D4" s="15"/>
      <c r="E4" s="2">
        <f>+B4+'Abril 2023'!E4</f>
        <v>1</v>
      </c>
      <c r="F4" s="2">
        <f>+C4+'Abril 2023'!F4</f>
        <v>1</v>
      </c>
      <c r="G4" s="15">
        <f t="shared" ref="G4:G27" si="0">+(E4-F4)*100/F4</f>
        <v>0</v>
      </c>
      <c r="H4" s="2">
        <f>+B4-C4+'Abril 2023'!H4</f>
        <v>3</v>
      </c>
      <c r="I4" s="16">
        <f>+'Mayo 2022'!H4</f>
        <v>4</v>
      </c>
      <c r="J4" s="15">
        <f t="shared" ref="J4:J27" si="1">+(H4-I4)*100/I4</f>
        <v>-25</v>
      </c>
    </row>
    <row r="5" spans="1:10" ht="13" x14ac:dyDescent="0.15">
      <c r="A5" s="1" t="s">
        <v>5</v>
      </c>
      <c r="B5" s="2"/>
      <c r="C5" s="2">
        <f>+'Mayo 2022'!B5</f>
        <v>0</v>
      </c>
      <c r="D5" s="15"/>
      <c r="E5" s="2">
        <f>+B5+'Abril 2023'!E5</f>
        <v>0</v>
      </c>
      <c r="F5" s="2">
        <f>+C5+'Abril 2023'!F5</f>
        <v>1</v>
      </c>
      <c r="G5" s="15">
        <f t="shared" si="0"/>
        <v>-100</v>
      </c>
      <c r="H5" s="2">
        <f>+B5-C5+'Abril 2023'!H5</f>
        <v>1</v>
      </c>
      <c r="I5" s="16">
        <f>+'Mayo 2022'!H5</f>
        <v>2</v>
      </c>
      <c r="J5" s="15">
        <f t="shared" si="1"/>
        <v>-50</v>
      </c>
    </row>
    <row r="6" spans="1:10" ht="13" x14ac:dyDescent="0.15">
      <c r="A6" s="1" t="s">
        <v>6</v>
      </c>
      <c r="B6" s="2"/>
      <c r="C6" s="2">
        <f>+'Mayo 2022'!B6</f>
        <v>0</v>
      </c>
      <c r="D6" s="15"/>
      <c r="E6" s="2">
        <f>+B6+'Abril 2023'!E6</f>
        <v>0</v>
      </c>
      <c r="F6" s="2">
        <f>+C6+'Abril 2023'!F6</f>
        <v>4</v>
      </c>
      <c r="G6" s="15">
        <f t="shared" si="0"/>
        <v>-100</v>
      </c>
      <c r="H6" s="2">
        <f>+B6-C6+'Abril 2023'!H6</f>
        <v>3</v>
      </c>
      <c r="I6" s="16">
        <f>+'Mayo 2022'!H6</f>
        <v>8</v>
      </c>
      <c r="J6" s="15">
        <f t="shared" si="1"/>
        <v>-62.5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1</v>
      </c>
      <c r="F7" s="4">
        <f>SUM(F4:F6)</f>
        <v>6</v>
      </c>
      <c r="G7" s="5">
        <f t="shared" si="0"/>
        <v>-83.333333333333329</v>
      </c>
      <c r="H7" s="4">
        <f>SUM(H4:H6)</f>
        <v>7</v>
      </c>
      <c r="I7" s="4">
        <f>SUM(I4:I6)</f>
        <v>14</v>
      </c>
      <c r="J7" s="5">
        <f t="shared" si="1"/>
        <v>-50</v>
      </c>
    </row>
    <row r="8" spans="1:10" ht="13" x14ac:dyDescent="0.15">
      <c r="A8" s="1" t="s">
        <v>7</v>
      </c>
      <c r="B8" s="2">
        <v>1</v>
      </c>
      <c r="C8" s="2">
        <f>+'Mayo 2022'!B8</f>
        <v>0</v>
      </c>
      <c r="D8" s="15"/>
      <c r="E8" s="2">
        <f>+B8+'Abril 2023'!E8</f>
        <v>1</v>
      </c>
      <c r="F8" s="2">
        <f>+C8+'Abril 2023'!F8</f>
        <v>1</v>
      </c>
      <c r="G8" s="15">
        <f t="shared" si="0"/>
        <v>0</v>
      </c>
      <c r="H8" s="2">
        <f>+B8-C8+'Abril 2023'!H8</f>
        <v>1</v>
      </c>
      <c r="I8" s="16">
        <f>+'Mayo 2022'!H8</f>
        <v>4</v>
      </c>
      <c r="J8" s="15">
        <f t="shared" si="1"/>
        <v>-75</v>
      </c>
    </row>
    <row r="9" spans="1:10" ht="13" x14ac:dyDescent="0.15">
      <c r="A9" s="1" t="s">
        <v>8</v>
      </c>
      <c r="B9" s="2">
        <v>1</v>
      </c>
      <c r="C9" s="2">
        <f>+'Mayo 2022'!B9</f>
        <v>1</v>
      </c>
      <c r="D9" s="15">
        <f t="shared" ref="D9:D12" si="3">+(B9-C9)*100/C9</f>
        <v>0</v>
      </c>
      <c r="E9" s="2">
        <f>+B9+'Abril 2023'!E9</f>
        <v>2</v>
      </c>
      <c r="F9" s="2">
        <f>+C9+'Abril 2023'!F9</f>
        <v>5</v>
      </c>
      <c r="G9" s="15">
        <f t="shared" si="0"/>
        <v>-60</v>
      </c>
      <c r="H9" s="2">
        <f>+B9-C9+'Abril 2023'!H9</f>
        <v>6</v>
      </c>
      <c r="I9" s="16">
        <f>+'Mayo 2022'!H9</f>
        <v>9</v>
      </c>
      <c r="J9" s="15">
        <f t="shared" si="1"/>
        <v>-33.333333333333336</v>
      </c>
    </row>
    <row r="10" spans="1:10" ht="13" x14ac:dyDescent="0.15">
      <c r="A10" s="1" t="s">
        <v>9</v>
      </c>
      <c r="B10" s="2">
        <v>3</v>
      </c>
      <c r="C10" s="2">
        <f>+'Mayo 2022'!B10</f>
        <v>4</v>
      </c>
      <c r="D10" s="15">
        <f t="shared" si="3"/>
        <v>-25</v>
      </c>
      <c r="E10" s="2">
        <f>+B10+'Abril 2023'!E10</f>
        <v>14</v>
      </c>
      <c r="F10" s="2">
        <f>+C10+'Abril 2023'!F10</f>
        <v>12</v>
      </c>
      <c r="G10" s="15">
        <f t="shared" si="0"/>
        <v>16.666666666666668</v>
      </c>
      <c r="H10" s="2">
        <f>+B10-C10+'Abril 2023'!H10</f>
        <v>30</v>
      </c>
      <c r="I10" s="16">
        <f>+'Mayo 2022'!H10</f>
        <v>38</v>
      </c>
      <c r="J10" s="15">
        <f t="shared" si="1"/>
        <v>-21.05263157894737</v>
      </c>
    </row>
    <row r="11" spans="1:10" ht="13" x14ac:dyDescent="0.15">
      <c r="A11" s="1" t="s">
        <v>10</v>
      </c>
      <c r="B11" s="2">
        <v>2</v>
      </c>
      <c r="C11" s="2">
        <f>+'Mayo 2022'!B11</f>
        <v>5</v>
      </c>
      <c r="D11" s="15">
        <f t="shared" si="3"/>
        <v>-60</v>
      </c>
      <c r="E11" s="2">
        <f>+B11+'Abril 2023'!E11</f>
        <v>10</v>
      </c>
      <c r="F11" s="2">
        <f>+C11+'Abril 2023'!F11</f>
        <v>18</v>
      </c>
      <c r="G11" s="15">
        <f t="shared" si="0"/>
        <v>-44.444444444444443</v>
      </c>
      <c r="H11" s="2">
        <f>+B11-C11+'Abril 2023'!H11</f>
        <v>39</v>
      </c>
      <c r="I11" s="16">
        <f>+'Mayo 2022'!H11</f>
        <v>44</v>
      </c>
      <c r="J11" s="15">
        <f t="shared" si="1"/>
        <v>-11.363636363636363</v>
      </c>
    </row>
    <row r="12" spans="1:10" ht="13" x14ac:dyDescent="0.15">
      <c r="A12" s="1" t="s">
        <v>11</v>
      </c>
      <c r="B12" s="2">
        <v>2</v>
      </c>
      <c r="C12" s="2">
        <f>+'Mayo 2022'!B12</f>
        <v>4</v>
      </c>
      <c r="D12" s="15">
        <f t="shared" si="3"/>
        <v>-50</v>
      </c>
      <c r="E12" s="2">
        <f>+B12+'Abril 2023'!E12</f>
        <v>23</v>
      </c>
      <c r="F12" s="2">
        <f>+C12+'Abril 2023'!F12</f>
        <v>23</v>
      </c>
      <c r="G12" s="15">
        <f t="shared" si="0"/>
        <v>0</v>
      </c>
      <c r="H12" s="2">
        <f>+B12-C12+'Abril 2023'!H12</f>
        <v>52</v>
      </c>
      <c r="I12" s="16">
        <f>+'Mayo 2022'!H12</f>
        <v>76</v>
      </c>
      <c r="J12" s="15">
        <f t="shared" si="1"/>
        <v>-31.578947368421051</v>
      </c>
    </row>
    <row r="13" spans="1:10" x14ac:dyDescent="0.15">
      <c r="A13" s="6" t="s">
        <v>2</v>
      </c>
      <c r="B13" s="4">
        <f t="shared" ref="B13" si="4">+B8+B9+B10+B11+B12</f>
        <v>9</v>
      </c>
      <c r="C13" s="4">
        <f>SUM(C8:C12)</f>
        <v>14</v>
      </c>
      <c r="D13" s="5">
        <f>+(B13-C13)*100/C13</f>
        <v>-35.714285714285715</v>
      </c>
      <c r="E13" s="4">
        <f>SUM(E8:E12)</f>
        <v>50</v>
      </c>
      <c r="F13" s="4">
        <f>SUM(F8:F12)</f>
        <v>59</v>
      </c>
      <c r="G13" s="5">
        <f t="shared" si="0"/>
        <v>-15.254237288135593</v>
      </c>
      <c r="H13" s="4">
        <f>SUM(H8:H12)</f>
        <v>128</v>
      </c>
      <c r="I13" s="4">
        <f>SUM(I8:I12)</f>
        <v>171</v>
      </c>
      <c r="J13" s="5">
        <f t="shared" si="1"/>
        <v>-25.146198830409357</v>
      </c>
    </row>
    <row r="14" spans="1:10" ht="13" x14ac:dyDescent="0.15">
      <c r="A14" s="1" t="s">
        <v>12</v>
      </c>
      <c r="B14" s="2">
        <v>4</v>
      </c>
      <c r="C14" s="2">
        <f>+'Mayo 2022'!B14</f>
        <v>2</v>
      </c>
      <c r="D14" s="15">
        <f>+(B14-C14)*100/C14</f>
        <v>100</v>
      </c>
      <c r="E14" s="2">
        <f>+B14+'Abril 2023'!E14</f>
        <v>12</v>
      </c>
      <c r="F14" s="2">
        <f>+C14+'Abril 2023'!F14</f>
        <v>18</v>
      </c>
      <c r="G14" s="15">
        <f t="shared" si="0"/>
        <v>-33.333333333333336</v>
      </c>
      <c r="H14" s="2">
        <f>+B14-C14+'Abril 2023'!H14</f>
        <v>26</v>
      </c>
      <c r="I14" s="16">
        <f>+'Mayo 2022'!H14</f>
        <v>44</v>
      </c>
      <c r="J14" s="15">
        <f t="shared" si="1"/>
        <v>-40.909090909090907</v>
      </c>
    </row>
    <row r="15" spans="1:10" ht="13" x14ac:dyDescent="0.15">
      <c r="A15" s="1" t="s">
        <v>13</v>
      </c>
      <c r="B15" s="2">
        <v>4</v>
      </c>
      <c r="C15" s="2">
        <f>+'Mayo 2022'!B15</f>
        <v>7</v>
      </c>
      <c r="D15" s="15">
        <f t="shared" ref="D15:D18" si="5">+(B15-C15)*100/C15</f>
        <v>-42.857142857142854</v>
      </c>
      <c r="E15" s="2">
        <f>+B15+'Abril 2023'!E15</f>
        <v>12</v>
      </c>
      <c r="F15" s="2">
        <f>+C15+'Abril 2023'!F15</f>
        <v>34</v>
      </c>
      <c r="G15" s="15">
        <f t="shared" si="0"/>
        <v>-64.705882352941174</v>
      </c>
      <c r="H15" s="2">
        <f>+B15-C15+'Abril 2023'!H15</f>
        <v>34</v>
      </c>
      <c r="I15" s="16">
        <f>+'Mayo 2022'!H15</f>
        <v>63</v>
      </c>
      <c r="J15" s="15">
        <f t="shared" si="1"/>
        <v>-46.031746031746032</v>
      </c>
    </row>
    <row r="16" spans="1:10" ht="13" x14ac:dyDescent="0.15">
      <c r="A16" s="1" t="s">
        <v>14</v>
      </c>
      <c r="B16" s="2">
        <v>8</v>
      </c>
      <c r="C16" s="2">
        <f>+'Mayo 2022'!B16</f>
        <v>9</v>
      </c>
      <c r="D16" s="15">
        <f t="shared" si="5"/>
        <v>-11.111111111111111</v>
      </c>
      <c r="E16" s="2">
        <f>+B16+'Abril 2023'!E16</f>
        <v>23</v>
      </c>
      <c r="F16" s="2">
        <f>+C16+'Abril 2023'!F16</f>
        <v>48</v>
      </c>
      <c r="G16" s="15">
        <f t="shared" si="0"/>
        <v>-52.083333333333336</v>
      </c>
      <c r="H16" s="2">
        <f>+B16-C16+'Abril 2023'!H16</f>
        <v>68</v>
      </c>
      <c r="I16" s="16">
        <f>+'Mayo 2022'!H16</f>
        <v>121</v>
      </c>
      <c r="J16" s="15">
        <f t="shared" si="1"/>
        <v>-43.801652892561982</v>
      </c>
    </row>
    <row r="17" spans="1:10" ht="13" x14ac:dyDescent="0.15">
      <c r="A17" s="1" t="s">
        <v>15</v>
      </c>
      <c r="B17" s="2">
        <v>2</v>
      </c>
      <c r="C17" s="2">
        <f>+'Mayo 2022'!B17</f>
        <v>7</v>
      </c>
      <c r="D17" s="15">
        <f t="shared" si="5"/>
        <v>-71.428571428571431</v>
      </c>
      <c r="E17" s="2">
        <f>+B17+'Abril 2023'!E17</f>
        <v>11</v>
      </c>
      <c r="F17" s="2">
        <f>+C17+'Abril 2023'!F17</f>
        <v>25</v>
      </c>
      <c r="G17" s="15">
        <f t="shared" si="0"/>
        <v>-56</v>
      </c>
      <c r="H17" s="2">
        <f>+B17-C17+'Abril 2023'!H17</f>
        <v>31</v>
      </c>
      <c r="I17" s="16">
        <f>+'Mayo 2022'!H17</f>
        <v>61</v>
      </c>
      <c r="J17" s="15">
        <f t="shared" si="1"/>
        <v>-49.180327868852459</v>
      </c>
    </row>
    <row r="18" spans="1:10" ht="13" x14ac:dyDescent="0.15">
      <c r="A18" s="1" t="s">
        <v>29</v>
      </c>
      <c r="B18" s="2">
        <v>4</v>
      </c>
      <c r="C18" s="2">
        <f>+'Mayo 2022'!B18</f>
        <v>5</v>
      </c>
      <c r="D18" s="15">
        <f t="shared" si="5"/>
        <v>-20</v>
      </c>
      <c r="E18" s="2">
        <f>+B18+'Abril 2023'!E18</f>
        <v>26</v>
      </c>
      <c r="F18" s="2">
        <f>+C18+'Abril 2023'!F18</f>
        <v>29</v>
      </c>
      <c r="G18" s="15">
        <f t="shared" si="0"/>
        <v>-10.344827586206897</v>
      </c>
      <c r="H18" s="2">
        <f>+B18-C18+'Abril 2023'!H18</f>
        <v>59</v>
      </c>
      <c r="I18" s="16">
        <f>+'Mayo 2022'!H18</f>
        <v>66</v>
      </c>
      <c r="J18" s="15">
        <f t="shared" si="1"/>
        <v>-10.606060606060606</v>
      </c>
    </row>
    <row r="19" spans="1:10" x14ac:dyDescent="0.15">
      <c r="A19" s="6" t="s">
        <v>3</v>
      </c>
      <c r="B19" s="4">
        <f t="shared" ref="B19" si="6">+B14+B15+B16+B17+B18</f>
        <v>22</v>
      </c>
      <c r="C19" s="4">
        <f>SUM(C14:C18)</f>
        <v>30</v>
      </c>
      <c r="D19" s="5">
        <f>+(B19-C19)*100/C19</f>
        <v>-26.666666666666668</v>
      </c>
      <c r="E19" s="4">
        <f>SUM(E14:E18)</f>
        <v>84</v>
      </c>
      <c r="F19" s="4">
        <f>SUM(F14:F18)</f>
        <v>154</v>
      </c>
      <c r="G19" s="5">
        <f t="shared" si="0"/>
        <v>-45.454545454545453</v>
      </c>
      <c r="H19" s="4">
        <f>SUM(H14:H18)</f>
        <v>218</v>
      </c>
      <c r="I19" s="4">
        <f>SUM(I14:I18)</f>
        <v>355</v>
      </c>
      <c r="J19" s="5">
        <f t="shared" si="1"/>
        <v>-38.591549295774648</v>
      </c>
    </row>
    <row r="20" spans="1:10" ht="13" x14ac:dyDescent="0.15">
      <c r="A20" s="1" t="s">
        <v>16</v>
      </c>
      <c r="B20" s="2">
        <v>3</v>
      </c>
      <c r="C20" s="2">
        <f>+'Mayo 2022'!B20</f>
        <v>3</v>
      </c>
      <c r="D20" s="15">
        <f t="shared" ref="D20:D27" si="7">+(B20-C20)*100/C20</f>
        <v>0</v>
      </c>
      <c r="E20" s="2">
        <f>+B20+'Abril 2023'!E20</f>
        <v>30</v>
      </c>
      <c r="F20" s="2">
        <f>+C20+'Abril 2023'!F20</f>
        <v>35</v>
      </c>
      <c r="G20" s="15">
        <f t="shared" si="0"/>
        <v>-14.285714285714286</v>
      </c>
      <c r="H20" s="2">
        <f>+B20-C20+'Abril 2023'!H20</f>
        <v>55</v>
      </c>
      <c r="I20" s="16">
        <f>+'Mayo 2022'!H20</f>
        <v>79</v>
      </c>
      <c r="J20" s="15">
        <f t="shared" si="1"/>
        <v>-30.379746835443036</v>
      </c>
    </row>
    <row r="21" spans="1:10" ht="13" x14ac:dyDescent="0.15">
      <c r="A21" s="1" t="s">
        <v>17</v>
      </c>
      <c r="B21" s="2">
        <v>2</v>
      </c>
      <c r="C21" s="2">
        <f>+'Mayo 2022'!B21</f>
        <v>4</v>
      </c>
      <c r="D21" s="15">
        <f t="shared" si="7"/>
        <v>-50</v>
      </c>
      <c r="E21" s="2">
        <f>+B21+'Abril 2023'!E21</f>
        <v>17</v>
      </c>
      <c r="F21" s="2">
        <f>+C21+'Abril 2023'!F21</f>
        <v>19</v>
      </c>
      <c r="G21" s="15">
        <f t="shared" si="0"/>
        <v>-10.526315789473685</v>
      </c>
      <c r="H21" s="2">
        <f>+B21-C21+'Abril 2023'!H21</f>
        <v>33</v>
      </c>
      <c r="I21" s="16">
        <f>+'Mayo 2022'!H21</f>
        <v>49</v>
      </c>
      <c r="J21" s="15">
        <f t="shared" si="1"/>
        <v>-32.653061224489797</v>
      </c>
    </row>
    <row r="22" spans="1:10" ht="13" x14ac:dyDescent="0.15">
      <c r="A22" s="1" t="s">
        <v>19</v>
      </c>
      <c r="B22" s="2">
        <v>4</v>
      </c>
      <c r="C22" s="2">
        <f>+'Mayo 2022'!B22</f>
        <v>2</v>
      </c>
      <c r="D22" s="15">
        <f t="shared" si="7"/>
        <v>100</v>
      </c>
      <c r="E22" s="2">
        <f>+B22+'Abril 2023'!E22</f>
        <v>11</v>
      </c>
      <c r="F22" s="2">
        <f>+C22+'Abril 2023'!F22</f>
        <v>12</v>
      </c>
      <c r="G22" s="15">
        <f t="shared" si="0"/>
        <v>-8.3333333333333339</v>
      </c>
      <c r="H22" s="2">
        <f>+B22-C22+'Abril 2023'!H22</f>
        <v>21</v>
      </c>
      <c r="I22" s="16">
        <f>+'Mayo 2022'!H22</f>
        <v>27</v>
      </c>
      <c r="J22" s="15">
        <f t="shared" si="1"/>
        <v>-22.222222222222221</v>
      </c>
    </row>
    <row r="23" spans="1:10" ht="13" x14ac:dyDescent="0.15">
      <c r="A23" s="1" t="s">
        <v>18</v>
      </c>
      <c r="B23" s="2">
        <v>4</v>
      </c>
      <c r="C23" s="2">
        <f>+'Mayo 2022'!B23</f>
        <v>2</v>
      </c>
      <c r="D23" s="15">
        <f t="shared" si="7"/>
        <v>100</v>
      </c>
      <c r="E23" s="2">
        <f>+B23+'Abril 2023'!E23</f>
        <v>17</v>
      </c>
      <c r="F23" s="2">
        <f>+C23+'Abril 2023'!F23</f>
        <v>22</v>
      </c>
      <c r="G23" s="15">
        <f t="shared" si="0"/>
        <v>-22.727272727272727</v>
      </c>
      <c r="H23" s="2">
        <f>+B23-C23+'Abril 2023'!H23</f>
        <v>32</v>
      </c>
      <c r="I23" s="16">
        <f>+'Mayo 2022'!H23</f>
        <v>44</v>
      </c>
      <c r="J23" s="15">
        <f t="shared" si="1"/>
        <v>-27.272727272727273</v>
      </c>
    </row>
    <row r="24" spans="1:10" ht="13" x14ac:dyDescent="0.15">
      <c r="A24" s="1" t="s">
        <v>20</v>
      </c>
      <c r="B24" s="2">
        <v>8</v>
      </c>
      <c r="C24" s="2">
        <f>+'Mayo 2022'!B24</f>
        <v>10</v>
      </c>
      <c r="D24" s="15">
        <f t="shared" si="7"/>
        <v>-20</v>
      </c>
      <c r="E24" s="2">
        <f>+B24+'Abril 2023'!E24</f>
        <v>30</v>
      </c>
      <c r="F24" s="2">
        <f>+C24+'Abril 2023'!F24</f>
        <v>30</v>
      </c>
      <c r="G24" s="15">
        <f t="shared" si="0"/>
        <v>0</v>
      </c>
      <c r="H24" s="2">
        <f>+B24-C24+'Abril 2023'!H24</f>
        <v>67</v>
      </c>
      <c r="I24" s="16">
        <f>+'Mayo 2022'!H24</f>
        <v>59</v>
      </c>
      <c r="J24" s="15">
        <f t="shared" si="1"/>
        <v>13.559322033898304</v>
      </c>
    </row>
    <row r="25" spans="1:10" ht="13" x14ac:dyDescent="0.15">
      <c r="A25" s="1" t="s">
        <v>22</v>
      </c>
      <c r="B25" s="2">
        <v>11</v>
      </c>
      <c r="C25" s="2">
        <f>+'Mayo 2022'!B25</f>
        <v>21</v>
      </c>
      <c r="D25" s="15">
        <f t="shared" si="7"/>
        <v>-47.61904761904762</v>
      </c>
      <c r="E25" s="2">
        <f>+B25+'Abril 2023'!E25</f>
        <v>59</v>
      </c>
      <c r="F25" s="2">
        <f>+C25+'Abril 2023'!F25</f>
        <v>87</v>
      </c>
      <c r="G25" s="15">
        <f t="shared" si="0"/>
        <v>-32.183908045977013</v>
      </c>
      <c r="H25" s="2">
        <f>+B25-C25+'Abril 2023'!H25</f>
        <v>133</v>
      </c>
      <c r="I25" s="16">
        <f>+'Mayo 2022'!H25</f>
        <v>237</v>
      </c>
      <c r="J25" s="15">
        <f t="shared" si="1"/>
        <v>-43.881856540084385</v>
      </c>
    </row>
    <row r="26" spans="1:10" ht="13" x14ac:dyDescent="0.15">
      <c r="A26" s="1" t="s">
        <v>21</v>
      </c>
      <c r="B26" s="2">
        <v>7</v>
      </c>
      <c r="C26" s="2">
        <f>+'Mayo 2022'!B26</f>
        <v>6</v>
      </c>
      <c r="D26" s="15">
        <f t="shared" si="7"/>
        <v>16.666666666666668</v>
      </c>
      <c r="E26" s="2">
        <f>+B26+'Abril 2023'!E26</f>
        <v>45</v>
      </c>
      <c r="F26" s="2">
        <f>+C26+'Abril 2023'!F26</f>
        <v>51</v>
      </c>
      <c r="G26" s="15">
        <f t="shared" si="0"/>
        <v>-11.764705882352942</v>
      </c>
      <c r="H26" s="2">
        <f>+B26-C26+'Abril 2023'!H26</f>
        <v>97</v>
      </c>
      <c r="I26" s="16">
        <f>+'Mayo 2022'!H26</f>
        <v>112</v>
      </c>
      <c r="J26" s="15">
        <f t="shared" si="1"/>
        <v>-13.392857142857142</v>
      </c>
    </row>
    <row r="27" spans="1:10" ht="13" x14ac:dyDescent="0.15">
      <c r="A27" s="1" t="s">
        <v>28</v>
      </c>
      <c r="B27" s="2">
        <v>5</v>
      </c>
      <c r="C27" s="2">
        <f>+'Mayo 2022'!B27</f>
        <v>8</v>
      </c>
      <c r="D27" s="15">
        <f t="shared" si="7"/>
        <v>-37.5</v>
      </c>
      <c r="E27" s="2">
        <f>+B27+'Abril 2023'!E27</f>
        <v>46</v>
      </c>
      <c r="F27" s="2">
        <f>+C27+'Abril 2023'!F27</f>
        <v>50</v>
      </c>
      <c r="G27" s="15">
        <f t="shared" si="0"/>
        <v>-8</v>
      </c>
      <c r="H27" s="2">
        <f>+B27-C27+'Abril 2023'!H27</f>
        <v>89</v>
      </c>
      <c r="I27" s="16">
        <f>+'Mayo 2022'!H27</f>
        <v>115</v>
      </c>
      <c r="J27" s="15">
        <f t="shared" si="1"/>
        <v>-22.608695652173914</v>
      </c>
    </row>
    <row r="28" spans="1:10" x14ac:dyDescent="0.15">
      <c r="A28" s="6" t="s">
        <v>30</v>
      </c>
      <c r="B28" s="4">
        <f>SUM(B20:B27)</f>
        <v>44</v>
      </c>
      <c r="C28" s="4">
        <f>SUM(C20:C27)</f>
        <v>56</v>
      </c>
      <c r="D28" s="5">
        <f>+(B28-C28)*100/C28</f>
        <v>-21.428571428571427</v>
      </c>
      <c r="E28" s="4">
        <f>SUM(E20:E27)</f>
        <v>255</v>
      </c>
      <c r="F28" s="4">
        <f>SUM(F20:F27)</f>
        <v>306</v>
      </c>
      <c r="G28" s="5">
        <f>+(E28-F28)*100/F28</f>
        <v>-16.666666666666668</v>
      </c>
      <c r="H28" s="4">
        <f>SUM(H20:H27)</f>
        <v>527</v>
      </c>
      <c r="I28" s="4">
        <f>SUM(I20:I27)</f>
        <v>722</v>
      </c>
      <c r="J28" s="5">
        <f>+(H28-I28)*100/I28</f>
        <v>-27.008310249307478</v>
      </c>
    </row>
    <row r="29" spans="1:10" ht="14" x14ac:dyDescent="0.15">
      <c r="A29" s="14" t="s">
        <v>27</v>
      </c>
      <c r="B29" s="12">
        <f>+B7+B13+B19+B28</f>
        <v>75</v>
      </c>
      <c r="C29" s="12">
        <f>+C7+C13+C19+C28</f>
        <v>100</v>
      </c>
      <c r="D29" s="13">
        <f>+(B29-C29)*100/C29</f>
        <v>-25</v>
      </c>
      <c r="E29" s="12">
        <f t="shared" ref="E29:I29" si="8">+E7+E13+E19+E28</f>
        <v>390</v>
      </c>
      <c r="F29" s="12">
        <f t="shared" si="8"/>
        <v>525</v>
      </c>
      <c r="G29" s="13">
        <f>+(E29-F29)*100/F29</f>
        <v>-25.714285714285715</v>
      </c>
      <c r="H29" s="12">
        <f t="shared" si="8"/>
        <v>880</v>
      </c>
      <c r="I29" s="12">
        <f t="shared" si="8"/>
        <v>1262</v>
      </c>
      <c r="J29" s="13">
        <f>+(H29-I29)*100/I29</f>
        <v>-30.269413629160063</v>
      </c>
    </row>
    <row r="30" spans="1:10" x14ac:dyDescent="0.15">
      <c r="A30" s="11" t="s">
        <v>31</v>
      </c>
      <c r="B30" s="11">
        <f>+B29-B7</f>
        <v>75</v>
      </c>
      <c r="C30" s="11">
        <f>+C29-C7</f>
        <v>100</v>
      </c>
      <c r="D30" s="10">
        <f>+(B30-C30)*100/C30</f>
        <v>-25</v>
      </c>
      <c r="E30" s="11">
        <f t="shared" ref="E30:I30" si="9">+E29-E7</f>
        <v>389</v>
      </c>
      <c r="F30" s="11">
        <f t="shared" si="9"/>
        <v>519</v>
      </c>
      <c r="G30" s="10">
        <f>+(E30-F30)*100/F30</f>
        <v>-25.048169556840076</v>
      </c>
      <c r="H30" s="11">
        <f t="shared" si="9"/>
        <v>873</v>
      </c>
      <c r="I30" s="11">
        <f t="shared" si="9"/>
        <v>1248</v>
      </c>
      <c r="J30" s="10">
        <f>+(H30-I30)*100/I30</f>
        <v>-30.048076923076923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12D11-A8E8-E248-AA7A-E8D541E35F18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+'Abril 2022'!B4</f>
        <v>0</v>
      </c>
      <c r="D4" s="15"/>
      <c r="E4" s="2">
        <f>+B4+'Marzo 2023'!E4</f>
        <v>1</v>
      </c>
      <c r="F4" s="2">
        <f>+C4+'Marzo 2023'!F4</f>
        <v>1</v>
      </c>
      <c r="G4" s="15">
        <f t="shared" ref="G4:G27" si="0">+(E4-F4)*100/F4</f>
        <v>0</v>
      </c>
      <c r="H4" s="2">
        <f>+B4-C4+'Marzo 2023'!H4</f>
        <v>3</v>
      </c>
      <c r="I4" s="16">
        <f>+'Abril 2022'!H4</f>
        <v>4</v>
      </c>
      <c r="J4" s="15">
        <f t="shared" ref="J4:J27" si="1">+(H4-I4)*100/I4</f>
        <v>-25</v>
      </c>
    </row>
    <row r="5" spans="1:10" ht="13" x14ac:dyDescent="0.15">
      <c r="A5" s="1" t="s">
        <v>5</v>
      </c>
      <c r="B5" s="2"/>
      <c r="C5" s="2">
        <f>+'Abril 2022'!B5</f>
        <v>0</v>
      </c>
      <c r="D5" s="15"/>
      <c r="E5" s="2">
        <f>+B5+'Marzo 2023'!E5</f>
        <v>0</v>
      </c>
      <c r="F5" s="2">
        <f>+C5+'Marzo 2023'!F5</f>
        <v>1</v>
      </c>
      <c r="G5" s="15">
        <f t="shared" si="0"/>
        <v>-100</v>
      </c>
      <c r="H5" s="2">
        <f>+B5-C5+'Marzo 2023'!H5</f>
        <v>1</v>
      </c>
      <c r="I5" s="16">
        <f>+'Abril 2022'!H5</f>
        <v>2</v>
      </c>
      <c r="J5" s="15">
        <f t="shared" si="1"/>
        <v>-50</v>
      </c>
    </row>
    <row r="6" spans="1:10" ht="13" x14ac:dyDescent="0.15">
      <c r="A6" s="1" t="s">
        <v>6</v>
      </c>
      <c r="B6" s="2"/>
      <c r="C6" s="2">
        <f>+'Abril 2022'!B6</f>
        <v>0</v>
      </c>
      <c r="D6" s="15"/>
      <c r="E6" s="2">
        <f>+B6+'Marzo 2023'!E6</f>
        <v>0</v>
      </c>
      <c r="F6" s="2">
        <f>+C6+'Marzo 2023'!F6</f>
        <v>4</v>
      </c>
      <c r="G6" s="15">
        <f t="shared" si="0"/>
        <v>-100</v>
      </c>
      <c r="H6" s="2">
        <f>+B6-C6+'Marzo 2023'!H6</f>
        <v>3</v>
      </c>
      <c r="I6" s="16">
        <f>+'Abril 2022'!H6</f>
        <v>8</v>
      </c>
      <c r="J6" s="15">
        <f t="shared" si="1"/>
        <v>-62.5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1</v>
      </c>
      <c r="F7" s="4">
        <f>SUM(F4:F6)</f>
        <v>6</v>
      </c>
      <c r="G7" s="5">
        <f t="shared" si="0"/>
        <v>-83.333333333333329</v>
      </c>
      <c r="H7" s="4">
        <f>SUM(H4:H6)</f>
        <v>7</v>
      </c>
      <c r="I7" s="4">
        <f>SUM(I4:I6)</f>
        <v>14</v>
      </c>
      <c r="J7" s="5">
        <f t="shared" si="1"/>
        <v>-50</v>
      </c>
    </row>
    <row r="8" spans="1:10" ht="13" x14ac:dyDescent="0.15">
      <c r="A8" s="1" t="s">
        <v>7</v>
      </c>
      <c r="B8" s="2"/>
      <c r="C8" s="2">
        <f>+'Abril 2022'!B8</f>
        <v>0</v>
      </c>
      <c r="D8" s="15"/>
      <c r="E8" s="2">
        <f>+B8+'Marzo 2023'!E8</f>
        <v>0</v>
      </c>
      <c r="F8" s="2">
        <f>+C8+'Marzo 2023'!F8</f>
        <v>1</v>
      </c>
      <c r="G8" s="15">
        <f t="shared" si="0"/>
        <v>-100</v>
      </c>
      <c r="H8" s="2">
        <f>+B8-C8+'Marzo 2023'!H8</f>
        <v>0</v>
      </c>
      <c r="I8" s="16">
        <f>+'Abril 2022'!H8</f>
        <v>5</v>
      </c>
      <c r="J8" s="15">
        <f t="shared" si="1"/>
        <v>-100</v>
      </c>
    </row>
    <row r="9" spans="1:10" ht="13" x14ac:dyDescent="0.15">
      <c r="A9" s="1" t="s">
        <v>8</v>
      </c>
      <c r="B9" s="2"/>
      <c r="C9" s="2">
        <f>+'Abril 2022'!B9</f>
        <v>1</v>
      </c>
      <c r="D9" s="15">
        <f t="shared" ref="D9:D12" si="3">+(B9-C9)*100/C9</f>
        <v>-100</v>
      </c>
      <c r="E9" s="2">
        <f>+B9+'Marzo 2023'!E9</f>
        <v>1</v>
      </c>
      <c r="F9" s="2">
        <f>+C9+'Marzo 2023'!F9</f>
        <v>4</v>
      </c>
      <c r="G9" s="15">
        <f t="shared" si="0"/>
        <v>-75</v>
      </c>
      <c r="H9" s="2">
        <f>+B9-C9+'Marzo 2023'!H9</f>
        <v>6</v>
      </c>
      <c r="I9" s="16">
        <f>+'Abril 2022'!H9</f>
        <v>8</v>
      </c>
      <c r="J9" s="15">
        <f t="shared" si="1"/>
        <v>-25</v>
      </c>
    </row>
    <row r="10" spans="1:10" ht="13" x14ac:dyDescent="0.15">
      <c r="A10" s="1" t="s">
        <v>9</v>
      </c>
      <c r="B10" s="2">
        <v>2</v>
      </c>
      <c r="C10" s="2">
        <f>+'Abril 2022'!B10</f>
        <v>3</v>
      </c>
      <c r="D10" s="15">
        <f t="shared" si="3"/>
        <v>-33.333333333333336</v>
      </c>
      <c r="E10" s="2">
        <f>+B10+'Marzo 2023'!E10</f>
        <v>11</v>
      </c>
      <c r="F10" s="2">
        <f>+C10+'Marzo 2023'!F10</f>
        <v>8</v>
      </c>
      <c r="G10" s="15">
        <f t="shared" si="0"/>
        <v>37.5</v>
      </c>
      <c r="H10" s="2">
        <f>+B10-C10+'Marzo 2023'!H10</f>
        <v>31</v>
      </c>
      <c r="I10" s="16">
        <f>+'Abril 2022'!H10</f>
        <v>42</v>
      </c>
      <c r="J10" s="15">
        <f t="shared" si="1"/>
        <v>-26.19047619047619</v>
      </c>
    </row>
    <row r="11" spans="1:10" ht="13" x14ac:dyDescent="0.15">
      <c r="A11" s="1" t="s">
        <v>10</v>
      </c>
      <c r="B11" s="2">
        <v>2</v>
      </c>
      <c r="C11" s="2">
        <f>+'Abril 2022'!B11</f>
        <v>1</v>
      </c>
      <c r="D11" s="15">
        <f t="shared" si="3"/>
        <v>100</v>
      </c>
      <c r="E11" s="2">
        <f>+B11+'Marzo 2023'!E11</f>
        <v>8</v>
      </c>
      <c r="F11" s="2">
        <f>+C11+'Marzo 2023'!F11</f>
        <v>13</v>
      </c>
      <c r="G11" s="15">
        <f t="shared" si="0"/>
        <v>-38.46153846153846</v>
      </c>
      <c r="H11" s="2">
        <f>+B11-C11+'Marzo 2023'!H11</f>
        <v>42</v>
      </c>
      <c r="I11" s="16">
        <f>+'Abril 2022'!H11</f>
        <v>44</v>
      </c>
      <c r="J11" s="15">
        <f t="shared" si="1"/>
        <v>-4.5454545454545459</v>
      </c>
    </row>
    <row r="12" spans="1:10" ht="13" x14ac:dyDescent="0.15">
      <c r="A12" s="1" t="s">
        <v>11</v>
      </c>
      <c r="B12" s="2">
        <v>1</v>
      </c>
      <c r="C12" s="2">
        <f>+'Abril 2022'!B12</f>
        <v>5</v>
      </c>
      <c r="D12" s="15">
        <f t="shared" si="3"/>
        <v>-80</v>
      </c>
      <c r="E12" s="2">
        <f>+B12+'Marzo 2023'!E12</f>
        <v>21</v>
      </c>
      <c r="F12" s="2">
        <f>+C12+'Marzo 2023'!F12</f>
        <v>19</v>
      </c>
      <c r="G12" s="15">
        <f t="shared" si="0"/>
        <v>10.526315789473685</v>
      </c>
      <c r="H12" s="2">
        <f>+B12-C12+'Marzo 2023'!H12</f>
        <v>54</v>
      </c>
      <c r="I12" s="16">
        <f>+'Abril 2022'!H12</f>
        <v>77</v>
      </c>
      <c r="J12" s="15">
        <f t="shared" si="1"/>
        <v>-29.870129870129869</v>
      </c>
    </row>
    <row r="13" spans="1:10" x14ac:dyDescent="0.15">
      <c r="A13" s="6" t="s">
        <v>2</v>
      </c>
      <c r="B13" s="4">
        <f t="shared" ref="B13" si="4">+B8+B9+B10+B11+B12</f>
        <v>5</v>
      </c>
      <c r="C13" s="4">
        <f>SUM(C8:C12)</f>
        <v>10</v>
      </c>
      <c r="D13" s="5">
        <f>+(B13-C13)*100/C13</f>
        <v>-50</v>
      </c>
      <c r="E13" s="4">
        <f>SUM(E8:E12)</f>
        <v>41</v>
      </c>
      <c r="F13" s="4">
        <f>SUM(F8:F12)</f>
        <v>45</v>
      </c>
      <c r="G13" s="5">
        <f t="shared" si="0"/>
        <v>-8.8888888888888893</v>
      </c>
      <c r="H13" s="4">
        <f>SUM(H8:H12)</f>
        <v>133</v>
      </c>
      <c r="I13" s="4">
        <f>SUM(I8:I12)</f>
        <v>176</v>
      </c>
      <c r="J13" s="5">
        <f t="shared" si="1"/>
        <v>-24.431818181818183</v>
      </c>
    </row>
    <row r="14" spans="1:10" ht="13" x14ac:dyDescent="0.15">
      <c r="A14" s="1" t="s">
        <v>12</v>
      </c>
      <c r="B14" s="2">
        <v>2</v>
      </c>
      <c r="C14" s="2">
        <f>+'Abril 2022'!B14</f>
        <v>2</v>
      </c>
      <c r="D14" s="15">
        <f>+(B14-C14)*100/C14</f>
        <v>0</v>
      </c>
      <c r="E14" s="2">
        <f>+B14+'Marzo 2023'!E14</f>
        <v>8</v>
      </c>
      <c r="F14" s="2">
        <f>+C14+'Marzo 2023'!F14</f>
        <v>16</v>
      </c>
      <c r="G14" s="15">
        <f t="shared" si="0"/>
        <v>-50</v>
      </c>
      <c r="H14" s="2">
        <f>+B14-C14+'Marzo 2023'!H14</f>
        <v>24</v>
      </c>
      <c r="I14" s="16">
        <f>+'Abril 2022'!H14</f>
        <v>48</v>
      </c>
      <c r="J14" s="15">
        <f t="shared" si="1"/>
        <v>-50</v>
      </c>
    </row>
    <row r="15" spans="1:10" ht="13" x14ac:dyDescent="0.15">
      <c r="A15" s="1" t="s">
        <v>13</v>
      </c>
      <c r="B15" s="2">
        <v>1</v>
      </c>
      <c r="C15" s="2">
        <f>+'Abril 2022'!B15</f>
        <v>10</v>
      </c>
      <c r="D15" s="15">
        <f t="shared" ref="D15:D18" si="5">+(B15-C15)*100/C15</f>
        <v>-90</v>
      </c>
      <c r="E15" s="2">
        <f>+B15+'Marzo 2023'!E15</f>
        <v>8</v>
      </c>
      <c r="F15" s="2">
        <f>+C15+'Marzo 2023'!F15</f>
        <v>27</v>
      </c>
      <c r="G15" s="15">
        <f t="shared" si="0"/>
        <v>-70.370370370370367</v>
      </c>
      <c r="H15" s="2">
        <f>+B15-C15+'Marzo 2023'!H15</f>
        <v>37</v>
      </c>
      <c r="I15" s="16">
        <f>+'Abril 2022'!H15</f>
        <v>62</v>
      </c>
      <c r="J15" s="15">
        <f t="shared" si="1"/>
        <v>-40.322580645161288</v>
      </c>
    </row>
    <row r="16" spans="1:10" ht="13" x14ac:dyDescent="0.15">
      <c r="A16" s="1" t="s">
        <v>14</v>
      </c>
      <c r="B16" s="2">
        <v>4</v>
      </c>
      <c r="C16" s="2">
        <f>+'Abril 2022'!B16</f>
        <v>10</v>
      </c>
      <c r="D16" s="15">
        <f t="shared" si="5"/>
        <v>-60</v>
      </c>
      <c r="E16" s="2">
        <f>+B16+'Marzo 2023'!E16</f>
        <v>15</v>
      </c>
      <c r="F16" s="2">
        <f>+C16+'Marzo 2023'!F16</f>
        <v>39</v>
      </c>
      <c r="G16" s="15">
        <f t="shared" si="0"/>
        <v>-61.53846153846154</v>
      </c>
      <c r="H16" s="2">
        <f>+B16-C16+'Marzo 2023'!H16</f>
        <v>69</v>
      </c>
      <c r="I16" s="16">
        <f>+'Abril 2022'!H16</f>
        <v>129</v>
      </c>
      <c r="J16" s="15">
        <f t="shared" si="1"/>
        <v>-46.511627906976742</v>
      </c>
    </row>
    <row r="17" spans="1:10" ht="13" x14ac:dyDescent="0.15">
      <c r="A17" s="1" t="s">
        <v>15</v>
      </c>
      <c r="B17" s="2">
        <v>2</v>
      </c>
      <c r="C17" s="2">
        <f>+'Abril 2022'!B17</f>
        <v>4</v>
      </c>
      <c r="D17" s="15">
        <f t="shared" si="5"/>
        <v>-50</v>
      </c>
      <c r="E17" s="2">
        <f>+B17+'Marzo 2023'!E17</f>
        <v>9</v>
      </c>
      <c r="F17" s="2">
        <f>+C17+'Marzo 2023'!F17</f>
        <v>18</v>
      </c>
      <c r="G17" s="15">
        <f t="shared" si="0"/>
        <v>-50</v>
      </c>
      <c r="H17" s="2">
        <f>+B17-C17+'Marzo 2023'!H17</f>
        <v>36</v>
      </c>
      <c r="I17" s="16">
        <f>+'Abril 2022'!H17</f>
        <v>57</v>
      </c>
      <c r="J17" s="15">
        <f t="shared" si="1"/>
        <v>-36.842105263157897</v>
      </c>
    </row>
    <row r="18" spans="1:10" ht="13" x14ac:dyDescent="0.15">
      <c r="A18" s="1" t="s">
        <v>29</v>
      </c>
      <c r="B18" s="2">
        <v>7</v>
      </c>
      <c r="C18" s="2">
        <f>+'Abril 2022'!B18</f>
        <v>5</v>
      </c>
      <c r="D18" s="15">
        <f t="shared" si="5"/>
        <v>40</v>
      </c>
      <c r="E18" s="2">
        <f>+B18+'Marzo 2023'!E18</f>
        <v>22</v>
      </c>
      <c r="F18" s="2">
        <f>+C18+'Marzo 2023'!F18</f>
        <v>24</v>
      </c>
      <c r="G18" s="15">
        <f t="shared" si="0"/>
        <v>-8.3333333333333339</v>
      </c>
      <c r="H18" s="2">
        <f>+B18-C18+'Marzo 2023'!H18</f>
        <v>60</v>
      </c>
      <c r="I18" s="16">
        <f>+'Abril 2022'!H18</f>
        <v>66</v>
      </c>
      <c r="J18" s="15">
        <f t="shared" si="1"/>
        <v>-9.0909090909090917</v>
      </c>
    </row>
    <row r="19" spans="1:10" x14ac:dyDescent="0.15">
      <c r="A19" s="6" t="s">
        <v>3</v>
      </c>
      <c r="B19" s="4">
        <f t="shared" ref="B19" si="6">+B14+B15+B16+B17+B18</f>
        <v>16</v>
      </c>
      <c r="C19" s="4">
        <f>SUM(C14:C18)</f>
        <v>31</v>
      </c>
      <c r="D19" s="5">
        <f>+(B19-C19)*100/C19</f>
        <v>-48.387096774193552</v>
      </c>
      <c r="E19" s="4">
        <f>SUM(E14:E18)</f>
        <v>62</v>
      </c>
      <c r="F19" s="4">
        <f>SUM(F14:F18)</f>
        <v>124</v>
      </c>
      <c r="G19" s="5">
        <f t="shared" si="0"/>
        <v>-50</v>
      </c>
      <c r="H19" s="4">
        <f>SUM(H14:H18)</f>
        <v>226</v>
      </c>
      <c r="I19" s="4">
        <f>SUM(I14:I18)</f>
        <v>362</v>
      </c>
      <c r="J19" s="5">
        <f t="shared" si="1"/>
        <v>-37.569060773480665</v>
      </c>
    </row>
    <row r="20" spans="1:10" ht="13" x14ac:dyDescent="0.15">
      <c r="A20" s="1" t="s">
        <v>16</v>
      </c>
      <c r="B20" s="2">
        <v>8</v>
      </c>
      <c r="C20" s="2">
        <f>+'Abril 2022'!B20</f>
        <v>7</v>
      </c>
      <c r="D20" s="15">
        <f t="shared" ref="D20:D27" si="7">+(B20-C20)*100/C20</f>
        <v>14.285714285714286</v>
      </c>
      <c r="E20" s="2">
        <f>+B20+'Marzo 2023'!E20</f>
        <v>27</v>
      </c>
      <c r="F20" s="2">
        <f>+C20+'Marzo 2023'!F20</f>
        <v>32</v>
      </c>
      <c r="G20" s="15">
        <f t="shared" si="0"/>
        <v>-15.625</v>
      </c>
      <c r="H20" s="2">
        <f>+B20-C20+'Marzo 2023'!H20</f>
        <v>55</v>
      </c>
      <c r="I20" s="16">
        <f>+'Abril 2022'!H20</f>
        <v>84</v>
      </c>
      <c r="J20" s="15">
        <f t="shared" si="1"/>
        <v>-34.523809523809526</v>
      </c>
    </row>
    <row r="21" spans="1:10" ht="13" x14ac:dyDescent="0.15">
      <c r="A21" s="1" t="s">
        <v>17</v>
      </c>
      <c r="B21" s="2">
        <v>3</v>
      </c>
      <c r="C21" s="2">
        <f>+'Abril 2022'!B21</f>
        <v>4</v>
      </c>
      <c r="D21" s="15">
        <f t="shared" si="7"/>
        <v>-25</v>
      </c>
      <c r="E21" s="2">
        <f>+B21+'Marzo 2023'!E21</f>
        <v>15</v>
      </c>
      <c r="F21" s="2">
        <f>+C21+'Marzo 2023'!F21</f>
        <v>15</v>
      </c>
      <c r="G21" s="15">
        <f t="shared" si="0"/>
        <v>0</v>
      </c>
      <c r="H21" s="2">
        <f>+B21-C21+'Marzo 2023'!H21</f>
        <v>35</v>
      </c>
      <c r="I21" s="16">
        <f>+'Abril 2022'!H21</f>
        <v>48</v>
      </c>
      <c r="J21" s="15">
        <f t="shared" si="1"/>
        <v>-27.083333333333332</v>
      </c>
    </row>
    <row r="22" spans="1:10" ht="13" x14ac:dyDescent="0.15">
      <c r="A22" s="1" t="s">
        <v>19</v>
      </c>
      <c r="B22" s="2"/>
      <c r="C22" s="2">
        <f>+'Abril 2022'!B22</f>
        <v>5</v>
      </c>
      <c r="D22" s="15">
        <f t="shared" si="7"/>
        <v>-100</v>
      </c>
      <c r="E22" s="2">
        <f>+B22+'Marzo 2023'!E22</f>
        <v>7</v>
      </c>
      <c r="F22" s="2">
        <f>+C22+'Marzo 2023'!F22</f>
        <v>10</v>
      </c>
      <c r="G22" s="15">
        <f t="shared" si="0"/>
        <v>-30</v>
      </c>
      <c r="H22" s="2">
        <f>+B22-C22+'Marzo 2023'!H22</f>
        <v>19</v>
      </c>
      <c r="I22" s="16">
        <f>+'Abril 2022'!H22</f>
        <v>26</v>
      </c>
      <c r="J22" s="15">
        <f t="shared" si="1"/>
        <v>-26.923076923076923</v>
      </c>
    </row>
    <row r="23" spans="1:10" ht="13" x14ac:dyDescent="0.15">
      <c r="A23" s="1" t="s">
        <v>18</v>
      </c>
      <c r="B23" s="2">
        <v>1</v>
      </c>
      <c r="C23" s="2">
        <f>+'Abril 2022'!B23</f>
        <v>4</v>
      </c>
      <c r="D23" s="15">
        <f t="shared" si="7"/>
        <v>-75</v>
      </c>
      <c r="E23" s="2">
        <f>+B23+'Marzo 2023'!E23</f>
        <v>13</v>
      </c>
      <c r="F23" s="2">
        <f>+C23+'Marzo 2023'!F23</f>
        <v>20</v>
      </c>
      <c r="G23" s="15">
        <f t="shared" si="0"/>
        <v>-35</v>
      </c>
      <c r="H23" s="2">
        <f>+B23-C23+'Marzo 2023'!H23</f>
        <v>30</v>
      </c>
      <c r="I23" s="16">
        <f>+'Abril 2022'!H23</f>
        <v>49</v>
      </c>
      <c r="J23" s="15">
        <f t="shared" si="1"/>
        <v>-38.775510204081634</v>
      </c>
    </row>
    <row r="24" spans="1:10" ht="13" x14ac:dyDescent="0.15">
      <c r="A24" s="1" t="s">
        <v>20</v>
      </c>
      <c r="B24" s="2">
        <v>5</v>
      </c>
      <c r="C24" s="2">
        <f>+'Abril 2022'!B24</f>
        <v>2</v>
      </c>
      <c r="D24" s="15">
        <f t="shared" si="7"/>
        <v>150</v>
      </c>
      <c r="E24" s="2">
        <f>+B24+'Marzo 2023'!E24</f>
        <v>22</v>
      </c>
      <c r="F24" s="2">
        <f>+C24+'Marzo 2023'!F24</f>
        <v>20</v>
      </c>
      <c r="G24" s="15">
        <f t="shared" si="0"/>
        <v>10</v>
      </c>
      <c r="H24" s="2">
        <f>+B24-C24+'Marzo 2023'!H24</f>
        <v>69</v>
      </c>
      <c r="I24" s="16">
        <f>+'Abril 2022'!H24</f>
        <v>56</v>
      </c>
      <c r="J24" s="15">
        <f t="shared" si="1"/>
        <v>23.214285714285715</v>
      </c>
    </row>
    <row r="25" spans="1:10" ht="13" x14ac:dyDescent="0.15">
      <c r="A25" s="1" t="s">
        <v>22</v>
      </c>
      <c r="B25" s="2">
        <v>7</v>
      </c>
      <c r="C25" s="2">
        <f>+'Abril 2022'!B25</f>
        <v>17</v>
      </c>
      <c r="D25" s="15">
        <f t="shared" si="7"/>
        <v>-58.823529411764703</v>
      </c>
      <c r="E25" s="2">
        <f>+B25+'Marzo 2023'!E25</f>
        <v>48</v>
      </c>
      <c r="F25" s="2">
        <f>+C25+'Marzo 2023'!F25</f>
        <v>66</v>
      </c>
      <c r="G25" s="15">
        <f t="shared" si="0"/>
        <v>-27.272727272727273</v>
      </c>
      <c r="H25" s="2">
        <f>+B25-C25+'Marzo 2023'!H25</f>
        <v>143</v>
      </c>
      <c r="I25" s="16">
        <f>+'Abril 2022'!H25</f>
        <v>241</v>
      </c>
      <c r="J25" s="15">
        <f t="shared" si="1"/>
        <v>-40.663900414937757</v>
      </c>
    </row>
    <row r="26" spans="1:10" ht="13" x14ac:dyDescent="0.15">
      <c r="A26" s="1" t="s">
        <v>21</v>
      </c>
      <c r="B26" s="2">
        <v>11</v>
      </c>
      <c r="C26" s="2">
        <f>+'Abril 2022'!B26</f>
        <v>9</v>
      </c>
      <c r="D26" s="15">
        <f t="shared" si="7"/>
        <v>22.222222222222221</v>
      </c>
      <c r="E26" s="2">
        <f>+B26+'Marzo 2023'!E26</f>
        <v>38</v>
      </c>
      <c r="F26" s="2">
        <f>+C26+'Marzo 2023'!F26</f>
        <v>45</v>
      </c>
      <c r="G26" s="15">
        <f t="shared" si="0"/>
        <v>-15.555555555555555</v>
      </c>
      <c r="H26" s="2">
        <f>+B26-C26+'Marzo 2023'!H26</f>
        <v>96</v>
      </c>
      <c r="I26" s="16">
        <f>+'Abril 2022'!H26</f>
        <v>123</v>
      </c>
      <c r="J26" s="15">
        <f t="shared" si="1"/>
        <v>-21.951219512195124</v>
      </c>
    </row>
    <row r="27" spans="1:10" ht="13" x14ac:dyDescent="0.15">
      <c r="A27" s="1" t="s">
        <v>28</v>
      </c>
      <c r="B27" s="2">
        <v>9</v>
      </c>
      <c r="C27" s="2">
        <f>+'Abril 2022'!B27</f>
        <v>10</v>
      </c>
      <c r="D27" s="15">
        <f t="shared" si="7"/>
        <v>-10</v>
      </c>
      <c r="E27" s="2">
        <f>+B27+'Marzo 2023'!E27</f>
        <v>41</v>
      </c>
      <c r="F27" s="2">
        <f>+C27+'Marzo 2023'!F27</f>
        <v>42</v>
      </c>
      <c r="G27" s="15">
        <f t="shared" si="0"/>
        <v>-2.3809523809523809</v>
      </c>
      <c r="H27" s="2">
        <f>+B27-C27+'Marzo 2023'!H27</f>
        <v>92</v>
      </c>
      <c r="I27" s="16">
        <f>+'Abril 2022'!H27</f>
        <v>119</v>
      </c>
      <c r="J27" s="15">
        <f t="shared" si="1"/>
        <v>-22.689075630252102</v>
      </c>
    </row>
    <row r="28" spans="1:10" x14ac:dyDescent="0.15">
      <c r="A28" s="6" t="s">
        <v>30</v>
      </c>
      <c r="B28" s="4">
        <f>SUM(B20:B27)</f>
        <v>44</v>
      </c>
      <c r="C28" s="4">
        <f>SUM(C20:C27)</f>
        <v>58</v>
      </c>
      <c r="D28" s="5">
        <f>+(B28-C28)*100/C28</f>
        <v>-24.137931034482758</v>
      </c>
      <c r="E28" s="4">
        <f>SUM(E20:E27)</f>
        <v>211</v>
      </c>
      <c r="F28" s="4">
        <f>SUM(F20:F27)</f>
        <v>250</v>
      </c>
      <c r="G28" s="5">
        <f>+(E28-F28)*100/F28</f>
        <v>-15.6</v>
      </c>
      <c r="H28" s="4">
        <f>SUM(H20:H27)</f>
        <v>539</v>
      </c>
      <c r="I28" s="4">
        <f>SUM(I20:I27)</f>
        <v>746</v>
      </c>
      <c r="J28" s="5">
        <f>+(H28-I28)*100/I28</f>
        <v>-27.74798927613941</v>
      </c>
    </row>
    <row r="29" spans="1:10" ht="14" x14ac:dyDescent="0.15">
      <c r="A29" s="14" t="s">
        <v>27</v>
      </c>
      <c r="B29" s="12">
        <f>+B7+B13+B19+B28</f>
        <v>65</v>
      </c>
      <c r="C29" s="12">
        <f>+C7+C13+C19+C28</f>
        <v>99</v>
      </c>
      <c r="D29" s="13">
        <f>+(B29-C29)*100/C29</f>
        <v>-34.343434343434346</v>
      </c>
      <c r="E29" s="12">
        <f t="shared" ref="E29:I29" si="8">+E7+E13+E19+E28</f>
        <v>315</v>
      </c>
      <c r="F29" s="12">
        <f t="shared" si="8"/>
        <v>425</v>
      </c>
      <c r="G29" s="13">
        <f>+(E29-F29)*100/F29</f>
        <v>-25.882352941176471</v>
      </c>
      <c r="H29" s="12">
        <f t="shared" si="8"/>
        <v>905</v>
      </c>
      <c r="I29" s="12">
        <f t="shared" si="8"/>
        <v>1298</v>
      </c>
      <c r="J29" s="13">
        <f>+(H29-I29)*100/I29</f>
        <v>-30.277349768875194</v>
      </c>
    </row>
    <row r="30" spans="1:10" x14ac:dyDescent="0.15">
      <c r="A30" s="11" t="s">
        <v>31</v>
      </c>
      <c r="B30" s="11">
        <f>+B29-B7</f>
        <v>65</v>
      </c>
      <c r="C30" s="11">
        <f>+C29-C7</f>
        <v>99</v>
      </c>
      <c r="D30" s="10">
        <f>+(B30-C30)*100/C30</f>
        <v>-34.343434343434346</v>
      </c>
      <c r="E30" s="11">
        <f t="shared" ref="E30:I30" si="9">+E29-E7</f>
        <v>314</v>
      </c>
      <c r="F30" s="11">
        <f t="shared" si="9"/>
        <v>419</v>
      </c>
      <c r="G30" s="10">
        <f>+(E30-F30)*100/F30</f>
        <v>-25.05966587112172</v>
      </c>
      <c r="H30" s="11">
        <f t="shared" si="9"/>
        <v>898</v>
      </c>
      <c r="I30" s="11">
        <f t="shared" si="9"/>
        <v>1284</v>
      </c>
      <c r="J30" s="10">
        <f>+(H30-I30)*100/I30</f>
        <v>-30.062305295950157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7F18-CFF5-5047-8ABC-B2EDB3958E74}">
  <dimension ref="A2:J30"/>
  <sheetViews>
    <sheetView topLeftCell="A2" zoomScale="130" zoomScaleNormal="130" zoomScalePageLayoutView="117" workbookViewId="0">
      <selection activeCell="H20" sqref="H20:I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/>
      <c r="C4" s="2">
        <f>+'Septiembre 2023'!B4</f>
        <v>1</v>
      </c>
      <c r="D4" s="15">
        <f t="shared" ref="D4" si="0">+(B4-C4)*100/C4</f>
        <v>-100</v>
      </c>
      <c r="E4" s="2">
        <f>+B4+'Agosto 2024'!E4</f>
        <v>4</v>
      </c>
      <c r="F4" s="2">
        <f>+C4+'Agosto 2024'!F4</f>
        <v>3</v>
      </c>
      <c r="G4" s="15">
        <f t="shared" ref="G4:G27" si="1">+(E4-F4)*100/F4</f>
        <v>33.333333333333336</v>
      </c>
      <c r="H4" s="2">
        <f>+B4-C4+'Agosto 2024'!H4</f>
        <v>4</v>
      </c>
      <c r="I4" s="16">
        <f>+'Septiembre 2023'!H4</f>
        <v>4</v>
      </c>
      <c r="J4" s="15">
        <f t="shared" ref="J4:J27" si="2">+(H4-I4)*100/I4</f>
        <v>0</v>
      </c>
    </row>
    <row r="5" spans="1:10" ht="13" x14ac:dyDescent="0.15">
      <c r="A5" s="1" t="s">
        <v>5</v>
      </c>
      <c r="B5" s="2">
        <v>1</v>
      </c>
      <c r="C5" s="2"/>
      <c r="D5" s="15"/>
      <c r="E5" s="2">
        <f>+B5+'Agosto 2024'!E5</f>
        <v>1</v>
      </c>
      <c r="F5" s="2">
        <f>+C5+'Agosto 2024'!F5</f>
        <v>1</v>
      </c>
      <c r="G5" s="15">
        <f t="shared" si="1"/>
        <v>0</v>
      </c>
      <c r="H5" s="2">
        <f>+B5-C5+'Agosto 2024'!H5</f>
        <v>1</v>
      </c>
      <c r="I5" s="16">
        <f>+'Septiembre 2023'!H5</f>
        <v>1</v>
      </c>
      <c r="J5" s="15">
        <f t="shared" si="2"/>
        <v>0</v>
      </c>
    </row>
    <row r="6" spans="1:10" ht="13" x14ac:dyDescent="0.15">
      <c r="A6" s="1" t="s">
        <v>6</v>
      </c>
      <c r="B6" s="2"/>
      <c r="C6" s="2"/>
      <c r="D6" s="15"/>
      <c r="E6" s="2">
        <f>+B6+'Agosto 2024'!E6</f>
        <v>6</v>
      </c>
      <c r="F6" s="2">
        <f>+C6+'Agosto 2024'!F6</f>
        <v>2</v>
      </c>
      <c r="G6" s="15">
        <f t="shared" si="1"/>
        <v>200</v>
      </c>
      <c r="H6" s="2">
        <f>+B6-C6+'Agosto 2024'!H6</f>
        <v>7</v>
      </c>
      <c r="I6" s="16">
        <f>+'Septiembre 2023'!H6</f>
        <v>2</v>
      </c>
      <c r="J6" s="15">
        <f t="shared" si="2"/>
        <v>250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11</v>
      </c>
      <c r="F7" s="4">
        <f>SUM(F4:F6)</f>
        <v>6</v>
      </c>
      <c r="G7" s="5">
        <f t="shared" si="1"/>
        <v>83.333333333333329</v>
      </c>
      <c r="H7" s="4">
        <f>SUM(H4:H6)</f>
        <v>12</v>
      </c>
      <c r="I7" s="4">
        <f>SUM(I4:I6)</f>
        <v>7</v>
      </c>
      <c r="J7" s="5">
        <f t="shared" si="2"/>
        <v>71.428571428571431</v>
      </c>
    </row>
    <row r="8" spans="1:10" ht="13" x14ac:dyDescent="0.15">
      <c r="A8" s="1" t="s">
        <v>7</v>
      </c>
      <c r="B8" s="2"/>
      <c r="C8" s="2"/>
      <c r="D8" s="15"/>
      <c r="E8" s="2">
        <f>+B8+'Agosto 2024'!E8</f>
        <v>0</v>
      </c>
      <c r="F8" s="2">
        <f>+C8+'Agosto 2024'!F8</f>
        <v>3</v>
      </c>
      <c r="G8" s="15">
        <f t="shared" si="1"/>
        <v>-100</v>
      </c>
      <c r="H8" s="2">
        <f>+B8-C8+'Agosto 2024'!H8</f>
        <v>0</v>
      </c>
      <c r="I8" s="16">
        <f>+'Septiembre 2023'!H8</f>
        <v>3</v>
      </c>
      <c r="J8" s="15">
        <f t="shared" si="2"/>
        <v>-100</v>
      </c>
    </row>
    <row r="9" spans="1:10" ht="13" x14ac:dyDescent="0.15">
      <c r="A9" s="1" t="s">
        <v>8</v>
      </c>
      <c r="B9" s="2"/>
      <c r="C9" s="2">
        <f>+'Septiembre 2023'!B9</f>
        <v>1</v>
      </c>
      <c r="D9" s="15"/>
      <c r="E9" s="2">
        <f>+B9+'Agosto 2024'!E9</f>
        <v>1</v>
      </c>
      <c r="F9" s="2">
        <f>+C9+'Agosto 2024'!F9</f>
        <v>4</v>
      </c>
      <c r="G9" s="15">
        <f t="shared" si="1"/>
        <v>-75</v>
      </c>
      <c r="H9" s="2">
        <f>+B9-C9+'Agosto 2024'!H9</f>
        <v>2</v>
      </c>
      <c r="I9" s="16">
        <f>+'Septiembre 2023'!H9</f>
        <v>6</v>
      </c>
      <c r="J9" s="15">
        <f t="shared" si="2"/>
        <v>-66.666666666666671</v>
      </c>
    </row>
    <row r="10" spans="1:10" ht="13" x14ac:dyDescent="0.15">
      <c r="A10" s="1" t="s">
        <v>9</v>
      </c>
      <c r="B10" s="2">
        <v>4</v>
      </c>
      <c r="C10" s="2">
        <f>+'Septiembre 2023'!B10</f>
        <v>1</v>
      </c>
      <c r="D10" s="15">
        <f t="shared" ref="D10:D12" si="4">+(B10-C10)*100/C10</f>
        <v>300</v>
      </c>
      <c r="E10" s="2">
        <f>+B10+'Agosto 2024'!E10</f>
        <v>22</v>
      </c>
      <c r="F10" s="2">
        <f>+C10+'Agosto 2024'!F10</f>
        <v>23</v>
      </c>
      <c r="G10" s="15">
        <f t="shared" si="1"/>
        <v>-4.3478260869565215</v>
      </c>
      <c r="H10" s="2">
        <f>+B10-C10+'Agosto 2024'!H10</f>
        <v>24</v>
      </c>
      <c r="I10" s="16">
        <f>+'Septiembre 2023'!H10</f>
        <v>31</v>
      </c>
      <c r="J10" s="15">
        <f t="shared" si="2"/>
        <v>-22.580645161290324</v>
      </c>
    </row>
    <row r="11" spans="1:10" ht="13" x14ac:dyDescent="0.15">
      <c r="A11" s="1" t="s">
        <v>10</v>
      </c>
      <c r="B11" s="2">
        <v>4</v>
      </c>
      <c r="C11" s="2"/>
      <c r="D11" s="15"/>
      <c r="E11" s="2">
        <f>+B11+'Agosto 2024'!E11</f>
        <v>29</v>
      </c>
      <c r="F11" s="2">
        <f>+C11+'Agosto 2024'!F11</f>
        <v>16</v>
      </c>
      <c r="G11" s="15">
        <f t="shared" si="1"/>
        <v>81.25</v>
      </c>
      <c r="H11" s="2">
        <f>+B11-C11+'Agosto 2024'!H11</f>
        <v>38</v>
      </c>
      <c r="I11" s="16">
        <f>+'Septiembre 2023'!H11</f>
        <v>31</v>
      </c>
      <c r="J11" s="15">
        <f t="shared" si="2"/>
        <v>22.580645161290324</v>
      </c>
    </row>
    <row r="12" spans="1:10" ht="13" x14ac:dyDescent="0.15">
      <c r="A12" s="1" t="s">
        <v>11</v>
      </c>
      <c r="B12" s="2">
        <v>5</v>
      </c>
      <c r="C12" s="2">
        <f>+'Septiembre 2023'!B12</f>
        <v>4</v>
      </c>
      <c r="D12" s="15">
        <f t="shared" si="4"/>
        <v>25</v>
      </c>
      <c r="E12" s="2">
        <f>+B12+'Agosto 2024'!E12</f>
        <v>49</v>
      </c>
      <c r="F12" s="2">
        <f>+C12+'Agosto 2024'!F12</f>
        <v>41</v>
      </c>
      <c r="G12" s="15">
        <f t="shared" si="1"/>
        <v>19.512195121951219</v>
      </c>
      <c r="H12" s="2">
        <f>+B12-C12+'Agosto 2024'!H12</f>
        <v>64</v>
      </c>
      <c r="I12" s="16">
        <f>+'Septiembre 2023'!H12</f>
        <v>57</v>
      </c>
      <c r="J12" s="15">
        <f t="shared" si="2"/>
        <v>12.280701754385966</v>
      </c>
    </row>
    <row r="13" spans="1:10" x14ac:dyDescent="0.15">
      <c r="A13" s="6" t="s">
        <v>2</v>
      </c>
      <c r="B13" s="4">
        <f t="shared" ref="B13" si="5">+B8+B9+B10+B11+B12</f>
        <v>13</v>
      </c>
      <c r="C13" s="4">
        <f>SUM(C8:C12)</f>
        <v>6</v>
      </c>
      <c r="D13" s="5">
        <f>+(B13-C13)*100/C13</f>
        <v>116.66666666666667</v>
      </c>
      <c r="E13" s="4">
        <f>SUM(E8:E12)</f>
        <v>101</v>
      </c>
      <c r="F13" s="4">
        <f>SUM(F8:F12)</f>
        <v>87</v>
      </c>
      <c r="G13" s="5">
        <f t="shared" si="1"/>
        <v>16.091954022988507</v>
      </c>
      <c r="H13" s="4">
        <f>SUM(H8:H12)</f>
        <v>128</v>
      </c>
      <c r="I13" s="4">
        <f>SUM(I8:I12)</f>
        <v>128</v>
      </c>
      <c r="J13" s="5">
        <f t="shared" si="2"/>
        <v>0</v>
      </c>
    </row>
    <row r="14" spans="1:10" ht="13" x14ac:dyDescent="0.15">
      <c r="A14" s="1" t="s">
        <v>12</v>
      </c>
      <c r="B14" s="2">
        <v>4</v>
      </c>
      <c r="C14" s="2"/>
      <c r="D14" s="15"/>
      <c r="E14" s="2">
        <f>+B14+'Agosto 2024'!E14</f>
        <v>18</v>
      </c>
      <c r="F14" s="2">
        <f>+C14+'Agosto 2024'!F14</f>
        <v>18</v>
      </c>
      <c r="G14" s="15">
        <f t="shared" si="1"/>
        <v>0</v>
      </c>
      <c r="H14" s="2">
        <f>+B14-C14+'Agosto 2024'!H14</f>
        <v>28</v>
      </c>
      <c r="I14" s="16">
        <f>+'Septiembre 2023'!H14</f>
        <v>24</v>
      </c>
      <c r="J14" s="15">
        <f t="shared" si="2"/>
        <v>16.666666666666668</v>
      </c>
    </row>
    <row r="15" spans="1:10" ht="13" x14ac:dyDescent="0.15">
      <c r="A15" s="1" t="s">
        <v>13</v>
      </c>
      <c r="B15" s="2">
        <v>7</v>
      </c>
      <c r="C15" s="2">
        <f>+'Septiembre 2023'!B15</f>
        <v>5</v>
      </c>
      <c r="D15" s="15">
        <f t="shared" ref="D15:D18" si="6">+(B15-C15)*100/C15</f>
        <v>40</v>
      </c>
      <c r="E15" s="2">
        <f>+B15+'Agosto 2024'!E15</f>
        <v>46</v>
      </c>
      <c r="F15" s="2">
        <f>+C15+'Agosto 2024'!F15</f>
        <v>29</v>
      </c>
      <c r="G15" s="15">
        <f t="shared" si="1"/>
        <v>58.620689655172413</v>
      </c>
      <c r="H15" s="2">
        <f>+B15-C15+'Agosto 2024'!H15</f>
        <v>53</v>
      </c>
      <c r="I15" s="16">
        <f>+'Septiembre 2023'!H15</f>
        <v>38</v>
      </c>
      <c r="J15" s="15">
        <f t="shared" si="2"/>
        <v>39.473684210526315</v>
      </c>
    </row>
    <row r="16" spans="1:10" ht="13" x14ac:dyDescent="0.15">
      <c r="A16" s="1" t="s">
        <v>14</v>
      </c>
      <c r="B16" s="2">
        <v>7</v>
      </c>
      <c r="C16" s="2">
        <f>+'Septiembre 2023'!B16</f>
        <v>5</v>
      </c>
      <c r="D16" s="15">
        <f t="shared" si="6"/>
        <v>40</v>
      </c>
      <c r="E16" s="2">
        <f>+B16+'Agosto 2024'!E16</f>
        <v>71</v>
      </c>
      <c r="F16" s="2">
        <f>+C16+'Agosto 2024'!F16</f>
        <v>52</v>
      </c>
      <c r="G16" s="15">
        <f t="shared" si="1"/>
        <v>36.53846153846154</v>
      </c>
      <c r="H16" s="2">
        <f>+B16-C16+'Agosto 2024'!H16</f>
        <v>100</v>
      </c>
      <c r="I16" s="16">
        <f>+'Septiembre 2023'!H16</f>
        <v>75</v>
      </c>
      <c r="J16" s="15">
        <f t="shared" si="2"/>
        <v>33.333333333333336</v>
      </c>
    </row>
    <row r="17" spans="1:10" ht="13" x14ac:dyDescent="0.15">
      <c r="A17" s="1" t="s">
        <v>15</v>
      </c>
      <c r="B17" s="2">
        <v>4</v>
      </c>
      <c r="C17" s="2">
        <f>+'Septiembre 2023'!B17</f>
        <v>1</v>
      </c>
      <c r="D17" s="15"/>
      <c r="E17" s="2">
        <f>+B17+'Agosto 2024'!E17</f>
        <v>42</v>
      </c>
      <c r="F17" s="2">
        <f>+C17+'Agosto 2024'!F17</f>
        <v>13</v>
      </c>
      <c r="G17" s="15">
        <f t="shared" si="1"/>
        <v>223.07692307692307</v>
      </c>
      <c r="H17" s="2">
        <f>+B17-C17+'Agosto 2024'!H17</f>
        <v>51</v>
      </c>
      <c r="I17" s="16">
        <f>+'Septiembre 2023'!H17</f>
        <v>22</v>
      </c>
      <c r="J17" s="15">
        <f t="shared" si="2"/>
        <v>131.81818181818181</v>
      </c>
    </row>
    <row r="18" spans="1:10" ht="13" x14ac:dyDescent="0.15">
      <c r="A18" s="1" t="s">
        <v>29</v>
      </c>
      <c r="B18" s="2">
        <v>4</v>
      </c>
      <c r="C18" s="2">
        <f>+'Septiembre 2023'!B18</f>
        <v>7</v>
      </c>
      <c r="D18" s="15">
        <f t="shared" si="6"/>
        <v>-42.857142857142854</v>
      </c>
      <c r="E18" s="2">
        <f>+B18+'Agosto 2024'!E18</f>
        <v>34</v>
      </c>
      <c r="F18" s="2">
        <f>+C18+'Agosto 2024'!F18</f>
        <v>40</v>
      </c>
      <c r="G18" s="15">
        <f t="shared" si="1"/>
        <v>-15</v>
      </c>
      <c r="H18" s="2">
        <f>+B18-C18+'Agosto 2024'!H18</f>
        <v>49</v>
      </c>
      <c r="I18" s="16">
        <f>+'Septiembre 2023'!H18</f>
        <v>52</v>
      </c>
      <c r="J18" s="15">
        <f t="shared" si="2"/>
        <v>-5.7692307692307692</v>
      </c>
    </row>
    <row r="19" spans="1:10" x14ac:dyDescent="0.15">
      <c r="A19" s="6" t="s">
        <v>3</v>
      </c>
      <c r="B19" s="4">
        <f t="shared" ref="B19" si="7">+B14+B15+B16+B17+B18</f>
        <v>26</v>
      </c>
      <c r="C19" s="4">
        <f>SUM(C14:C18)</f>
        <v>18</v>
      </c>
      <c r="D19" s="5">
        <f>+(B19-C19)*100/C19</f>
        <v>44.444444444444443</v>
      </c>
      <c r="E19" s="4">
        <f>SUM(E14:E18)</f>
        <v>211</v>
      </c>
      <c r="F19" s="4">
        <f>SUM(F14:F18)</f>
        <v>152</v>
      </c>
      <c r="G19" s="5">
        <f t="shared" si="1"/>
        <v>38.815789473684212</v>
      </c>
      <c r="H19" s="4">
        <f>SUM(H14:H18)</f>
        <v>281</v>
      </c>
      <c r="I19" s="4">
        <f>SUM(I14:I18)</f>
        <v>211</v>
      </c>
      <c r="J19" s="5">
        <f t="shared" si="2"/>
        <v>33.175355450236964</v>
      </c>
    </row>
    <row r="20" spans="1:10" ht="13" x14ac:dyDescent="0.15">
      <c r="A20" s="1" t="s">
        <v>16</v>
      </c>
      <c r="B20" s="2">
        <v>4</v>
      </c>
      <c r="C20" s="2">
        <f>+'Septiembre 2023'!B20</f>
        <v>5</v>
      </c>
      <c r="D20" s="15">
        <f t="shared" ref="D20:D27" si="8">+(B20-C20)*100/C20</f>
        <v>-20</v>
      </c>
      <c r="E20" s="2">
        <f>+B20+'Agosto 2024'!E20</f>
        <v>40</v>
      </c>
      <c r="F20" s="2">
        <f>+C20+'Agosto 2024'!F20</f>
        <v>42</v>
      </c>
      <c r="G20" s="15">
        <f t="shared" si="1"/>
        <v>-4.7619047619047619</v>
      </c>
      <c r="H20" s="2">
        <f>+B20-C20+'Agosto 2024'!H20</f>
        <v>57</v>
      </c>
      <c r="I20" s="16">
        <f>+'Septiembre 2023'!H20</f>
        <v>52</v>
      </c>
      <c r="J20" s="15">
        <f t="shared" si="2"/>
        <v>9.615384615384615</v>
      </c>
    </row>
    <row r="21" spans="1:10" ht="13" x14ac:dyDescent="0.15">
      <c r="A21" s="1" t="s">
        <v>17</v>
      </c>
      <c r="B21" s="2">
        <v>4</v>
      </c>
      <c r="C21" s="2">
        <f>+'Septiembre 2023'!B21</f>
        <v>2</v>
      </c>
      <c r="D21" s="15">
        <f t="shared" si="8"/>
        <v>100</v>
      </c>
      <c r="E21" s="2">
        <f>+B21+'Agosto 2024'!E21</f>
        <v>31</v>
      </c>
      <c r="F21" s="2">
        <f>+C21+'Agosto 2024'!F21</f>
        <v>27</v>
      </c>
      <c r="G21" s="15">
        <f t="shared" si="1"/>
        <v>14.814814814814815</v>
      </c>
      <c r="H21" s="2">
        <f>+B21-C21+'Agosto 2024'!H21</f>
        <v>41</v>
      </c>
      <c r="I21" s="16">
        <f>+'Septiembre 2023'!H21</f>
        <v>35</v>
      </c>
      <c r="J21" s="15">
        <f t="shared" si="2"/>
        <v>17.142857142857142</v>
      </c>
    </row>
    <row r="22" spans="1:10" ht="13" x14ac:dyDescent="0.15">
      <c r="A22" s="1" t="s">
        <v>19</v>
      </c>
      <c r="B22" s="2">
        <v>3</v>
      </c>
      <c r="C22" s="2">
        <f>+'Septiembre 2023'!B22</f>
        <v>1</v>
      </c>
      <c r="D22" s="15">
        <f t="shared" si="8"/>
        <v>200</v>
      </c>
      <c r="E22" s="2">
        <f>+B22+'Agosto 2024'!E22</f>
        <v>12</v>
      </c>
      <c r="F22" s="2">
        <f>+C22+'Agosto 2024'!F22</f>
        <v>16</v>
      </c>
      <c r="G22" s="15">
        <f t="shared" si="1"/>
        <v>-25</v>
      </c>
      <c r="H22" s="2">
        <f>+B22-C22+'Agosto 2024'!H22</f>
        <v>23</v>
      </c>
      <c r="I22" s="16">
        <f>+'Septiembre 2023'!H22</f>
        <v>20</v>
      </c>
      <c r="J22" s="15">
        <f t="shared" si="2"/>
        <v>15</v>
      </c>
    </row>
    <row r="23" spans="1:10" ht="13" x14ac:dyDescent="0.15">
      <c r="A23" s="1" t="s">
        <v>18</v>
      </c>
      <c r="B23" s="2">
        <v>1</v>
      </c>
      <c r="C23" s="2">
        <f>+'Septiembre 2023'!B23</f>
        <v>4</v>
      </c>
      <c r="D23" s="15">
        <f t="shared" si="8"/>
        <v>-75</v>
      </c>
      <c r="E23" s="2">
        <f>+B23+'Agosto 2024'!E23</f>
        <v>30</v>
      </c>
      <c r="F23" s="2">
        <f>+C23+'Agosto 2024'!F23</f>
        <v>29</v>
      </c>
      <c r="G23" s="15">
        <f t="shared" si="1"/>
        <v>3.4482758620689653</v>
      </c>
      <c r="H23" s="2">
        <f>+B23-C23+'Agosto 2024'!H23</f>
        <v>34</v>
      </c>
      <c r="I23" s="16">
        <f>+'Septiembre 2023'!H23</f>
        <v>35</v>
      </c>
      <c r="J23" s="15">
        <f t="shared" si="2"/>
        <v>-2.8571428571428572</v>
      </c>
    </row>
    <row r="24" spans="1:10" ht="13" x14ac:dyDescent="0.15">
      <c r="A24" s="1" t="s">
        <v>20</v>
      </c>
      <c r="B24" s="2">
        <v>4</v>
      </c>
      <c r="C24" s="2">
        <f>+'Septiembre 2023'!B24</f>
        <v>3</v>
      </c>
      <c r="D24" s="15">
        <f t="shared" si="8"/>
        <v>33.333333333333336</v>
      </c>
      <c r="E24" s="2">
        <f>+B24+'Agosto 2024'!E24</f>
        <v>56</v>
      </c>
      <c r="F24" s="2">
        <f>+C24+'Agosto 2024'!F24</f>
        <v>49</v>
      </c>
      <c r="G24" s="15">
        <f t="shared" si="1"/>
        <v>14.285714285714286</v>
      </c>
      <c r="H24" s="2">
        <f>+B24-C24+'Agosto 2024'!H24</f>
        <v>67</v>
      </c>
      <c r="I24" s="16">
        <f>+'Septiembre 2023'!H24</f>
        <v>67</v>
      </c>
      <c r="J24" s="15">
        <f t="shared" si="2"/>
        <v>0</v>
      </c>
    </row>
    <row r="25" spans="1:10" ht="13" x14ac:dyDescent="0.15">
      <c r="A25" s="1" t="s">
        <v>22</v>
      </c>
      <c r="B25" s="2">
        <v>14</v>
      </c>
      <c r="C25" s="2">
        <f>+'Septiembre 2023'!B25</f>
        <v>11</v>
      </c>
      <c r="D25" s="15">
        <f t="shared" si="8"/>
        <v>27.272727272727273</v>
      </c>
      <c r="E25" s="2">
        <f>+B25+'Agosto 2024'!E25</f>
        <v>123</v>
      </c>
      <c r="F25" s="2">
        <f>+C25+'Agosto 2024'!F25</f>
        <v>99</v>
      </c>
      <c r="G25" s="15">
        <f t="shared" si="1"/>
        <v>24.242424242424242</v>
      </c>
      <c r="H25" s="2">
        <f>+B25-C25+'Agosto 2024'!H25</f>
        <v>149</v>
      </c>
      <c r="I25" s="16">
        <f>+'Septiembre 2023'!H25</f>
        <v>131</v>
      </c>
      <c r="J25" s="15">
        <f t="shared" si="2"/>
        <v>13.740458015267176</v>
      </c>
    </row>
    <row r="26" spans="1:10" ht="13" x14ac:dyDescent="0.15">
      <c r="A26" s="1" t="s">
        <v>21</v>
      </c>
      <c r="B26" s="2">
        <v>7</v>
      </c>
      <c r="C26" s="2">
        <f>+'Septiembre 2023'!B26</f>
        <v>10</v>
      </c>
      <c r="D26" s="15">
        <f t="shared" si="8"/>
        <v>-30</v>
      </c>
      <c r="E26" s="2">
        <f>+B26+'Agosto 2024'!E26</f>
        <v>78</v>
      </c>
      <c r="F26" s="2">
        <f>+C26+'Agosto 2024'!F26</f>
        <v>72</v>
      </c>
      <c r="G26" s="15">
        <f t="shared" si="1"/>
        <v>8.3333333333333339</v>
      </c>
      <c r="H26" s="2">
        <f>+B26-C26+'Agosto 2024'!H26</f>
        <v>94</v>
      </c>
      <c r="I26" s="16">
        <f>+'Septiembre 2023'!H26</f>
        <v>95</v>
      </c>
      <c r="J26" s="15">
        <f t="shared" si="2"/>
        <v>-1.0526315789473684</v>
      </c>
    </row>
    <row r="27" spans="1:10" ht="13" x14ac:dyDescent="0.15">
      <c r="A27" s="1" t="s">
        <v>28</v>
      </c>
      <c r="B27" s="2">
        <v>6</v>
      </c>
      <c r="C27" s="2">
        <f>+'Septiembre 2023'!B27</f>
        <v>4</v>
      </c>
      <c r="D27" s="15">
        <f t="shared" si="8"/>
        <v>50</v>
      </c>
      <c r="E27" s="2">
        <f>+B27+'Agosto 2024'!E27</f>
        <v>67</v>
      </c>
      <c r="F27" s="2">
        <f>+C27+'Agosto 2024'!F27</f>
        <v>62</v>
      </c>
      <c r="G27" s="15">
        <f t="shared" si="1"/>
        <v>8.064516129032258</v>
      </c>
      <c r="H27" s="2">
        <f>+B27-C27+'Agosto 2024'!H27</f>
        <v>78</v>
      </c>
      <c r="I27" s="16">
        <f>+'Septiembre 2023'!H27</f>
        <v>75</v>
      </c>
      <c r="J27" s="15">
        <f t="shared" si="2"/>
        <v>4</v>
      </c>
    </row>
    <row r="28" spans="1:10" x14ac:dyDescent="0.15">
      <c r="A28" s="6" t="s">
        <v>30</v>
      </c>
      <c r="B28" s="4">
        <f>SUM(B20:B27)</f>
        <v>43</v>
      </c>
      <c r="C28" s="4">
        <f>SUM(C20:C27)</f>
        <v>40</v>
      </c>
      <c r="D28" s="5">
        <f>+(B28-C28)*100/C28</f>
        <v>7.5</v>
      </c>
      <c r="E28" s="4">
        <f>SUM(E20:E27)</f>
        <v>437</v>
      </c>
      <c r="F28" s="4">
        <f>SUM(F20:F27)</f>
        <v>396</v>
      </c>
      <c r="G28" s="5">
        <f>+(E28-F28)*100/F28</f>
        <v>10.353535353535353</v>
      </c>
      <c r="H28" s="4">
        <f>SUM(H20:H27)</f>
        <v>543</v>
      </c>
      <c r="I28" s="4">
        <f>SUM(I20:I27)</f>
        <v>510</v>
      </c>
      <c r="J28" s="5">
        <f>+(H28-I28)*100/I28</f>
        <v>6.4705882352941178</v>
      </c>
    </row>
    <row r="29" spans="1:10" ht="14" x14ac:dyDescent="0.15">
      <c r="A29" s="14" t="s">
        <v>27</v>
      </c>
      <c r="B29" s="12">
        <f>+B7+B13+B19+B28</f>
        <v>83</v>
      </c>
      <c r="C29" s="12">
        <f>+C7+C13+C19+C28</f>
        <v>65</v>
      </c>
      <c r="D29" s="13">
        <f>+(B29-C29)*100/C29</f>
        <v>27.692307692307693</v>
      </c>
      <c r="E29" s="12">
        <f t="shared" ref="E29:I29" si="9">+E7+E13+E19+E28</f>
        <v>760</v>
      </c>
      <c r="F29" s="12">
        <f t="shared" si="9"/>
        <v>641</v>
      </c>
      <c r="G29" s="13">
        <f>+(E29-F29)*100/F29</f>
        <v>18.564742589703588</v>
      </c>
      <c r="H29" s="12">
        <f t="shared" si="9"/>
        <v>964</v>
      </c>
      <c r="I29" s="12">
        <f t="shared" si="9"/>
        <v>856</v>
      </c>
      <c r="J29" s="13">
        <f>+(H29-I29)*100/I29</f>
        <v>12.616822429906541</v>
      </c>
    </row>
    <row r="30" spans="1:10" x14ac:dyDescent="0.15">
      <c r="A30" s="11" t="s">
        <v>31</v>
      </c>
      <c r="B30" s="11">
        <f>+B29-B7</f>
        <v>82</v>
      </c>
      <c r="C30" s="11">
        <f>+C29-C7</f>
        <v>64</v>
      </c>
      <c r="D30" s="10">
        <f>+(B30-C30)*100/C30</f>
        <v>28.125</v>
      </c>
      <c r="E30" s="11">
        <f t="shared" ref="E30:I30" si="10">+E29-E7</f>
        <v>749</v>
      </c>
      <c r="F30" s="11">
        <f t="shared" si="10"/>
        <v>635</v>
      </c>
      <c r="G30" s="10">
        <f>+(E30-F30)*100/F30</f>
        <v>17.952755905511811</v>
      </c>
      <c r="H30" s="11">
        <f t="shared" si="10"/>
        <v>952</v>
      </c>
      <c r="I30" s="11">
        <f t="shared" si="10"/>
        <v>849</v>
      </c>
      <c r="J30" s="10">
        <f>+(H30-I30)*100/I30</f>
        <v>12.131919905771495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29F9F-3282-F14B-87E2-1E1E681D8CE6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+'Marzo 2022'!B4</f>
        <v>1</v>
      </c>
      <c r="D4" s="15">
        <f t="shared" ref="D4:D6" si="0">+(B4-C4)*100/C4</f>
        <v>-100</v>
      </c>
      <c r="E4" s="2">
        <f>+B4+'Febrero 2023'!E4</f>
        <v>1</v>
      </c>
      <c r="F4" s="2">
        <f>+C4+'Febrero 2023'!F4</f>
        <v>1</v>
      </c>
      <c r="G4" s="15">
        <f t="shared" ref="G4:G27" si="1">+(E4-F4)*100/F4</f>
        <v>0</v>
      </c>
      <c r="H4" s="2">
        <f>+B4-C4+'Febrero 2023'!H4</f>
        <v>3</v>
      </c>
      <c r="I4" s="16">
        <f>+'Marzo 2022'!H4</f>
        <v>5</v>
      </c>
      <c r="J4" s="15">
        <f t="shared" ref="J4:J27" si="2">+(H4-I4)*100/I4</f>
        <v>-40</v>
      </c>
    </row>
    <row r="5" spans="1:10" ht="13" x14ac:dyDescent="0.15">
      <c r="A5" s="1" t="s">
        <v>5</v>
      </c>
      <c r="B5" s="2"/>
      <c r="C5" s="2">
        <f>+'Marzo 2022'!B5</f>
        <v>1</v>
      </c>
      <c r="D5" s="15">
        <f t="shared" si="0"/>
        <v>-100</v>
      </c>
      <c r="E5" s="2">
        <f>+B5+'Febrero 2023'!E5</f>
        <v>0</v>
      </c>
      <c r="F5" s="2">
        <f>+C5+'Febrero 2023'!F5</f>
        <v>1</v>
      </c>
      <c r="G5" s="15">
        <f t="shared" si="1"/>
        <v>-100</v>
      </c>
      <c r="H5" s="2">
        <f>+B5-C5+'Febrero 2023'!H5</f>
        <v>1</v>
      </c>
      <c r="I5" s="16">
        <f>+'Marzo 2022'!H5</f>
        <v>2</v>
      </c>
      <c r="J5" s="15">
        <f t="shared" si="2"/>
        <v>-50</v>
      </c>
    </row>
    <row r="6" spans="1:10" ht="13" x14ac:dyDescent="0.15">
      <c r="A6" s="1" t="s">
        <v>6</v>
      </c>
      <c r="B6" s="2"/>
      <c r="C6" s="2">
        <f>+'Marzo 2022'!B6</f>
        <v>1</v>
      </c>
      <c r="D6" s="15">
        <f t="shared" si="0"/>
        <v>-100</v>
      </c>
      <c r="E6" s="2">
        <f>+B6+'Febrero 2023'!E6</f>
        <v>0</v>
      </c>
      <c r="F6" s="2">
        <f>+C6+'Febrero 2023'!F6</f>
        <v>4</v>
      </c>
      <c r="G6" s="15">
        <f t="shared" si="1"/>
        <v>-100</v>
      </c>
      <c r="H6" s="2">
        <f>+B6-C6+'Febrero 2023'!H6</f>
        <v>3</v>
      </c>
      <c r="I6" s="16">
        <f>+'Marzo 2022'!H6</f>
        <v>8</v>
      </c>
      <c r="J6" s="15">
        <f t="shared" si="2"/>
        <v>-62.5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3</v>
      </c>
      <c r="D7" s="5">
        <f>+(B7-C7)*100/C7</f>
        <v>-100</v>
      </c>
      <c r="E7" s="4">
        <f>SUM(E4:E6)</f>
        <v>1</v>
      </c>
      <c r="F7" s="4">
        <f>SUM(F4:F6)</f>
        <v>6</v>
      </c>
      <c r="G7" s="5">
        <f t="shared" si="1"/>
        <v>-83.333333333333329</v>
      </c>
      <c r="H7" s="4">
        <f>SUM(H4:H6)</f>
        <v>7</v>
      </c>
      <c r="I7" s="4">
        <f>SUM(I4:I6)</f>
        <v>15</v>
      </c>
      <c r="J7" s="5">
        <f t="shared" si="2"/>
        <v>-53.333333333333336</v>
      </c>
    </row>
    <row r="8" spans="1:10" ht="13" x14ac:dyDescent="0.15">
      <c r="A8" s="1" t="s">
        <v>7</v>
      </c>
      <c r="B8" s="2"/>
      <c r="C8" s="2">
        <f>+'Marzo 2022'!B8</f>
        <v>1</v>
      </c>
      <c r="D8" s="15">
        <f t="shared" ref="D8:D12" si="4">+(B8-C8)*100/C8</f>
        <v>-100</v>
      </c>
      <c r="E8" s="2">
        <f>+B8+'Febrero 2023'!E8</f>
        <v>0</v>
      </c>
      <c r="F8" s="2">
        <f>+C8+'Febrero 2023'!F8</f>
        <v>1</v>
      </c>
      <c r="G8" s="15">
        <f t="shared" si="1"/>
        <v>-100</v>
      </c>
      <c r="H8" s="2">
        <f>+B8-C8+'Febrero 2023'!H8</f>
        <v>0</v>
      </c>
      <c r="I8" s="16">
        <f>+'Marzo 2022'!H8</f>
        <v>6</v>
      </c>
      <c r="J8" s="15">
        <f t="shared" si="2"/>
        <v>-100</v>
      </c>
    </row>
    <row r="9" spans="1:10" ht="13" x14ac:dyDescent="0.15">
      <c r="A9" s="1" t="s">
        <v>8</v>
      </c>
      <c r="B9" s="2"/>
      <c r="C9" s="2">
        <f>+'Marzo 2022'!B9</f>
        <v>2</v>
      </c>
      <c r="D9" s="15">
        <f t="shared" si="4"/>
        <v>-100</v>
      </c>
      <c r="E9" s="2">
        <f>+B9+'Febrero 2023'!E9</f>
        <v>1</v>
      </c>
      <c r="F9" s="2">
        <f>+C9+'Febrero 2023'!F9</f>
        <v>3</v>
      </c>
      <c r="G9" s="15">
        <f t="shared" si="1"/>
        <v>-66.666666666666671</v>
      </c>
      <c r="H9" s="2">
        <f>+B9-C9+'Febrero 2023'!H9</f>
        <v>7</v>
      </c>
      <c r="I9" s="16">
        <f>+'Marzo 2022'!H9</f>
        <v>7</v>
      </c>
      <c r="J9" s="15">
        <f t="shared" si="2"/>
        <v>0</v>
      </c>
    </row>
    <row r="10" spans="1:10" ht="13" x14ac:dyDescent="0.15">
      <c r="A10" s="1" t="s">
        <v>9</v>
      </c>
      <c r="B10" s="2">
        <v>4</v>
      </c>
      <c r="C10" s="2">
        <f>+'Marzo 2022'!B10</f>
        <v>2</v>
      </c>
      <c r="D10" s="15">
        <f t="shared" si="4"/>
        <v>100</v>
      </c>
      <c r="E10" s="2">
        <f>+B10+'Febrero 2023'!E10</f>
        <v>9</v>
      </c>
      <c r="F10" s="2">
        <f>+C10+'Febrero 2023'!F10</f>
        <v>5</v>
      </c>
      <c r="G10" s="15">
        <f t="shared" si="1"/>
        <v>80</v>
      </c>
      <c r="H10" s="2">
        <f>+B10-C10+'Febrero 2023'!H10</f>
        <v>32</v>
      </c>
      <c r="I10" s="16">
        <f>+'Marzo 2022'!H10</f>
        <v>46</v>
      </c>
      <c r="J10" s="15">
        <f t="shared" si="2"/>
        <v>-30.434782608695652</v>
      </c>
    </row>
    <row r="11" spans="1:10" ht="13" x14ac:dyDescent="0.15">
      <c r="A11" s="1" t="s">
        <v>10</v>
      </c>
      <c r="B11" s="2">
        <v>2</v>
      </c>
      <c r="C11" s="2">
        <f>+'Marzo 2022'!B11</f>
        <v>7</v>
      </c>
      <c r="D11" s="15">
        <f t="shared" si="4"/>
        <v>-71.428571428571431</v>
      </c>
      <c r="E11" s="2">
        <f>+B11+'Febrero 2023'!E11</f>
        <v>6</v>
      </c>
      <c r="F11" s="2">
        <f>+C11+'Febrero 2023'!F11</f>
        <v>12</v>
      </c>
      <c r="G11" s="15">
        <f t="shared" si="1"/>
        <v>-50</v>
      </c>
      <c r="H11" s="2">
        <f>+B11-C11+'Febrero 2023'!H11</f>
        <v>41</v>
      </c>
      <c r="I11" s="16">
        <f>+'Marzo 2022'!H11</f>
        <v>47</v>
      </c>
      <c r="J11" s="15">
        <f t="shared" si="2"/>
        <v>-12.76595744680851</v>
      </c>
    </row>
    <row r="12" spans="1:10" ht="13" x14ac:dyDescent="0.15">
      <c r="A12" s="1" t="s">
        <v>11</v>
      </c>
      <c r="B12" s="2">
        <v>9</v>
      </c>
      <c r="C12" s="2">
        <f>+'Marzo 2022'!B12</f>
        <v>3</v>
      </c>
      <c r="D12" s="15">
        <f t="shared" si="4"/>
        <v>200</v>
      </c>
      <c r="E12" s="2">
        <f>+B12+'Febrero 2023'!E12</f>
        <v>20</v>
      </c>
      <c r="F12" s="2">
        <f>+C12+'Febrero 2023'!F12</f>
        <v>14</v>
      </c>
      <c r="G12" s="15">
        <f t="shared" si="1"/>
        <v>42.857142857142854</v>
      </c>
      <c r="H12" s="2">
        <f>+B12-C12+'Febrero 2023'!H12</f>
        <v>58</v>
      </c>
      <c r="I12" s="16">
        <f>+'Marzo 2022'!H12</f>
        <v>81</v>
      </c>
      <c r="J12" s="15">
        <f t="shared" si="2"/>
        <v>-28.395061728395063</v>
      </c>
    </row>
    <row r="13" spans="1:10" x14ac:dyDescent="0.15">
      <c r="A13" s="6" t="s">
        <v>2</v>
      </c>
      <c r="B13" s="4">
        <f t="shared" ref="B13" si="5">+B8+B9+B10+B11+B12</f>
        <v>15</v>
      </c>
      <c r="C13" s="4">
        <f>SUM(C8:C12)</f>
        <v>15</v>
      </c>
      <c r="D13" s="5">
        <f>+(B13-C13)*100/C13</f>
        <v>0</v>
      </c>
      <c r="E13" s="4">
        <f>SUM(E8:E12)</f>
        <v>36</v>
      </c>
      <c r="F13" s="4">
        <f>SUM(F8:F12)</f>
        <v>35</v>
      </c>
      <c r="G13" s="5">
        <f t="shared" si="1"/>
        <v>2.8571428571428572</v>
      </c>
      <c r="H13" s="4">
        <f>SUM(H8:H12)</f>
        <v>138</v>
      </c>
      <c r="I13" s="4">
        <f>SUM(I8:I12)</f>
        <v>187</v>
      </c>
      <c r="J13" s="5">
        <f t="shared" si="2"/>
        <v>-26.203208556149733</v>
      </c>
    </row>
    <row r="14" spans="1:10" ht="13" x14ac:dyDescent="0.15">
      <c r="A14" s="1" t="s">
        <v>12</v>
      </c>
      <c r="B14" s="2">
        <v>2</v>
      </c>
      <c r="C14" s="2">
        <f>+'Marzo 2022'!B14</f>
        <v>5</v>
      </c>
      <c r="D14" s="15">
        <f>+(B14-C14)*100/C14</f>
        <v>-60</v>
      </c>
      <c r="E14" s="2">
        <f>+B14+'Febrero 2023'!E14</f>
        <v>6</v>
      </c>
      <c r="F14" s="2">
        <f>+C14+'Febrero 2023'!F14</f>
        <v>14</v>
      </c>
      <c r="G14" s="15">
        <f t="shared" si="1"/>
        <v>-57.142857142857146</v>
      </c>
      <c r="H14" s="2">
        <f>+B14-C14+'Febrero 2023'!H14</f>
        <v>24</v>
      </c>
      <c r="I14" s="16">
        <f>+'Marzo 2022'!H14</f>
        <v>57</v>
      </c>
      <c r="J14" s="15">
        <f t="shared" si="2"/>
        <v>-57.89473684210526</v>
      </c>
    </row>
    <row r="15" spans="1:10" ht="13" x14ac:dyDescent="0.15">
      <c r="A15" s="1" t="s">
        <v>13</v>
      </c>
      <c r="B15" s="2">
        <v>3</v>
      </c>
      <c r="C15" s="2">
        <f>+'Marzo 2022'!B15</f>
        <v>8</v>
      </c>
      <c r="D15" s="15">
        <f t="shared" ref="D15:D18" si="6">+(B15-C15)*100/C15</f>
        <v>-62.5</v>
      </c>
      <c r="E15" s="2">
        <f>+B15+'Febrero 2023'!E15</f>
        <v>7</v>
      </c>
      <c r="F15" s="2">
        <f>+C15+'Febrero 2023'!F15</f>
        <v>17</v>
      </c>
      <c r="G15" s="15">
        <f t="shared" si="1"/>
        <v>-58.823529411764703</v>
      </c>
      <c r="H15" s="2">
        <f>+B15-C15+'Febrero 2023'!H15</f>
        <v>46</v>
      </c>
      <c r="I15" s="16">
        <f>+'Marzo 2022'!H15</f>
        <v>58</v>
      </c>
      <c r="J15" s="15">
        <f t="shared" si="2"/>
        <v>-20.689655172413794</v>
      </c>
    </row>
    <row r="16" spans="1:10" ht="13" x14ac:dyDescent="0.15">
      <c r="A16" s="1" t="s">
        <v>14</v>
      </c>
      <c r="B16" s="2">
        <v>5</v>
      </c>
      <c r="C16" s="2">
        <f>+'Marzo 2022'!B16</f>
        <v>8</v>
      </c>
      <c r="D16" s="15">
        <f t="shared" si="6"/>
        <v>-37.5</v>
      </c>
      <c r="E16" s="2">
        <f>+B16+'Febrero 2023'!E16</f>
        <v>11</v>
      </c>
      <c r="F16" s="2">
        <f>+C16+'Febrero 2023'!F16</f>
        <v>29</v>
      </c>
      <c r="G16" s="15">
        <f t="shared" si="1"/>
        <v>-62.068965517241381</v>
      </c>
      <c r="H16" s="2">
        <f>+B16-C16+'Febrero 2023'!H16</f>
        <v>75</v>
      </c>
      <c r="I16" s="16">
        <f>+'Marzo 2022'!H16</f>
        <v>125</v>
      </c>
      <c r="J16" s="15">
        <f t="shared" si="2"/>
        <v>-40</v>
      </c>
    </row>
    <row r="17" spans="1:10" ht="13" x14ac:dyDescent="0.15">
      <c r="A17" s="1" t="s">
        <v>15</v>
      </c>
      <c r="B17" s="2">
        <v>2</v>
      </c>
      <c r="C17" s="2">
        <f>+'Marzo 2022'!B17</f>
        <v>6</v>
      </c>
      <c r="D17" s="15">
        <f t="shared" si="6"/>
        <v>-66.666666666666671</v>
      </c>
      <c r="E17" s="2">
        <f>+B17+'Febrero 2023'!E17</f>
        <v>7</v>
      </c>
      <c r="F17" s="2">
        <f>+C17+'Febrero 2023'!F17</f>
        <v>14</v>
      </c>
      <c r="G17" s="15">
        <f t="shared" si="1"/>
        <v>-50</v>
      </c>
      <c r="H17" s="2">
        <f>+B17-C17+'Febrero 2023'!H17</f>
        <v>38</v>
      </c>
      <c r="I17" s="16">
        <f>+'Marzo 2022'!H17</f>
        <v>59</v>
      </c>
      <c r="J17" s="15">
        <f t="shared" si="2"/>
        <v>-35.593220338983052</v>
      </c>
    </row>
    <row r="18" spans="1:10" ht="13" x14ac:dyDescent="0.15">
      <c r="A18" s="1" t="s">
        <v>29</v>
      </c>
      <c r="B18" s="2">
        <v>8</v>
      </c>
      <c r="C18" s="2">
        <f>+'Marzo 2022'!B18</f>
        <v>8</v>
      </c>
      <c r="D18" s="15">
        <f t="shared" si="6"/>
        <v>0</v>
      </c>
      <c r="E18" s="2">
        <f>+B18+'Febrero 2023'!E18</f>
        <v>15</v>
      </c>
      <c r="F18" s="2">
        <f>+C18+'Febrero 2023'!F18</f>
        <v>19</v>
      </c>
      <c r="G18" s="15">
        <f t="shared" si="1"/>
        <v>-21.05263157894737</v>
      </c>
      <c r="H18" s="2">
        <f>+B18-C18+'Febrero 2023'!H18</f>
        <v>58</v>
      </c>
      <c r="I18" s="16">
        <f>+'Marzo 2022'!H18</f>
        <v>69</v>
      </c>
      <c r="J18" s="15">
        <f t="shared" si="2"/>
        <v>-15.942028985507246</v>
      </c>
    </row>
    <row r="19" spans="1:10" x14ac:dyDescent="0.15">
      <c r="A19" s="6" t="s">
        <v>3</v>
      </c>
      <c r="B19" s="4">
        <f t="shared" ref="B19" si="7">+B14+B15+B16+B17+B18</f>
        <v>20</v>
      </c>
      <c r="C19" s="4">
        <f>SUM(C14:C18)</f>
        <v>35</v>
      </c>
      <c r="D19" s="5">
        <f>+(B19-C19)*100/C19</f>
        <v>-42.857142857142854</v>
      </c>
      <c r="E19" s="4">
        <f>SUM(E14:E18)</f>
        <v>46</v>
      </c>
      <c r="F19" s="4">
        <f>SUM(F14:F18)</f>
        <v>93</v>
      </c>
      <c r="G19" s="5">
        <f t="shared" si="1"/>
        <v>-50.537634408602152</v>
      </c>
      <c r="H19" s="4">
        <f>SUM(H14:H18)</f>
        <v>241</v>
      </c>
      <c r="I19" s="4">
        <f>SUM(I14:I18)</f>
        <v>368</v>
      </c>
      <c r="J19" s="5">
        <f t="shared" si="2"/>
        <v>-34.510869565217391</v>
      </c>
    </row>
    <row r="20" spans="1:10" ht="13" x14ac:dyDescent="0.15">
      <c r="A20" s="1" t="s">
        <v>16</v>
      </c>
      <c r="B20" s="2">
        <v>11</v>
      </c>
      <c r="C20" s="2">
        <f>+'Marzo 2022'!B20</f>
        <v>14</v>
      </c>
      <c r="D20" s="15">
        <f t="shared" ref="D20:D27" si="8">+(B20-C20)*100/C20</f>
        <v>-21.428571428571427</v>
      </c>
      <c r="E20" s="2">
        <f>+B20+'Febrero 2023'!E20</f>
        <v>19</v>
      </c>
      <c r="F20" s="2">
        <f>+C20+'Febrero 2023'!F20</f>
        <v>25</v>
      </c>
      <c r="G20" s="15">
        <f t="shared" si="1"/>
        <v>-24</v>
      </c>
      <c r="H20" s="2">
        <f>+B20-C20+'Febrero 2023'!H20</f>
        <v>54</v>
      </c>
      <c r="I20" s="16">
        <f>+'Marzo 2022'!H20</f>
        <v>86</v>
      </c>
      <c r="J20" s="15">
        <f t="shared" si="2"/>
        <v>-37.209302325581397</v>
      </c>
    </row>
    <row r="21" spans="1:10" ht="13" x14ac:dyDescent="0.15">
      <c r="A21" s="1" t="s">
        <v>17</v>
      </c>
      <c r="B21" s="2">
        <v>5</v>
      </c>
      <c r="C21" s="2">
        <f>+'Marzo 2022'!B21</f>
        <v>5</v>
      </c>
      <c r="D21" s="15">
        <f t="shared" si="8"/>
        <v>0</v>
      </c>
      <c r="E21" s="2">
        <f>+B21+'Febrero 2023'!E21</f>
        <v>12</v>
      </c>
      <c r="F21" s="2">
        <f>+C21+'Febrero 2023'!F21</f>
        <v>11</v>
      </c>
      <c r="G21" s="15">
        <f t="shared" si="1"/>
        <v>9.0909090909090917</v>
      </c>
      <c r="H21" s="2">
        <f>+B21-C21+'Febrero 2023'!H21</f>
        <v>36</v>
      </c>
      <c r="I21" s="16">
        <f>+'Marzo 2022'!H21</f>
        <v>55</v>
      </c>
      <c r="J21" s="15">
        <f t="shared" si="2"/>
        <v>-34.545454545454547</v>
      </c>
    </row>
    <row r="22" spans="1:10" ht="13" x14ac:dyDescent="0.15">
      <c r="A22" s="1" t="s">
        <v>19</v>
      </c>
      <c r="B22" s="2">
        <v>2</v>
      </c>
      <c r="C22" s="2">
        <f>+'Marzo 2022'!B22</f>
        <v>2</v>
      </c>
      <c r="D22" s="15">
        <f t="shared" si="8"/>
        <v>0</v>
      </c>
      <c r="E22" s="2">
        <f>+B22+'Febrero 2023'!E22</f>
        <v>7</v>
      </c>
      <c r="F22" s="2">
        <f>+C22+'Febrero 2023'!F22</f>
        <v>5</v>
      </c>
      <c r="G22" s="15">
        <f t="shared" si="1"/>
        <v>40</v>
      </c>
      <c r="H22" s="2">
        <f>+B22-C22+'Febrero 2023'!H22</f>
        <v>24</v>
      </c>
      <c r="I22" s="16">
        <f>+'Marzo 2022'!H22</f>
        <v>25</v>
      </c>
      <c r="J22" s="15">
        <f t="shared" si="2"/>
        <v>-4</v>
      </c>
    </row>
    <row r="23" spans="1:10" ht="13" x14ac:dyDescent="0.15">
      <c r="A23" s="1" t="s">
        <v>18</v>
      </c>
      <c r="B23" s="2">
        <v>4</v>
      </c>
      <c r="C23" s="2">
        <f>+'Marzo 2022'!B23</f>
        <v>4</v>
      </c>
      <c r="D23" s="15">
        <f t="shared" si="8"/>
        <v>0</v>
      </c>
      <c r="E23" s="2">
        <f>+B23+'Febrero 2023'!E23</f>
        <v>12</v>
      </c>
      <c r="F23" s="2">
        <f>+C23+'Febrero 2023'!F23</f>
        <v>16</v>
      </c>
      <c r="G23" s="15">
        <f t="shared" si="1"/>
        <v>-25</v>
      </c>
      <c r="H23" s="2">
        <f>+B23-C23+'Febrero 2023'!H23</f>
        <v>33</v>
      </c>
      <c r="I23" s="16">
        <f>+'Marzo 2022'!H23</f>
        <v>48</v>
      </c>
      <c r="J23" s="15">
        <f t="shared" si="2"/>
        <v>-31.25</v>
      </c>
    </row>
    <row r="24" spans="1:10" ht="13" x14ac:dyDescent="0.15">
      <c r="A24" s="1" t="s">
        <v>20</v>
      </c>
      <c r="B24" s="2">
        <v>8</v>
      </c>
      <c r="C24" s="2">
        <f>+'Marzo 2022'!B24</f>
        <v>9</v>
      </c>
      <c r="D24" s="15">
        <f t="shared" si="8"/>
        <v>-11.111111111111111</v>
      </c>
      <c r="E24" s="2">
        <f>+B24+'Febrero 2023'!E24</f>
        <v>17</v>
      </c>
      <c r="F24" s="2">
        <f>+C24+'Febrero 2023'!F24</f>
        <v>18</v>
      </c>
      <c r="G24" s="15">
        <f t="shared" si="1"/>
        <v>-5.5555555555555554</v>
      </c>
      <c r="H24" s="2">
        <f>+B24-C24+'Febrero 2023'!H24</f>
        <v>66</v>
      </c>
      <c r="I24" s="16">
        <f>+'Marzo 2022'!H24</f>
        <v>59</v>
      </c>
      <c r="J24" s="15">
        <f t="shared" si="2"/>
        <v>11.864406779661017</v>
      </c>
    </row>
    <row r="25" spans="1:10" ht="13" x14ac:dyDescent="0.15">
      <c r="A25" s="1" t="s">
        <v>22</v>
      </c>
      <c r="B25" s="2">
        <v>22</v>
      </c>
      <c r="C25" s="2">
        <f>+'Marzo 2022'!B25</f>
        <v>26</v>
      </c>
      <c r="D25" s="15">
        <f t="shared" si="8"/>
        <v>-15.384615384615385</v>
      </c>
      <c r="E25" s="2">
        <f>+B25+'Febrero 2023'!E25</f>
        <v>41</v>
      </c>
      <c r="F25" s="2">
        <f>+C25+'Febrero 2023'!F25</f>
        <v>49</v>
      </c>
      <c r="G25" s="15">
        <f t="shared" si="1"/>
        <v>-16.326530612244898</v>
      </c>
      <c r="H25" s="2">
        <f>+B25-C25+'Febrero 2023'!H25</f>
        <v>153</v>
      </c>
      <c r="I25" s="16">
        <f>+'Marzo 2022'!H25</f>
        <v>252</v>
      </c>
      <c r="J25" s="15">
        <f t="shared" si="2"/>
        <v>-39.285714285714285</v>
      </c>
    </row>
    <row r="26" spans="1:10" ht="13" x14ac:dyDescent="0.15">
      <c r="A26" s="1" t="s">
        <v>21</v>
      </c>
      <c r="B26" s="2">
        <v>11</v>
      </c>
      <c r="C26" s="2">
        <f>+'Marzo 2022'!B26</f>
        <v>16</v>
      </c>
      <c r="D26" s="15">
        <f t="shared" si="8"/>
        <v>-31.25</v>
      </c>
      <c r="E26" s="2">
        <f>+B26+'Febrero 2023'!E26</f>
        <v>27</v>
      </c>
      <c r="F26" s="2">
        <f>+C26+'Febrero 2023'!F26</f>
        <v>36</v>
      </c>
      <c r="G26" s="15">
        <f t="shared" si="1"/>
        <v>-25</v>
      </c>
      <c r="H26" s="2">
        <f>+B26-C26+'Febrero 2023'!H26</f>
        <v>94</v>
      </c>
      <c r="I26" s="16">
        <f>+'Marzo 2022'!H26</f>
        <v>131</v>
      </c>
      <c r="J26" s="15">
        <f t="shared" si="2"/>
        <v>-28.244274809160306</v>
      </c>
    </row>
    <row r="27" spans="1:10" ht="13" x14ac:dyDescent="0.15">
      <c r="A27" s="1" t="s">
        <v>28</v>
      </c>
      <c r="B27" s="2">
        <v>16</v>
      </c>
      <c r="C27" s="2">
        <f>+'Marzo 2022'!B27</f>
        <v>8</v>
      </c>
      <c r="D27" s="15">
        <f t="shared" si="8"/>
        <v>100</v>
      </c>
      <c r="E27" s="2">
        <f>+B27+'Febrero 2023'!E27</f>
        <v>32</v>
      </c>
      <c r="F27" s="2">
        <f>+C27+'Febrero 2023'!F27</f>
        <v>32</v>
      </c>
      <c r="G27" s="15">
        <f t="shared" si="1"/>
        <v>0</v>
      </c>
      <c r="H27" s="2">
        <f>+B27-C27+'Febrero 2023'!H27</f>
        <v>93</v>
      </c>
      <c r="I27" s="16">
        <f>+'Marzo 2022'!H27</f>
        <v>117</v>
      </c>
      <c r="J27" s="15">
        <f t="shared" si="2"/>
        <v>-20.512820512820515</v>
      </c>
    </row>
    <row r="28" spans="1:10" x14ac:dyDescent="0.15">
      <c r="A28" s="6" t="s">
        <v>30</v>
      </c>
      <c r="B28" s="4">
        <f>SUM(B20:B27)</f>
        <v>79</v>
      </c>
      <c r="C28" s="4">
        <f>SUM(C20:C27)</f>
        <v>84</v>
      </c>
      <c r="D28" s="5">
        <f>+(B28-C28)*100/C28</f>
        <v>-5.9523809523809526</v>
      </c>
      <c r="E28" s="4">
        <f>SUM(E20:E27)</f>
        <v>167</v>
      </c>
      <c r="F28" s="4">
        <f>SUM(F20:F27)</f>
        <v>192</v>
      </c>
      <c r="G28" s="5">
        <f>+(E28-F28)*100/F28</f>
        <v>-13.020833333333334</v>
      </c>
      <c r="H28" s="4">
        <f>SUM(H20:H27)</f>
        <v>553</v>
      </c>
      <c r="I28" s="4">
        <f>SUM(I20:I27)</f>
        <v>773</v>
      </c>
      <c r="J28" s="5">
        <f>+(H28-I28)*100/I28</f>
        <v>-28.460543337645536</v>
      </c>
    </row>
    <row r="29" spans="1:10" ht="14" x14ac:dyDescent="0.15">
      <c r="A29" s="14" t="s">
        <v>27</v>
      </c>
      <c r="B29" s="12">
        <f>+B7+B13+B19+B28</f>
        <v>114</v>
      </c>
      <c r="C29" s="12">
        <f>+C7+C13+C19+C28</f>
        <v>137</v>
      </c>
      <c r="D29" s="13">
        <f>+(B29-C29)*100/C29</f>
        <v>-16.788321167883211</v>
      </c>
      <c r="E29" s="12">
        <f t="shared" ref="E29:I29" si="9">+E7+E13+E19+E28</f>
        <v>250</v>
      </c>
      <c r="F29" s="12">
        <f t="shared" si="9"/>
        <v>326</v>
      </c>
      <c r="G29" s="13">
        <f>+(E29-F29)*100/F29</f>
        <v>-23.312883435582823</v>
      </c>
      <c r="H29" s="12">
        <f t="shared" si="9"/>
        <v>939</v>
      </c>
      <c r="I29" s="12">
        <f t="shared" si="9"/>
        <v>1343</v>
      </c>
      <c r="J29" s="13">
        <f>+(H29-I29)*100/I29</f>
        <v>-30.081906180193595</v>
      </c>
    </row>
    <row r="30" spans="1:10" x14ac:dyDescent="0.15">
      <c r="A30" s="11" t="s">
        <v>31</v>
      </c>
      <c r="B30" s="11">
        <f>+B29-B7</f>
        <v>114</v>
      </c>
      <c r="C30" s="11">
        <f>+C29-C7</f>
        <v>134</v>
      </c>
      <c r="D30" s="10">
        <f>+(B30-C30)*100/C30</f>
        <v>-14.925373134328359</v>
      </c>
      <c r="E30" s="11">
        <f t="shared" ref="E30:I30" si="10">+E29-E7</f>
        <v>249</v>
      </c>
      <c r="F30" s="11">
        <f t="shared" si="10"/>
        <v>320</v>
      </c>
      <c r="G30" s="10">
        <f>+(E30-F30)*100/F30</f>
        <v>-22.1875</v>
      </c>
      <c r="H30" s="11">
        <f t="shared" si="10"/>
        <v>932</v>
      </c>
      <c r="I30" s="11">
        <f t="shared" si="10"/>
        <v>1328</v>
      </c>
      <c r="J30" s="10">
        <f>+(H30-I30)*100/I30</f>
        <v>-29.819277108433734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02C95A-EA78-0B4A-A2C7-0303BEE65D50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+'Febrero 2022'!B4</f>
        <v>0</v>
      </c>
      <c r="D4" s="15" t="e">
        <f t="shared" ref="D4" si="0">+(B4-C4)*100/C4</f>
        <v>#DIV/0!</v>
      </c>
      <c r="E4" s="2">
        <f>+B4+'Enero 2023'!E4</f>
        <v>1</v>
      </c>
      <c r="F4" s="2">
        <f>+C4+'Enero 2023'!F4</f>
        <v>0</v>
      </c>
      <c r="G4" s="15" t="e">
        <f t="shared" ref="G4:G27" si="1">+(E4-F4)*100/F4</f>
        <v>#DIV/0!</v>
      </c>
      <c r="H4" s="2">
        <f>+B4-C4+'Enero 2023'!H4</f>
        <v>4</v>
      </c>
      <c r="I4" s="16">
        <f>+'Febrero 2022'!H4</f>
        <v>4</v>
      </c>
      <c r="J4" s="15">
        <f t="shared" ref="J4:J27" si="2">+(H4-I4)*100/I4</f>
        <v>0</v>
      </c>
    </row>
    <row r="5" spans="1:10" ht="13" x14ac:dyDescent="0.15">
      <c r="A5" s="1" t="s">
        <v>5</v>
      </c>
      <c r="B5" s="2"/>
      <c r="C5" s="2">
        <f>+'Febrero 2022'!B5</f>
        <v>0</v>
      </c>
      <c r="D5" s="15"/>
      <c r="E5" s="2">
        <f>+B5+'Enero 2023'!E5</f>
        <v>0</v>
      </c>
      <c r="F5" s="2">
        <f>+C5+'Enero 2023'!F5</f>
        <v>0</v>
      </c>
      <c r="G5" s="15"/>
      <c r="H5" s="2">
        <f>+B5-C5+'Enero 2023'!H5</f>
        <v>2</v>
      </c>
      <c r="I5" s="16">
        <f>+'Febrero 2022'!H5</f>
        <v>1</v>
      </c>
      <c r="J5" s="15">
        <f t="shared" si="2"/>
        <v>100</v>
      </c>
    </row>
    <row r="6" spans="1:10" ht="13" x14ac:dyDescent="0.15">
      <c r="A6" s="1" t="s">
        <v>6</v>
      </c>
      <c r="B6" s="2"/>
      <c r="C6" s="2">
        <f>+'Febrero 2022'!B6</f>
        <v>0</v>
      </c>
      <c r="D6" s="15"/>
      <c r="E6" s="2">
        <f>+B6+'Enero 2023'!E6</f>
        <v>0</v>
      </c>
      <c r="F6" s="2">
        <f>+C6+'Enero 2023'!F6</f>
        <v>3</v>
      </c>
      <c r="G6" s="15">
        <f t="shared" si="1"/>
        <v>-100</v>
      </c>
      <c r="H6" s="2">
        <f>+B6-C6+'Enero 2023'!H6</f>
        <v>4</v>
      </c>
      <c r="I6" s="16">
        <f>+'Febrero 2022'!H6</f>
        <v>8</v>
      </c>
      <c r="J6" s="15">
        <f t="shared" si="2"/>
        <v>-50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0</v>
      </c>
      <c r="D7" s="5" t="e">
        <f>+(B7-C7)*100/C7</f>
        <v>#DIV/0!</v>
      </c>
      <c r="E7" s="4">
        <f>SUM(E4:E6)</f>
        <v>1</v>
      </c>
      <c r="F7" s="4">
        <f>SUM(F4:F6)</f>
        <v>3</v>
      </c>
      <c r="G7" s="5">
        <f t="shared" si="1"/>
        <v>-66.666666666666671</v>
      </c>
      <c r="H7" s="4">
        <f>SUM(H4:H6)</f>
        <v>10</v>
      </c>
      <c r="I7" s="4">
        <f>SUM(I4:I6)</f>
        <v>13</v>
      </c>
      <c r="J7" s="5">
        <f t="shared" si="2"/>
        <v>-23.076923076923077</v>
      </c>
    </row>
    <row r="8" spans="1:10" ht="13" x14ac:dyDescent="0.15">
      <c r="A8" s="1" t="s">
        <v>7</v>
      </c>
      <c r="B8" s="2"/>
      <c r="C8" s="2">
        <f>+'Febrero 2022'!B8</f>
        <v>0</v>
      </c>
      <c r="D8" s="15"/>
      <c r="E8" s="2">
        <f>+B8+'Enero 2023'!E8</f>
        <v>0</v>
      </c>
      <c r="F8" s="2">
        <f>+C8+'Enero 2023'!F8</f>
        <v>0</v>
      </c>
      <c r="G8" s="15"/>
      <c r="H8" s="2">
        <f>+B8-C8+'Enero 2023'!H8</f>
        <v>1</v>
      </c>
      <c r="I8" s="16">
        <f>+'Febrero 2022'!H8</f>
        <v>5</v>
      </c>
      <c r="J8" s="15">
        <f t="shared" si="2"/>
        <v>-80</v>
      </c>
    </row>
    <row r="9" spans="1:10" ht="13" x14ac:dyDescent="0.15">
      <c r="A9" s="1" t="s">
        <v>8</v>
      </c>
      <c r="B9" s="2">
        <v>1</v>
      </c>
      <c r="C9" s="2">
        <f>+'Febrero 2022'!B9</f>
        <v>0</v>
      </c>
      <c r="D9" s="15"/>
      <c r="E9" s="2">
        <f>+B9+'Enero 2023'!E9</f>
        <v>1</v>
      </c>
      <c r="F9" s="2">
        <f>+C9+'Enero 2023'!F9</f>
        <v>1</v>
      </c>
      <c r="G9" s="15">
        <f t="shared" si="1"/>
        <v>0</v>
      </c>
      <c r="H9" s="2">
        <f>+B9-C9+'Enero 2023'!H9</f>
        <v>9</v>
      </c>
      <c r="I9" s="16">
        <f>+'Febrero 2022'!H9</f>
        <v>7</v>
      </c>
      <c r="J9" s="15">
        <f t="shared" si="2"/>
        <v>28.571428571428573</v>
      </c>
    </row>
    <row r="10" spans="1:10" ht="13" x14ac:dyDescent="0.15">
      <c r="A10" s="1" t="s">
        <v>9</v>
      </c>
      <c r="B10" s="2">
        <v>4</v>
      </c>
      <c r="C10" s="2">
        <f>+'Febrero 2022'!B10</f>
        <v>1</v>
      </c>
      <c r="D10" s="15">
        <f t="shared" ref="D10:D12" si="4">+(B10-C10)*100/C10</f>
        <v>300</v>
      </c>
      <c r="E10" s="2">
        <f>+B10+'Enero 2023'!E10</f>
        <v>5</v>
      </c>
      <c r="F10" s="2">
        <f>+C10+'Enero 2023'!F10</f>
        <v>3</v>
      </c>
      <c r="G10" s="15">
        <f t="shared" si="1"/>
        <v>66.666666666666671</v>
      </c>
      <c r="H10" s="2">
        <f>+B10-C10+'Enero 2023'!H10</f>
        <v>30</v>
      </c>
      <c r="I10" s="16">
        <f>+'Febrero 2022'!H10</f>
        <v>48</v>
      </c>
      <c r="J10" s="15">
        <f t="shared" si="2"/>
        <v>-37.5</v>
      </c>
    </row>
    <row r="11" spans="1:10" ht="13" x14ac:dyDescent="0.15">
      <c r="A11" s="1" t="s">
        <v>10</v>
      </c>
      <c r="B11" s="2">
        <v>2</v>
      </c>
      <c r="C11" s="2">
        <f>+'Febrero 2022'!B11</f>
        <v>3</v>
      </c>
      <c r="D11" s="15">
        <f t="shared" si="4"/>
        <v>-33.333333333333336</v>
      </c>
      <c r="E11" s="2">
        <f>+B11+'Enero 2023'!E11</f>
        <v>4</v>
      </c>
      <c r="F11" s="2">
        <f>+C11+'Enero 2023'!F11</f>
        <v>5</v>
      </c>
      <c r="G11" s="15">
        <f t="shared" si="1"/>
        <v>-20</v>
      </c>
      <c r="H11" s="2">
        <f>+B11-C11+'Enero 2023'!H11</f>
        <v>46</v>
      </c>
      <c r="I11" s="16">
        <f>+'Febrero 2022'!H11</f>
        <v>49</v>
      </c>
      <c r="J11" s="15">
        <f t="shared" si="2"/>
        <v>-6.1224489795918364</v>
      </c>
    </row>
    <row r="12" spans="1:10" ht="13" x14ac:dyDescent="0.15">
      <c r="A12" s="1" t="s">
        <v>11</v>
      </c>
      <c r="B12" s="2">
        <v>4</v>
      </c>
      <c r="C12" s="2">
        <f>+'Febrero 2022'!B12</f>
        <v>3</v>
      </c>
      <c r="D12" s="15">
        <f t="shared" si="4"/>
        <v>33.333333333333336</v>
      </c>
      <c r="E12" s="2">
        <f>+B12+'Enero 2023'!E12</f>
        <v>11</v>
      </c>
      <c r="F12" s="2">
        <f>+C12+'Enero 2023'!F12</f>
        <v>11</v>
      </c>
      <c r="G12" s="15">
        <f t="shared" si="1"/>
        <v>0</v>
      </c>
      <c r="H12" s="2">
        <f>+B12-C12+'Enero 2023'!H12</f>
        <v>52</v>
      </c>
      <c r="I12" s="16">
        <f>+'Febrero 2022'!H12</f>
        <v>91</v>
      </c>
      <c r="J12" s="15">
        <f t="shared" si="2"/>
        <v>-42.857142857142854</v>
      </c>
    </row>
    <row r="13" spans="1:10" x14ac:dyDescent="0.15">
      <c r="A13" s="6" t="s">
        <v>2</v>
      </c>
      <c r="B13" s="4">
        <f t="shared" ref="B13" si="5">+B8+B9+B10+B11+B12</f>
        <v>11</v>
      </c>
      <c r="C13" s="4">
        <f>SUM(C8:C12)</f>
        <v>7</v>
      </c>
      <c r="D13" s="5">
        <f>+(B13-C13)*100/C13</f>
        <v>57.142857142857146</v>
      </c>
      <c r="E13" s="4">
        <f>SUM(E8:E12)</f>
        <v>21</v>
      </c>
      <c r="F13" s="4">
        <f>SUM(F8:F12)</f>
        <v>20</v>
      </c>
      <c r="G13" s="5">
        <f t="shared" si="1"/>
        <v>5</v>
      </c>
      <c r="H13" s="4">
        <f>SUM(H8:H12)</f>
        <v>138</v>
      </c>
      <c r="I13" s="4">
        <f>SUM(I8:I12)</f>
        <v>200</v>
      </c>
      <c r="J13" s="5">
        <f t="shared" si="2"/>
        <v>-31</v>
      </c>
    </row>
    <row r="14" spans="1:10" ht="13" x14ac:dyDescent="0.15">
      <c r="A14" s="1" t="s">
        <v>12</v>
      </c>
      <c r="B14" s="2">
        <v>3</v>
      </c>
      <c r="C14" s="2">
        <f>+'Febrero 2022'!B14</f>
        <v>5</v>
      </c>
      <c r="D14" s="15">
        <f>+(B14-C14)*100/C14</f>
        <v>-40</v>
      </c>
      <c r="E14" s="2">
        <f>+B14+'Enero 2023'!E14</f>
        <v>4</v>
      </c>
      <c r="F14" s="2">
        <f>+C14+'Enero 2023'!F14</f>
        <v>9</v>
      </c>
      <c r="G14" s="15">
        <f t="shared" si="1"/>
        <v>-55.555555555555557</v>
      </c>
      <c r="H14" s="2">
        <f>+B14-C14+'Enero 2023'!H14</f>
        <v>27</v>
      </c>
      <c r="I14" s="16">
        <f>+'Febrero 2022'!H14</f>
        <v>61</v>
      </c>
      <c r="J14" s="15">
        <f t="shared" si="2"/>
        <v>-55.73770491803279</v>
      </c>
    </row>
    <row r="15" spans="1:10" ht="13" x14ac:dyDescent="0.15">
      <c r="A15" s="1" t="s">
        <v>13</v>
      </c>
      <c r="B15" s="2">
        <v>1</v>
      </c>
      <c r="C15" s="2">
        <f>+'Febrero 2022'!B15</f>
        <v>5</v>
      </c>
      <c r="D15" s="15">
        <f t="shared" ref="D15:D18" si="6">+(B15-C15)*100/C15</f>
        <v>-80</v>
      </c>
      <c r="E15" s="2">
        <f>+B15+'Enero 2023'!E15</f>
        <v>4</v>
      </c>
      <c r="F15" s="2">
        <f>+C15+'Enero 2023'!F15</f>
        <v>9</v>
      </c>
      <c r="G15" s="15">
        <f t="shared" si="1"/>
        <v>-55.555555555555557</v>
      </c>
      <c r="H15" s="2">
        <f>+B15-C15+'Enero 2023'!H15</f>
        <v>51</v>
      </c>
      <c r="I15" s="16">
        <f>+'Febrero 2022'!H15</f>
        <v>58</v>
      </c>
      <c r="J15" s="15">
        <f t="shared" si="2"/>
        <v>-12.068965517241379</v>
      </c>
    </row>
    <row r="16" spans="1:10" ht="13" x14ac:dyDescent="0.15">
      <c r="A16" s="1" t="s">
        <v>14</v>
      </c>
      <c r="B16" s="2">
        <v>2</v>
      </c>
      <c r="C16" s="2">
        <f>+'Febrero 2022'!B16</f>
        <v>10</v>
      </c>
      <c r="D16" s="15">
        <f t="shared" si="6"/>
        <v>-80</v>
      </c>
      <c r="E16" s="2">
        <f>+B16+'Enero 2023'!E16</f>
        <v>6</v>
      </c>
      <c r="F16" s="2">
        <f>+C16+'Enero 2023'!F16</f>
        <v>21</v>
      </c>
      <c r="G16" s="15">
        <f t="shared" si="1"/>
        <v>-71.428571428571431</v>
      </c>
      <c r="H16" s="2">
        <f>+B16-C16+'Enero 2023'!H16</f>
        <v>78</v>
      </c>
      <c r="I16" s="16">
        <f>+'Febrero 2022'!H16</f>
        <v>136</v>
      </c>
      <c r="J16" s="15">
        <f t="shared" si="2"/>
        <v>-42.647058823529413</v>
      </c>
    </row>
    <row r="17" spans="1:10" ht="13" x14ac:dyDescent="0.15">
      <c r="A17" s="1" t="s">
        <v>15</v>
      </c>
      <c r="B17" s="2">
        <v>4</v>
      </c>
      <c r="C17" s="2">
        <f>+'Febrero 2022'!B17</f>
        <v>3</v>
      </c>
      <c r="D17" s="15">
        <f t="shared" si="6"/>
        <v>33.333333333333336</v>
      </c>
      <c r="E17" s="2">
        <f>+B17+'Enero 2023'!E17</f>
        <v>5</v>
      </c>
      <c r="F17" s="2">
        <f>+C17+'Enero 2023'!F17</f>
        <v>8</v>
      </c>
      <c r="G17" s="15">
        <f t="shared" si="1"/>
        <v>-37.5</v>
      </c>
      <c r="H17" s="2">
        <f>+B17-C17+'Enero 2023'!H17</f>
        <v>42</v>
      </c>
      <c r="I17" s="16">
        <f>+'Febrero 2022'!H17</f>
        <v>59</v>
      </c>
      <c r="J17" s="15">
        <f t="shared" si="2"/>
        <v>-28.8135593220339</v>
      </c>
    </row>
    <row r="18" spans="1:10" ht="13" x14ac:dyDescent="0.15">
      <c r="A18" s="1" t="s">
        <v>29</v>
      </c>
      <c r="B18" s="2">
        <v>3</v>
      </c>
      <c r="C18" s="2">
        <f>+'Febrero 2022'!B18</f>
        <v>6</v>
      </c>
      <c r="D18" s="15">
        <f t="shared" si="6"/>
        <v>-50</v>
      </c>
      <c r="E18" s="2">
        <f>+B18+'Enero 2023'!E18</f>
        <v>7</v>
      </c>
      <c r="F18" s="2">
        <f>+C18+'Enero 2023'!F18</f>
        <v>11</v>
      </c>
      <c r="G18" s="15">
        <f t="shared" si="1"/>
        <v>-36.363636363636367</v>
      </c>
      <c r="H18" s="2">
        <f>+B18-C18+'Enero 2023'!H18</f>
        <v>58</v>
      </c>
      <c r="I18" s="16">
        <f>+'Febrero 2022'!H18</f>
        <v>68</v>
      </c>
      <c r="J18" s="15">
        <f t="shared" si="2"/>
        <v>-14.705882352941176</v>
      </c>
    </row>
    <row r="19" spans="1:10" x14ac:dyDescent="0.15">
      <c r="A19" s="6" t="s">
        <v>3</v>
      </c>
      <c r="B19" s="4">
        <f t="shared" ref="B19" si="7">+B14+B15+B16+B17+B18</f>
        <v>13</v>
      </c>
      <c r="C19" s="4">
        <f>SUM(C14:C18)</f>
        <v>29</v>
      </c>
      <c r="D19" s="5">
        <f>+(B19-C19)*100/C19</f>
        <v>-55.172413793103445</v>
      </c>
      <c r="E19" s="4">
        <f>SUM(E14:E18)</f>
        <v>26</v>
      </c>
      <c r="F19" s="4">
        <f>SUM(F14:F18)</f>
        <v>58</v>
      </c>
      <c r="G19" s="5">
        <f t="shared" si="1"/>
        <v>-55.172413793103445</v>
      </c>
      <c r="H19" s="4">
        <f>SUM(H14:H18)</f>
        <v>256</v>
      </c>
      <c r="I19" s="4">
        <f>SUM(I14:I18)</f>
        <v>382</v>
      </c>
      <c r="J19" s="5">
        <f t="shared" si="2"/>
        <v>-32.984293193717278</v>
      </c>
    </row>
    <row r="20" spans="1:10" ht="13" x14ac:dyDescent="0.15">
      <c r="A20" s="1" t="s">
        <v>16</v>
      </c>
      <c r="B20" s="2">
        <v>3</v>
      </c>
      <c r="C20" s="2">
        <f>+'Febrero 2022'!B20</f>
        <v>5</v>
      </c>
      <c r="D20" s="15">
        <f t="shared" ref="D20:D27" si="8">+(B20-C20)*100/C20</f>
        <v>-40</v>
      </c>
      <c r="E20" s="2">
        <f>+B20+'Enero 2023'!E20</f>
        <v>8</v>
      </c>
      <c r="F20" s="2">
        <f>+C20+'Enero 2023'!F20</f>
        <v>11</v>
      </c>
      <c r="G20" s="15">
        <f t="shared" si="1"/>
        <v>-27.272727272727273</v>
      </c>
      <c r="H20" s="2">
        <f>+B20-C20+'Enero 2023'!H20</f>
        <v>57</v>
      </c>
      <c r="I20" s="16">
        <f>+'Febrero 2022'!H20</f>
        <v>81</v>
      </c>
      <c r="J20" s="15">
        <f t="shared" si="2"/>
        <v>-29.62962962962963</v>
      </c>
    </row>
    <row r="21" spans="1:10" ht="13" x14ac:dyDescent="0.15">
      <c r="A21" s="1" t="s">
        <v>17</v>
      </c>
      <c r="B21" s="2">
        <v>4</v>
      </c>
      <c r="C21" s="2">
        <f>+'Febrero 2022'!B21</f>
        <v>3</v>
      </c>
      <c r="D21" s="15">
        <f t="shared" si="8"/>
        <v>33.333333333333336</v>
      </c>
      <c r="E21" s="2">
        <f>+B21+'Enero 2023'!E21</f>
        <v>7</v>
      </c>
      <c r="F21" s="2">
        <f>+C21+'Enero 2023'!F21</f>
        <v>6</v>
      </c>
      <c r="G21" s="15">
        <f t="shared" si="1"/>
        <v>16.666666666666668</v>
      </c>
      <c r="H21" s="2">
        <f>+B21-C21+'Enero 2023'!H21</f>
        <v>36</v>
      </c>
      <c r="I21" s="16">
        <f>+'Febrero 2022'!H21</f>
        <v>60</v>
      </c>
      <c r="J21" s="15">
        <f t="shared" si="2"/>
        <v>-40</v>
      </c>
    </row>
    <row r="22" spans="1:10" ht="13" x14ac:dyDescent="0.15">
      <c r="A22" s="1" t="s">
        <v>19</v>
      </c>
      <c r="B22" s="2">
        <v>3</v>
      </c>
      <c r="C22" s="2">
        <f>+'Febrero 2022'!B22</f>
        <v>1</v>
      </c>
      <c r="D22" s="15">
        <f t="shared" si="8"/>
        <v>200</v>
      </c>
      <c r="E22" s="2">
        <f>+B22+'Enero 2023'!E22</f>
        <v>5</v>
      </c>
      <c r="F22" s="2">
        <f>+C22+'Enero 2023'!F22</f>
        <v>3</v>
      </c>
      <c r="G22" s="15">
        <f t="shared" si="1"/>
        <v>66.666666666666671</v>
      </c>
      <c r="H22" s="2">
        <f>+B22-C22+'Enero 2023'!H22</f>
        <v>24</v>
      </c>
      <c r="I22" s="16">
        <f>+'Febrero 2022'!H22</f>
        <v>28</v>
      </c>
      <c r="J22" s="15">
        <f t="shared" si="2"/>
        <v>-14.285714285714286</v>
      </c>
    </row>
    <row r="23" spans="1:10" ht="13" x14ac:dyDescent="0.15">
      <c r="A23" s="1" t="s">
        <v>18</v>
      </c>
      <c r="B23" s="2">
        <v>2</v>
      </c>
      <c r="C23" s="2">
        <f>+'Febrero 2022'!B23</f>
        <v>4</v>
      </c>
      <c r="D23" s="15">
        <f t="shared" si="8"/>
        <v>-50</v>
      </c>
      <c r="E23" s="2">
        <f>+B23+'Enero 2023'!E23</f>
        <v>8</v>
      </c>
      <c r="F23" s="2">
        <f>+C23+'Enero 2023'!F23</f>
        <v>12</v>
      </c>
      <c r="G23" s="15">
        <f t="shared" si="1"/>
        <v>-33.333333333333336</v>
      </c>
      <c r="H23" s="2">
        <f>+B23-C23+'Enero 2023'!H23</f>
        <v>33</v>
      </c>
      <c r="I23" s="16">
        <f>+'Febrero 2022'!H23</f>
        <v>49</v>
      </c>
      <c r="J23" s="15">
        <f t="shared" si="2"/>
        <v>-32.653061224489797</v>
      </c>
    </row>
    <row r="24" spans="1:10" ht="13" x14ac:dyDescent="0.15">
      <c r="A24" s="1" t="s">
        <v>20</v>
      </c>
      <c r="B24" s="2">
        <v>4</v>
      </c>
      <c r="C24" s="2">
        <f>+'Febrero 2022'!B24</f>
        <v>5</v>
      </c>
      <c r="D24" s="15">
        <f t="shared" si="8"/>
        <v>-20</v>
      </c>
      <c r="E24" s="2">
        <f>+B24+'Enero 2023'!E24</f>
        <v>9</v>
      </c>
      <c r="F24" s="2">
        <f>+C24+'Enero 2023'!F24</f>
        <v>9</v>
      </c>
      <c r="G24" s="15">
        <f t="shared" si="1"/>
        <v>0</v>
      </c>
      <c r="H24" s="2">
        <f>+B24-C24+'Enero 2023'!H24</f>
        <v>67</v>
      </c>
      <c r="I24" s="16">
        <f>+'Febrero 2022'!H24</f>
        <v>61</v>
      </c>
      <c r="J24" s="15">
        <f t="shared" si="2"/>
        <v>9.8360655737704921</v>
      </c>
    </row>
    <row r="25" spans="1:10" ht="13" x14ac:dyDescent="0.15">
      <c r="A25" s="1" t="s">
        <v>22</v>
      </c>
      <c r="B25" s="2">
        <v>13</v>
      </c>
      <c r="C25" s="2">
        <f>+'Febrero 2022'!B25</f>
        <v>11</v>
      </c>
      <c r="D25" s="15">
        <f t="shared" si="8"/>
        <v>18.181818181818183</v>
      </c>
      <c r="E25" s="2">
        <f>+B25+'Enero 2023'!E25</f>
        <v>19</v>
      </c>
      <c r="F25" s="2">
        <f>+C25+'Enero 2023'!F25</f>
        <v>23</v>
      </c>
      <c r="G25" s="15">
        <f t="shared" si="1"/>
        <v>-17.391304347826086</v>
      </c>
      <c r="H25" s="2">
        <f>+B25-C25+'Enero 2023'!H25</f>
        <v>157</v>
      </c>
      <c r="I25" s="16">
        <f>+'Febrero 2022'!H25</f>
        <v>262</v>
      </c>
      <c r="J25" s="15">
        <f t="shared" si="2"/>
        <v>-40.076335877862597</v>
      </c>
    </row>
    <row r="26" spans="1:10" ht="13" x14ac:dyDescent="0.15">
      <c r="A26" s="1" t="s">
        <v>21</v>
      </c>
      <c r="B26" s="2">
        <v>9</v>
      </c>
      <c r="C26" s="2">
        <f>+'Febrero 2022'!B26</f>
        <v>11</v>
      </c>
      <c r="D26" s="15">
        <f t="shared" si="8"/>
        <v>-18.181818181818183</v>
      </c>
      <c r="E26" s="2">
        <f>+B26+'Enero 2023'!E26</f>
        <v>16</v>
      </c>
      <c r="F26" s="2">
        <f>+C26+'Enero 2023'!F26</f>
        <v>20</v>
      </c>
      <c r="G26" s="15">
        <f t="shared" si="1"/>
        <v>-20</v>
      </c>
      <c r="H26" s="2">
        <f>+B26-C26+'Enero 2023'!H26</f>
        <v>99</v>
      </c>
      <c r="I26" s="16">
        <f>+'Febrero 2022'!H26</f>
        <v>125</v>
      </c>
      <c r="J26" s="15">
        <f t="shared" si="2"/>
        <v>-20.8</v>
      </c>
    </row>
    <row r="27" spans="1:10" ht="13" x14ac:dyDescent="0.15">
      <c r="A27" s="1" t="s">
        <v>28</v>
      </c>
      <c r="B27" s="2">
        <v>9</v>
      </c>
      <c r="C27" s="2">
        <f>+'Febrero 2022'!B27</f>
        <v>9</v>
      </c>
      <c r="D27" s="15">
        <f t="shared" si="8"/>
        <v>0</v>
      </c>
      <c r="E27" s="2">
        <f>+B27+'Enero 2023'!E27</f>
        <v>16</v>
      </c>
      <c r="F27" s="2">
        <f>+C27+'Enero 2023'!F27</f>
        <v>24</v>
      </c>
      <c r="G27" s="15">
        <f t="shared" si="1"/>
        <v>-33.333333333333336</v>
      </c>
      <c r="H27" s="2">
        <f>+B27-C27+'Enero 2023'!H27</f>
        <v>85</v>
      </c>
      <c r="I27" s="16">
        <f>+'Febrero 2022'!H27</f>
        <v>118</v>
      </c>
      <c r="J27" s="15">
        <f t="shared" si="2"/>
        <v>-27.966101694915253</v>
      </c>
    </row>
    <row r="28" spans="1:10" x14ac:dyDescent="0.15">
      <c r="A28" s="6" t="s">
        <v>30</v>
      </c>
      <c r="B28" s="4">
        <f>SUM(B20:B27)</f>
        <v>47</v>
      </c>
      <c r="C28" s="4">
        <f>SUM(C20:C27)</f>
        <v>49</v>
      </c>
      <c r="D28" s="5">
        <f>+(B28-C28)*100/C28</f>
        <v>-4.0816326530612246</v>
      </c>
      <c r="E28" s="4">
        <f>SUM(E20:E27)</f>
        <v>88</v>
      </c>
      <c r="F28" s="4">
        <f>SUM(F20:F27)</f>
        <v>108</v>
      </c>
      <c r="G28" s="5">
        <f>+(E28-F28)*100/F28</f>
        <v>-18.518518518518519</v>
      </c>
      <c r="H28" s="4">
        <f>SUM(H20:H27)</f>
        <v>558</v>
      </c>
      <c r="I28" s="4">
        <f>SUM(I20:I27)</f>
        <v>784</v>
      </c>
      <c r="J28" s="5">
        <f>+(H28-I28)*100/I28</f>
        <v>-28.826530612244898</v>
      </c>
    </row>
    <row r="29" spans="1:10" ht="14" x14ac:dyDescent="0.15">
      <c r="A29" s="14" t="s">
        <v>27</v>
      </c>
      <c r="B29" s="12">
        <f>+B7+B13+B19+B28</f>
        <v>72</v>
      </c>
      <c r="C29" s="12">
        <f>+C7+C13+C19+C28</f>
        <v>85</v>
      </c>
      <c r="D29" s="13">
        <f>+(B29-C29)*100/C29</f>
        <v>-15.294117647058824</v>
      </c>
      <c r="E29" s="12">
        <f t="shared" ref="E29:I29" si="9">+E7+E13+E19+E28</f>
        <v>136</v>
      </c>
      <c r="F29" s="12">
        <f t="shared" si="9"/>
        <v>189</v>
      </c>
      <c r="G29" s="13">
        <f>+(E29-F29)*100/F29</f>
        <v>-28.042328042328041</v>
      </c>
      <c r="H29" s="12">
        <f t="shared" si="9"/>
        <v>962</v>
      </c>
      <c r="I29" s="12">
        <f t="shared" si="9"/>
        <v>1379</v>
      </c>
      <c r="J29" s="13">
        <f>+(H29-I29)*100/I29</f>
        <v>-30.239303843364755</v>
      </c>
    </row>
    <row r="30" spans="1:10" x14ac:dyDescent="0.15">
      <c r="A30" s="11" t="s">
        <v>31</v>
      </c>
      <c r="B30" s="11">
        <f>+B29-B7</f>
        <v>71</v>
      </c>
      <c r="C30" s="11">
        <f>+C29-C7</f>
        <v>85</v>
      </c>
      <c r="D30" s="10">
        <f>+(B30-C30)*100/C30</f>
        <v>-16.470588235294116</v>
      </c>
      <c r="E30" s="11">
        <f t="shared" ref="E30:I30" si="10">+E29-E7</f>
        <v>135</v>
      </c>
      <c r="F30" s="11">
        <f t="shared" si="10"/>
        <v>186</v>
      </c>
      <c r="G30" s="10">
        <f>+(E30-F30)*100/F30</f>
        <v>-27.419354838709676</v>
      </c>
      <c r="H30" s="11">
        <f t="shared" si="10"/>
        <v>952</v>
      </c>
      <c r="I30" s="11">
        <f t="shared" si="10"/>
        <v>1366</v>
      </c>
      <c r="J30" s="10">
        <f>+(H30-I30)*100/I30</f>
        <v>-30.307467057101025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41DFBF-41C3-BF4E-8CC6-EE24AD519891}">
  <dimension ref="A2:J30"/>
  <sheetViews>
    <sheetView zoomScale="154" zoomScaleNormal="154" zoomScalePageLayoutView="117" workbookViewId="0">
      <selection activeCell="H37" sqref="H3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2023</v>
      </c>
      <c r="C3" s="8">
        <v>2022</v>
      </c>
      <c r="D3" s="9" t="s">
        <v>23</v>
      </c>
      <c r="E3" s="7">
        <v>2023</v>
      </c>
      <c r="F3" s="8">
        <v>2022</v>
      </c>
      <c r="G3" s="9" t="s">
        <v>23</v>
      </c>
      <c r="H3" s="7">
        <v>2023</v>
      </c>
      <c r="I3" s="8">
        <v>2022</v>
      </c>
      <c r="J3" s="9" t="s">
        <v>23</v>
      </c>
    </row>
    <row r="4" spans="1:10" ht="13" x14ac:dyDescent="0.15">
      <c r="A4" s="1" t="s">
        <v>4</v>
      </c>
      <c r="B4" s="2"/>
      <c r="C4" s="2">
        <f>+'Enero 2022'!B4</f>
        <v>0</v>
      </c>
      <c r="D4" s="15" t="e">
        <f t="shared" ref="D4:D6" si="0">+(B4-C4)*100/C4</f>
        <v>#DIV/0!</v>
      </c>
      <c r="E4" s="2">
        <f>+B4</f>
        <v>0</v>
      </c>
      <c r="F4" s="2">
        <f>+C4</f>
        <v>0</v>
      </c>
      <c r="G4" s="15" t="e">
        <f t="shared" ref="G4:G27" si="1">+(E4-F4)*100/F4</f>
        <v>#DIV/0!</v>
      </c>
      <c r="H4" s="2">
        <f>+B4-C4+'Diciembre 2022'!H4</f>
        <v>3</v>
      </c>
      <c r="I4" s="16">
        <f>+'Enero 2022'!H4</f>
        <v>4</v>
      </c>
      <c r="J4" s="15">
        <f t="shared" ref="J4:J27" si="2">+(H4-I4)*100/I4</f>
        <v>-25</v>
      </c>
    </row>
    <row r="5" spans="1:10" ht="13" x14ac:dyDescent="0.15">
      <c r="A5" s="1" t="s">
        <v>5</v>
      </c>
      <c r="B5" s="2"/>
      <c r="C5" s="2">
        <f>+'Enero 2022'!B5</f>
        <v>0</v>
      </c>
      <c r="D5" s="15"/>
      <c r="E5" s="2">
        <f t="shared" ref="E5:E6" si="3">+B5</f>
        <v>0</v>
      </c>
      <c r="F5" s="2">
        <f t="shared" ref="F5:F6" si="4">+C5</f>
        <v>0</v>
      </c>
      <c r="G5" s="15"/>
      <c r="H5" s="2">
        <f>+B5-C5+'Diciembre 2022'!H5</f>
        <v>2</v>
      </c>
      <c r="I5" s="16">
        <f>+'Enero 2022'!H5</f>
        <v>1</v>
      </c>
      <c r="J5" s="15">
        <f t="shared" si="2"/>
        <v>100</v>
      </c>
    </row>
    <row r="6" spans="1:10" ht="13" x14ac:dyDescent="0.15">
      <c r="A6" s="1" t="s">
        <v>6</v>
      </c>
      <c r="B6" s="2"/>
      <c r="C6" s="2">
        <f>+'Enero 2022'!B6</f>
        <v>3</v>
      </c>
      <c r="D6" s="15">
        <f t="shared" si="0"/>
        <v>-100</v>
      </c>
      <c r="E6" s="2">
        <f t="shared" si="3"/>
        <v>0</v>
      </c>
      <c r="F6" s="2">
        <f t="shared" si="4"/>
        <v>3</v>
      </c>
      <c r="G6" s="15">
        <f t="shared" si="1"/>
        <v>-100</v>
      </c>
      <c r="H6" s="2">
        <f>+B6-C6+'Diciembre 2022'!H6</f>
        <v>4</v>
      </c>
      <c r="I6" s="16">
        <f>+'Enero 2022'!H6</f>
        <v>8</v>
      </c>
      <c r="J6" s="15">
        <f t="shared" si="2"/>
        <v>-50</v>
      </c>
    </row>
    <row r="7" spans="1:10" x14ac:dyDescent="0.15">
      <c r="A7" s="6" t="s">
        <v>1</v>
      </c>
      <c r="B7" s="4">
        <f>+B4+B5+B6</f>
        <v>0</v>
      </c>
      <c r="C7" s="4">
        <f>SUM(C4:C6)</f>
        <v>3</v>
      </c>
      <c r="D7" s="5">
        <f>+(B7-C7)*100/C7</f>
        <v>-100</v>
      </c>
      <c r="E7" s="4">
        <f>SUM(E4:E6)</f>
        <v>0</v>
      </c>
      <c r="F7" s="4">
        <f>SUM(F4:F6)</f>
        <v>3</v>
      </c>
      <c r="G7" s="5">
        <f t="shared" si="1"/>
        <v>-100</v>
      </c>
      <c r="H7" s="4">
        <f>SUM(H4:H6)</f>
        <v>9</v>
      </c>
      <c r="I7" s="4">
        <f>SUM(I4:I6)</f>
        <v>13</v>
      </c>
      <c r="J7" s="5">
        <f t="shared" si="2"/>
        <v>-30.76923076923077</v>
      </c>
    </row>
    <row r="8" spans="1:10" ht="13" x14ac:dyDescent="0.15">
      <c r="A8" s="1" t="s">
        <v>7</v>
      </c>
      <c r="B8" s="2"/>
      <c r="C8" s="2">
        <f>+'Enero 2022'!B8</f>
        <v>0</v>
      </c>
      <c r="D8" s="15"/>
      <c r="E8" s="2">
        <f t="shared" ref="E8:E12" si="5">+B8</f>
        <v>0</v>
      </c>
      <c r="F8" s="2">
        <f t="shared" ref="F8:F12" si="6">+C8</f>
        <v>0</v>
      </c>
      <c r="G8" s="15"/>
      <c r="H8" s="2">
        <f>+B8-C8+'Diciembre 2022'!H8</f>
        <v>1</v>
      </c>
      <c r="I8" s="16">
        <f>+'Enero 2022'!H8</f>
        <v>6</v>
      </c>
      <c r="J8" s="15">
        <f t="shared" si="2"/>
        <v>-83.333333333333329</v>
      </c>
    </row>
    <row r="9" spans="1:10" ht="13" x14ac:dyDescent="0.15">
      <c r="A9" s="1" t="s">
        <v>8</v>
      </c>
      <c r="B9" s="2"/>
      <c r="C9" s="2">
        <f>+'Enero 2022'!B9</f>
        <v>1</v>
      </c>
      <c r="D9" s="15">
        <f t="shared" ref="D9:D12" si="7">+(B9-C9)*100/C9</f>
        <v>-100</v>
      </c>
      <c r="E9" s="2">
        <f t="shared" si="5"/>
        <v>0</v>
      </c>
      <c r="F9" s="2">
        <f t="shared" si="6"/>
        <v>1</v>
      </c>
      <c r="G9" s="15">
        <f t="shared" si="1"/>
        <v>-100</v>
      </c>
      <c r="H9" s="2">
        <f>+B9-C9+'Diciembre 2022'!H9</f>
        <v>8</v>
      </c>
      <c r="I9" s="16">
        <f>+'Enero 2022'!H9</f>
        <v>7</v>
      </c>
      <c r="J9" s="15">
        <f t="shared" si="2"/>
        <v>14.285714285714286</v>
      </c>
    </row>
    <row r="10" spans="1:10" ht="13" x14ac:dyDescent="0.15">
      <c r="A10" s="1" t="s">
        <v>9</v>
      </c>
      <c r="B10" s="2">
        <v>1</v>
      </c>
      <c r="C10" s="2">
        <f>+'Enero 2022'!B10</f>
        <v>2</v>
      </c>
      <c r="D10" s="15">
        <f t="shared" si="7"/>
        <v>-50</v>
      </c>
      <c r="E10" s="2">
        <f t="shared" si="5"/>
        <v>1</v>
      </c>
      <c r="F10" s="2">
        <f t="shared" si="6"/>
        <v>2</v>
      </c>
      <c r="G10" s="15">
        <f t="shared" si="1"/>
        <v>-50</v>
      </c>
      <c r="H10" s="2">
        <f>+B10-C10+'Diciembre 2022'!H10</f>
        <v>27</v>
      </c>
      <c r="I10" s="16">
        <f>+'Enero 2022'!H10</f>
        <v>51</v>
      </c>
      <c r="J10" s="15">
        <f t="shared" si="2"/>
        <v>-47.058823529411768</v>
      </c>
    </row>
    <row r="11" spans="1:10" ht="13" x14ac:dyDescent="0.15">
      <c r="A11" s="1" t="s">
        <v>10</v>
      </c>
      <c r="B11" s="2">
        <v>2</v>
      </c>
      <c r="C11" s="2">
        <f>+'Enero 2022'!B11</f>
        <v>2</v>
      </c>
      <c r="D11" s="15">
        <f t="shared" si="7"/>
        <v>0</v>
      </c>
      <c r="E11" s="2">
        <f t="shared" si="5"/>
        <v>2</v>
      </c>
      <c r="F11" s="2">
        <f t="shared" si="6"/>
        <v>2</v>
      </c>
      <c r="G11" s="15">
        <f t="shared" si="1"/>
        <v>0</v>
      </c>
      <c r="H11" s="2">
        <f>+B11-C11+'Diciembre 2022'!H11</f>
        <v>47</v>
      </c>
      <c r="I11" s="16">
        <f>+'Enero 2022'!H11</f>
        <v>54</v>
      </c>
      <c r="J11" s="15">
        <f t="shared" si="2"/>
        <v>-12.962962962962964</v>
      </c>
    </row>
    <row r="12" spans="1:10" ht="13" x14ac:dyDescent="0.15">
      <c r="A12" s="1" t="s">
        <v>11</v>
      </c>
      <c r="B12" s="2">
        <v>7</v>
      </c>
      <c r="C12" s="2">
        <f>+'Enero 2022'!B12</f>
        <v>8</v>
      </c>
      <c r="D12" s="15">
        <f t="shared" si="7"/>
        <v>-12.5</v>
      </c>
      <c r="E12" s="2">
        <f t="shared" si="5"/>
        <v>7</v>
      </c>
      <c r="F12" s="2">
        <f t="shared" si="6"/>
        <v>8</v>
      </c>
      <c r="G12" s="15">
        <f t="shared" si="1"/>
        <v>-12.5</v>
      </c>
      <c r="H12" s="2">
        <f>+B12-C12+'Diciembre 2022'!H12</f>
        <v>51</v>
      </c>
      <c r="I12" s="16">
        <f>+'Enero 2022'!H12</f>
        <v>99</v>
      </c>
      <c r="J12" s="15">
        <f t="shared" si="2"/>
        <v>-48.484848484848484</v>
      </c>
    </row>
    <row r="13" spans="1:10" x14ac:dyDescent="0.15">
      <c r="A13" s="6" t="s">
        <v>2</v>
      </c>
      <c r="B13" s="4">
        <f t="shared" ref="B13" si="8">+B8+B9+B10+B11+B12</f>
        <v>10</v>
      </c>
      <c r="C13" s="4">
        <f>SUM(C8:C12)</f>
        <v>13</v>
      </c>
      <c r="D13" s="5">
        <f>+(B13-C13)*100/C13</f>
        <v>-23.076923076923077</v>
      </c>
      <c r="E13" s="4">
        <f>SUM(E8:E12)</f>
        <v>10</v>
      </c>
      <c r="F13" s="4">
        <f>SUM(F8:F12)</f>
        <v>13</v>
      </c>
      <c r="G13" s="5">
        <f t="shared" si="1"/>
        <v>-23.076923076923077</v>
      </c>
      <c r="H13" s="4">
        <f>SUM(H8:H12)</f>
        <v>134</v>
      </c>
      <c r="I13" s="4">
        <f>SUM(I8:I12)</f>
        <v>217</v>
      </c>
      <c r="J13" s="5">
        <f t="shared" si="2"/>
        <v>-38.248847926267281</v>
      </c>
    </row>
    <row r="14" spans="1:10" ht="13" x14ac:dyDescent="0.15">
      <c r="A14" s="1" t="s">
        <v>12</v>
      </c>
      <c r="B14" s="2">
        <v>1</v>
      </c>
      <c r="C14" s="2">
        <f>+'Enero 2022'!B14</f>
        <v>4</v>
      </c>
      <c r="D14" s="15">
        <f>+(B14-C14)*100/C14</f>
        <v>-75</v>
      </c>
      <c r="E14" s="2">
        <f t="shared" ref="E14:E18" si="9">+B14</f>
        <v>1</v>
      </c>
      <c r="F14" s="2">
        <f t="shared" ref="F14:F18" si="10">+C14</f>
        <v>4</v>
      </c>
      <c r="G14" s="15">
        <f t="shared" si="1"/>
        <v>-75</v>
      </c>
      <c r="H14" s="2">
        <f>+B14-C14+'Diciembre 2022'!H14</f>
        <v>29</v>
      </c>
      <c r="I14" s="16">
        <f>+'Enero 2022'!H14</f>
        <v>58</v>
      </c>
      <c r="J14" s="15">
        <f t="shared" si="2"/>
        <v>-50</v>
      </c>
    </row>
    <row r="15" spans="1:10" ht="13" x14ac:dyDescent="0.15">
      <c r="A15" s="1" t="s">
        <v>13</v>
      </c>
      <c r="B15" s="2">
        <v>3</v>
      </c>
      <c r="C15" s="2">
        <f>+'Enero 2022'!B15</f>
        <v>4</v>
      </c>
      <c r="D15" s="15">
        <f t="shared" ref="D15:D18" si="11">+(B15-C15)*100/C15</f>
        <v>-25</v>
      </c>
      <c r="E15" s="2">
        <f t="shared" si="9"/>
        <v>3</v>
      </c>
      <c r="F15" s="2">
        <f t="shared" si="10"/>
        <v>4</v>
      </c>
      <c r="G15" s="15">
        <f t="shared" si="1"/>
        <v>-25</v>
      </c>
      <c r="H15" s="2">
        <f>+B15-C15+'Diciembre 2022'!H15</f>
        <v>55</v>
      </c>
      <c r="I15" s="16">
        <f>+'Enero 2022'!H15</f>
        <v>60</v>
      </c>
      <c r="J15" s="15">
        <f t="shared" si="2"/>
        <v>-8.3333333333333339</v>
      </c>
    </row>
    <row r="16" spans="1:10" ht="13" x14ac:dyDescent="0.15">
      <c r="A16" s="1" t="s">
        <v>14</v>
      </c>
      <c r="B16" s="2">
        <v>4</v>
      </c>
      <c r="C16" s="2">
        <f>+'Enero 2022'!B16</f>
        <v>11</v>
      </c>
      <c r="D16" s="15">
        <f t="shared" si="11"/>
        <v>-63.636363636363633</v>
      </c>
      <c r="E16" s="2">
        <f t="shared" si="9"/>
        <v>4</v>
      </c>
      <c r="F16" s="2">
        <f t="shared" si="10"/>
        <v>11</v>
      </c>
      <c r="G16" s="15">
        <f t="shared" si="1"/>
        <v>-63.636363636363633</v>
      </c>
      <c r="H16" s="2">
        <f>+B16-C16+'Diciembre 2022'!H16</f>
        <v>86</v>
      </c>
      <c r="I16" s="16">
        <f>+'Enero 2022'!H16</f>
        <v>139</v>
      </c>
      <c r="J16" s="15">
        <f t="shared" si="2"/>
        <v>-38.129496402877699</v>
      </c>
    </row>
    <row r="17" spans="1:10" ht="13" x14ac:dyDescent="0.15">
      <c r="A17" s="1" t="s">
        <v>15</v>
      </c>
      <c r="B17" s="2">
        <v>1</v>
      </c>
      <c r="C17" s="2">
        <f>+'Enero 2022'!B17</f>
        <v>5</v>
      </c>
      <c r="D17" s="15">
        <f t="shared" si="11"/>
        <v>-80</v>
      </c>
      <c r="E17" s="2">
        <f t="shared" si="9"/>
        <v>1</v>
      </c>
      <c r="F17" s="2">
        <f t="shared" si="10"/>
        <v>5</v>
      </c>
      <c r="G17" s="15">
        <f t="shared" si="1"/>
        <v>-80</v>
      </c>
      <c r="H17" s="2">
        <f>+B17-C17+'Diciembre 2022'!H17</f>
        <v>41</v>
      </c>
      <c r="I17" s="16">
        <f>+'Enero 2022'!H17</f>
        <v>64</v>
      </c>
      <c r="J17" s="15">
        <f t="shared" si="2"/>
        <v>-35.9375</v>
      </c>
    </row>
    <row r="18" spans="1:10" ht="13" x14ac:dyDescent="0.15">
      <c r="A18" s="1" t="s">
        <v>29</v>
      </c>
      <c r="B18" s="2">
        <v>4</v>
      </c>
      <c r="C18" s="2">
        <f>+'Enero 2022'!B18</f>
        <v>5</v>
      </c>
      <c r="D18" s="15">
        <f t="shared" si="11"/>
        <v>-20</v>
      </c>
      <c r="E18" s="2">
        <f t="shared" si="9"/>
        <v>4</v>
      </c>
      <c r="F18" s="2">
        <f t="shared" si="10"/>
        <v>5</v>
      </c>
      <c r="G18" s="15">
        <f t="shared" si="1"/>
        <v>-20</v>
      </c>
      <c r="H18" s="2">
        <f>+B18-C18+'Diciembre 2022'!H18</f>
        <v>61</v>
      </c>
      <c r="I18" s="16">
        <f>+'Enero 2022'!H18</f>
        <v>71</v>
      </c>
      <c r="J18" s="15">
        <f t="shared" si="2"/>
        <v>-14.084507042253522</v>
      </c>
    </row>
    <row r="19" spans="1:10" x14ac:dyDescent="0.15">
      <c r="A19" s="6" t="s">
        <v>3</v>
      </c>
      <c r="B19" s="4">
        <f t="shared" ref="B19" si="12">+B14+B15+B16+B17+B18</f>
        <v>13</v>
      </c>
      <c r="C19" s="4">
        <f>SUM(C14:C18)</f>
        <v>29</v>
      </c>
      <c r="D19" s="5">
        <f>+(B19-C19)*100/C19</f>
        <v>-55.172413793103445</v>
      </c>
      <c r="E19" s="4">
        <f>SUM(E14:E18)</f>
        <v>13</v>
      </c>
      <c r="F19" s="4">
        <f>SUM(F14:F18)</f>
        <v>29</v>
      </c>
      <c r="G19" s="5">
        <f t="shared" si="1"/>
        <v>-55.172413793103445</v>
      </c>
      <c r="H19" s="4">
        <f>SUM(H14:H18)</f>
        <v>272</v>
      </c>
      <c r="I19" s="4">
        <f>SUM(I14:I18)</f>
        <v>392</v>
      </c>
      <c r="J19" s="5">
        <f t="shared" si="2"/>
        <v>-30.612244897959183</v>
      </c>
    </row>
    <row r="20" spans="1:10" ht="13" x14ac:dyDescent="0.15">
      <c r="A20" s="1" t="s">
        <v>16</v>
      </c>
      <c r="B20" s="2">
        <v>5</v>
      </c>
      <c r="C20" s="2">
        <f>+'Enero 2022'!B20</f>
        <v>6</v>
      </c>
      <c r="D20" s="15">
        <f t="shared" ref="D20:D27" si="13">+(B20-C20)*100/C20</f>
        <v>-16.666666666666668</v>
      </c>
      <c r="E20" s="2">
        <f t="shared" ref="E20:E27" si="14">+B20</f>
        <v>5</v>
      </c>
      <c r="F20" s="2">
        <f t="shared" ref="F20:F27" si="15">+C20</f>
        <v>6</v>
      </c>
      <c r="G20" s="15">
        <f t="shared" si="1"/>
        <v>-16.666666666666668</v>
      </c>
      <c r="H20" s="2">
        <f>+B20-C20+'Diciembre 2022'!H20</f>
        <v>59</v>
      </c>
      <c r="I20" s="16">
        <f>+'Enero 2022'!H20</f>
        <v>82</v>
      </c>
      <c r="J20" s="15">
        <f t="shared" si="2"/>
        <v>-28.048780487804876</v>
      </c>
    </row>
    <row r="21" spans="1:10" ht="13" x14ac:dyDescent="0.15">
      <c r="A21" s="1" t="s">
        <v>17</v>
      </c>
      <c r="B21" s="2">
        <v>3</v>
      </c>
      <c r="C21" s="2">
        <f>+'Enero 2022'!B21</f>
        <v>3</v>
      </c>
      <c r="D21" s="15">
        <f t="shared" si="13"/>
        <v>0</v>
      </c>
      <c r="E21" s="2">
        <f t="shared" si="14"/>
        <v>3</v>
      </c>
      <c r="F21" s="2">
        <f t="shared" si="15"/>
        <v>3</v>
      </c>
      <c r="G21" s="15">
        <f t="shared" si="1"/>
        <v>0</v>
      </c>
      <c r="H21" s="2">
        <f>+B21-C21+'Diciembre 2022'!H21</f>
        <v>35</v>
      </c>
      <c r="I21" s="16">
        <f>+'Enero 2022'!H21</f>
        <v>58</v>
      </c>
      <c r="J21" s="15">
        <f t="shared" si="2"/>
        <v>-39.655172413793103</v>
      </c>
    </row>
    <row r="22" spans="1:10" ht="13" x14ac:dyDescent="0.15">
      <c r="A22" s="1" t="s">
        <v>19</v>
      </c>
      <c r="B22" s="2">
        <v>2</v>
      </c>
      <c r="C22" s="2">
        <f>+'Enero 2022'!B22</f>
        <v>2</v>
      </c>
      <c r="D22" s="15">
        <f t="shared" si="13"/>
        <v>0</v>
      </c>
      <c r="E22" s="2">
        <f t="shared" si="14"/>
        <v>2</v>
      </c>
      <c r="F22" s="2">
        <f t="shared" si="15"/>
        <v>2</v>
      </c>
      <c r="G22" s="15">
        <f t="shared" si="1"/>
        <v>0</v>
      </c>
      <c r="H22" s="2">
        <f>+B22-C22+'Diciembre 2022'!H22</f>
        <v>22</v>
      </c>
      <c r="I22" s="16">
        <f>+'Enero 2022'!H22</f>
        <v>28</v>
      </c>
      <c r="J22" s="15">
        <f t="shared" si="2"/>
        <v>-21.428571428571427</v>
      </c>
    </row>
    <row r="23" spans="1:10" ht="13" x14ac:dyDescent="0.15">
      <c r="A23" s="1" t="s">
        <v>18</v>
      </c>
      <c r="B23" s="2">
        <v>6</v>
      </c>
      <c r="C23" s="2">
        <f>+'Enero 2022'!B23</f>
        <v>8</v>
      </c>
      <c r="D23" s="15">
        <f t="shared" si="13"/>
        <v>-25</v>
      </c>
      <c r="E23" s="2">
        <f t="shared" si="14"/>
        <v>6</v>
      </c>
      <c r="F23" s="2">
        <f t="shared" si="15"/>
        <v>8</v>
      </c>
      <c r="G23" s="15">
        <f t="shared" si="1"/>
        <v>-25</v>
      </c>
      <c r="H23" s="2">
        <f>+B23-C23+'Diciembre 2022'!H23</f>
        <v>35</v>
      </c>
      <c r="I23" s="16">
        <f>+'Enero 2022'!H23</f>
        <v>49</v>
      </c>
      <c r="J23" s="15">
        <f t="shared" si="2"/>
        <v>-28.571428571428573</v>
      </c>
    </row>
    <row r="24" spans="1:10" ht="13" x14ac:dyDescent="0.15">
      <c r="A24" s="1" t="s">
        <v>20</v>
      </c>
      <c r="B24" s="2">
        <v>5</v>
      </c>
      <c r="C24" s="2">
        <f>+'Enero 2022'!B24</f>
        <v>4</v>
      </c>
      <c r="D24" s="15">
        <f t="shared" si="13"/>
        <v>25</v>
      </c>
      <c r="E24" s="2">
        <f t="shared" si="14"/>
        <v>5</v>
      </c>
      <c r="F24" s="2">
        <f t="shared" si="15"/>
        <v>4</v>
      </c>
      <c r="G24" s="15">
        <f t="shared" si="1"/>
        <v>25</v>
      </c>
      <c r="H24" s="2">
        <f>+B24-C24+'Diciembre 2022'!H24</f>
        <v>68</v>
      </c>
      <c r="I24" s="16">
        <f>+'Enero 2022'!H24</f>
        <v>59</v>
      </c>
      <c r="J24" s="15">
        <f t="shared" si="2"/>
        <v>15.254237288135593</v>
      </c>
    </row>
    <row r="25" spans="1:10" ht="13" x14ac:dyDescent="0.15">
      <c r="A25" s="1" t="s">
        <v>22</v>
      </c>
      <c r="B25" s="2">
        <v>6</v>
      </c>
      <c r="C25" s="2">
        <f>+'Enero 2022'!B25</f>
        <v>12</v>
      </c>
      <c r="D25" s="15">
        <f t="shared" si="13"/>
        <v>-50</v>
      </c>
      <c r="E25" s="2">
        <f t="shared" si="14"/>
        <v>6</v>
      </c>
      <c r="F25" s="2">
        <f t="shared" si="15"/>
        <v>12</v>
      </c>
      <c r="G25" s="15">
        <f t="shared" si="1"/>
        <v>-50</v>
      </c>
      <c r="H25" s="2">
        <f>+B25-C25+'Diciembre 2022'!H25</f>
        <v>155</v>
      </c>
      <c r="I25" s="16">
        <f>+'Enero 2022'!H25</f>
        <v>280</v>
      </c>
      <c r="J25" s="15">
        <f t="shared" si="2"/>
        <v>-44.642857142857146</v>
      </c>
    </row>
    <row r="26" spans="1:10" ht="13" x14ac:dyDescent="0.15">
      <c r="A26" s="1" t="s">
        <v>21</v>
      </c>
      <c r="B26" s="2">
        <v>7</v>
      </c>
      <c r="C26" s="2">
        <f>+'Enero 2022'!B26</f>
        <v>9</v>
      </c>
      <c r="D26" s="15">
        <f t="shared" si="13"/>
        <v>-22.222222222222221</v>
      </c>
      <c r="E26" s="2">
        <f t="shared" si="14"/>
        <v>7</v>
      </c>
      <c r="F26" s="2">
        <f t="shared" si="15"/>
        <v>9</v>
      </c>
      <c r="G26" s="15">
        <f t="shared" si="1"/>
        <v>-22.222222222222221</v>
      </c>
      <c r="H26" s="2">
        <f>+B26-C26+'Diciembre 2022'!H26</f>
        <v>101</v>
      </c>
      <c r="I26" s="16">
        <f>+'Enero 2022'!H26</f>
        <v>129</v>
      </c>
      <c r="J26" s="15">
        <f t="shared" si="2"/>
        <v>-21.705426356589147</v>
      </c>
    </row>
    <row r="27" spans="1:10" ht="13" x14ac:dyDescent="0.15">
      <c r="A27" s="1" t="s">
        <v>28</v>
      </c>
      <c r="B27" s="2">
        <v>7</v>
      </c>
      <c r="C27" s="2">
        <f>+'Enero 2022'!B27</f>
        <v>15</v>
      </c>
      <c r="D27" s="15">
        <f t="shared" si="13"/>
        <v>-53.333333333333336</v>
      </c>
      <c r="E27" s="2">
        <f t="shared" si="14"/>
        <v>7</v>
      </c>
      <c r="F27" s="2">
        <f t="shared" si="15"/>
        <v>15</v>
      </c>
      <c r="G27" s="15">
        <f t="shared" si="1"/>
        <v>-53.333333333333336</v>
      </c>
      <c r="H27" s="2">
        <f>+B27-C27+'Diciembre 2022'!H27</f>
        <v>85</v>
      </c>
      <c r="I27" s="16">
        <f>+'Enero 2022'!H27</f>
        <v>124</v>
      </c>
      <c r="J27" s="15">
        <f t="shared" si="2"/>
        <v>-31.451612903225808</v>
      </c>
    </row>
    <row r="28" spans="1:10" x14ac:dyDescent="0.15">
      <c r="A28" s="6" t="s">
        <v>30</v>
      </c>
      <c r="B28" s="4">
        <f>SUM(B20:B27)</f>
        <v>41</v>
      </c>
      <c r="C28" s="4">
        <f>SUM(C20:C27)</f>
        <v>59</v>
      </c>
      <c r="D28" s="5">
        <f>+(B28-C28)*100/C28</f>
        <v>-30.508474576271187</v>
      </c>
      <c r="E28" s="4">
        <f>SUM(E20:E27)</f>
        <v>41</v>
      </c>
      <c r="F28" s="4">
        <f>SUM(F20:F27)</f>
        <v>59</v>
      </c>
      <c r="G28" s="5">
        <f>+(E28-F28)*100/F28</f>
        <v>-30.508474576271187</v>
      </c>
      <c r="H28" s="4">
        <f>SUM(H20:H27)</f>
        <v>560</v>
      </c>
      <c r="I28" s="4">
        <f>SUM(I20:I27)</f>
        <v>809</v>
      </c>
      <c r="J28" s="5">
        <f>+(H28-I28)*100/I28</f>
        <v>-30.778739184177997</v>
      </c>
    </row>
    <row r="29" spans="1:10" ht="14" x14ac:dyDescent="0.15">
      <c r="A29" s="14" t="s">
        <v>27</v>
      </c>
      <c r="B29" s="12">
        <f>+B7+B13+B19+B28</f>
        <v>64</v>
      </c>
      <c r="C29" s="12">
        <f>+C7+C13+C19+C28</f>
        <v>104</v>
      </c>
      <c r="D29" s="13">
        <f>+(B29-C29)*100/C29</f>
        <v>-38.46153846153846</v>
      </c>
      <c r="E29" s="12">
        <f t="shared" ref="E29:I29" si="16">+E7+E13+E19+E28</f>
        <v>64</v>
      </c>
      <c r="F29" s="12">
        <f t="shared" si="16"/>
        <v>104</v>
      </c>
      <c r="G29" s="13">
        <f>+(E29-F29)*100/F29</f>
        <v>-38.46153846153846</v>
      </c>
      <c r="H29" s="12">
        <f t="shared" si="16"/>
        <v>975</v>
      </c>
      <c r="I29" s="12">
        <f t="shared" si="16"/>
        <v>1431</v>
      </c>
      <c r="J29" s="13">
        <f>+(H29-I29)*100/I29</f>
        <v>-31.865828092243188</v>
      </c>
    </row>
    <row r="30" spans="1:10" x14ac:dyDescent="0.15">
      <c r="A30" s="11" t="s">
        <v>31</v>
      </c>
      <c r="B30" s="11">
        <f>+B29-B7</f>
        <v>64</v>
      </c>
      <c r="C30" s="11">
        <f>+C29-C7</f>
        <v>101</v>
      </c>
      <c r="D30" s="10">
        <f>+(B30-C30)*100/C30</f>
        <v>-36.633663366336634</v>
      </c>
      <c r="E30" s="11">
        <f t="shared" ref="E30:I30" si="17">+E29-E7</f>
        <v>64</v>
      </c>
      <c r="F30" s="11">
        <f t="shared" si="17"/>
        <v>101</v>
      </c>
      <c r="G30" s="10">
        <f>+(E30-F30)*100/F30</f>
        <v>-36.633663366336634</v>
      </c>
      <c r="H30" s="11">
        <f t="shared" si="17"/>
        <v>966</v>
      </c>
      <c r="I30" s="11">
        <f t="shared" si="17"/>
        <v>1418</v>
      </c>
      <c r="J30" s="10">
        <f>+(H30-I30)*100/I30</f>
        <v>-31.875881523272213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50ECC-2668-4149-B1F0-615A5AADD1A5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+'Diciembre 2021'!B4</f>
        <v>2</v>
      </c>
      <c r="D4" s="15">
        <f t="shared" ref="D4" si="0">+(B4-C4)*100/C4</f>
        <v>-50</v>
      </c>
      <c r="E4" s="2">
        <f>+B4+'Noviembre 2022'!E4</f>
        <v>3</v>
      </c>
      <c r="F4" s="2">
        <f>+C4+'Noviembre 2022'!F4</f>
        <v>4</v>
      </c>
      <c r="G4" s="15">
        <f t="shared" ref="G4:G27" si="1">+(E4-F4)*100/F4</f>
        <v>-25</v>
      </c>
      <c r="H4" s="2">
        <f>+B4-C4+'Noviembre 2022'!H4</f>
        <v>3</v>
      </c>
      <c r="I4" s="16">
        <f>+'Diciembre 2021'!H4</f>
        <v>4</v>
      </c>
      <c r="J4" s="15">
        <f t="shared" ref="J4:J27" si="2">+(H4-I4)*100/I4</f>
        <v>-25</v>
      </c>
    </row>
    <row r="5" spans="1:10" ht="13" x14ac:dyDescent="0.15">
      <c r="A5" s="1" t="s">
        <v>5</v>
      </c>
      <c r="B5" s="2"/>
      <c r="C5" s="2">
        <f>+'Diciembre 2021'!B5</f>
        <v>0</v>
      </c>
      <c r="D5" s="15"/>
      <c r="E5" s="2">
        <f>+B5+'Noviembre 2022'!E5</f>
        <v>2</v>
      </c>
      <c r="F5" s="2">
        <f>+C5+'Noviembre 2022'!F5</f>
        <v>2</v>
      </c>
      <c r="G5" s="15">
        <f t="shared" si="1"/>
        <v>0</v>
      </c>
      <c r="H5" s="2">
        <f>+B5-C5+'Noviembre 2022'!H5</f>
        <v>2</v>
      </c>
      <c r="I5" s="16">
        <f>+'Diciembre 2021'!H5</f>
        <v>2</v>
      </c>
      <c r="J5" s="15">
        <f t="shared" si="2"/>
        <v>0</v>
      </c>
    </row>
    <row r="6" spans="1:10" ht="13" x14ac:dyDescent="0.15">
      <c r="A6" s="1" t="s">
        <v>6</v>
      </c>
      <c r="B6" s="2"/>
      <c r="C6" s="2">
        <f>+'Diciembre 2021'!B6</f>
        <v>0</v>
      </c>
      <c r="D6" s="15"/>
      <c r="E6" s="2">
        <f>+B6+'Noviembre 2022'!E6</f>
        <v>7</v>
      </c>
      <c r="F6" s="2">
        <f>+C6+'Noviembre 2022'!F6</f>
        <v>5</v>
      </c>
      <c r="G6" s="15">
        <f t="shared" si="1"/>
        <v>40</v>
      </c>
      <c r="H6" s="2">
        <f>+B6-C6+'Noviembre 2022'!H6</f>
        <v>7</v>
      </c>
      <c r="I6" s="16">
        <f>+'Diciembre 2021'!H6</f>
        <v>5</v>
      </c>
      <c r="J6" s="15">
        <f t="shared" si="2"/>
        <v>40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2</v>
      </c>
      <c r="D7" s="5">
        <f>+(B7-C7)*100/C7</f>
        <v>-50</v>
      </c>
      <c r="E7" s="4">
        <f>SUM(E4:E6)</f>
        <v>12</v>
      </c>
      <c r="F7" s="4">
        <f>SUM(F4:F6)</f>
        <v>11</v>
      </c>
      <c r="G7" s="5">
        <f t="shared" si="1"/>
        <v>9.0909090909090917</v>
      </c>
      <c r="H7" s="4">
        <f>SUM(H4:H6)</f>
        <v>12</v>
      </c>
      <c r="I7" s="4">
        <f>SUM(I4:I6)</f>
        <v>11</v>
      </c>
      <c r="J7" s="5">
        <f t="shared" si="2"/>
        <v>9.0909090909090917</v>
      </c>
    </row>
    <row r="8" spans="1:10" ht="13" x14ac:dyDescent="0.15">
      <c r="A8" s="1" t="s">
        <v>7</v>
      </c>
      <c r="B8" s="2"/>
      <c r="C8" s="2">
        <f>+'Diciembre 2021'!B8</f>
        <v>0</v>
      </c>
      <c r="D8" s="15"/>
      <c r="E8" s="2">
        <f>+B8+'Noviembre 2022'!E8</f>
        <v>1</v>
      </c>
      <c r="F8" s="2">
        <f>+C8+'Noviembre 2022'!F8</f>
        <v>6</v>
      </c>
      <c r="G8" s="15">
        <f t="shared" si="1"/>
        <v>-83.333333333333329</v>
      </c>
      <c r="H8" s="2">
        <f>+B8-C8+'Noviembre 2022'!H8</f>
        <v>1</v>
      </c>
      <c r="I8" s="16">
        <f>+'Diciembre 2021'!H8</f>
        <v>6</v>
      </c>
      <c r="J8" s="15">
        <f t="shared" si="2"/>
        <v>-83.333333333333329</v>
      </c>
    </row>
    <row r="9" spans="1:10" ht="13" x14ac:dyDescent="0.15">
      <c r="A9" s="1" t="s">
        <v>8</v>
      </c>
      <c r="B9" s="2">
        <v>1</v>
      </c>
      <c r="C9" s="2">
        <f>+'Diciembre 2021'!B9</f>
        <v>3</v>
      </c>
      <c r="D9" s="15">
        <f t="shared" ref="D9:D12" si="4">+(B9-C9)*100/C9</f>
        <v>-66.666666666666671</v>
      </c>
      <c r="E9" s="2">
        <f>+B9+'Noviembre 2022'!E9</f>
        <v>9</v>
      </c>
      <c r="F9" s="2">
        <f>+C9+'Noviembre 2022'!F9</f>
        <v>8</v>
      </c>
      <c r="G9" s="15">
        <f t="shared" si="1"/>
        <v>12.5</v>
      </c>
      <c r="H9" s="2">
        <f>+B9-C9+'Noviembre 2022'!H9</f>
        <v>9</v>
      </c>
      <c r="I9" s="16">
        <f>+'Diciembre 2021'!H9</f>
        <v>8</v>
      </c>
      <c r="J9" s="15">
        <f t="shared" si="2"/>
        <v>12.5</v>
      </c>
    </row>
    <row r="10" spans="1:10" ht="13" x14ac:dyDescent="0.15">
      <c r="A10" s="1" t="s">
        <v>9</v>
      </c>
      <c r="B10" s="2"/>
      <c r="C10" s="2">
        <f>+'Diciembre 2021'!B10</f>
        <v>1</v>
      </c>
      <c r="D10" s="15">
        <f t="shared" si="4"/>
        <v>-100</v>
      </c>
      <c r="E10" s="2">
        <f>+B10+'Noviembre 2022'!E10</f>
        <v>28</v>
      </c>
      <c r="F10" s="2">
        <f>+C10+'Noviembre 2022'!F10</f>
        <v>53</v>
      </c>
      <c r="G10" s="15">
        <f t="shared" si="1"/>
        <v>-47.169811320754718</v>
      </c>
      <c r="H10" s="2">
        <f>+B10-C10+'Noviembre 2022'!H10</f>
        <v>28</v>
      </c>
      <c r="I10" s="16">
        <f>+'Diciembre 2021'!H10</f>
        <v>53</v>
      </c>
      <c r="J10" s="15">
        <f t="shared" si="2"/>
        <v>-47.169811320754718</v>
      </c>
    </row>
    <row r="11" spans="1:10" ht="13" x14ac:dyDescent="0.15">
      <c r="A11" s="1" t="s">
        <v>10</v>
      </c>
      <c r="B11" s="2">
        <v>4</v>
      </c>
      <c r="C11" s="2">
        <f>+'Diciembre 2021'!B11</f>
        <v>2</v>
      </c>
      <c r="D11" s="15">
        <f t="shared" si="4"/>
        <v>100</v>
      </c>
      <c r="E11" s="2">
        <f>+B11+'Noviembre 2022'!E11</f>
        <v>47</v>
      </c>
      <c r="F11" s="2">
        <f>+C11+'Noviembre 2022'!F11</f>
        <v>57</v>
      </c>
      <c r="G11" s="15">
        <f t="shared" si="1"/>
        <v>-17.543859649122808</v>
      </c>
      <c r="H11" s="2">
        <f>+B11-C11+'Noviembre 2022'!H11</f>
        <v>47</v>
      </c>
      <c r="I11" s="16">
        <f>+'Diciembre 2021'!H11</f>
        <v>57</v>
      </c>
      <c r="J11" s="15">
        <f t="shared" si="2"/>
        <v>-17.543859649122808</v>
      </c>
    </row>
    <row r="12" spans="1:10" ht="13" x14ac:dyDescent="0.15">
      <c r="A12" s="1" t="s">
        <v>11</v>
      </c>
      <c r="B12" s="2">
        <v>2</v>
      </c>
      <c r="C12" s="2">
        <f>+'Diciembre 2021'!B12</f>
        <v>4</v>
      </c>
      <c r="D12" s="15">
        <f t="shared" si="4"/>
        <v>-50</v>
      </c>
      <c r="E12" s="2">
        <f>+B12+'Noviembre 2022'!E12</f>
        <v>52</v>
      </c>
      <c r="F12" s="2">
        <f>+C12+'Noviembre 2022'!F12</f>
        <v>100</v>
      </c>
      <c r="G12" s="15">
        <f t="shared" si="1"/>
        <v>-48</v>
      </c>
      <c r="H12" s="2">
        <f>+B12-C12+'Noviembre 2022'!H12</f>
        <v>52</v>
      </c>
      <c r="I12" s="16">
        <f>+'Diciembre 2021'!H12</f>
        <v>100</v>
      </c>
      <c r="J12" s="15">
        <f t="shared" si="2"/>
        <v>-48</v>
      </c>
    </row>
    <row r="13" spans="1:10" x14ac:dyDescent="0.15">
      <c r="A13" s="6" t="s">
        <v>2</v>
      </c>
      <c r="B13" s="4">
        <f t="shared" ref="B13" si="5">+B8+B9+B10+B11+B12</f>
        <v>7</v>
      </c>
      <c r="C13" s="4">
        <f>SUM(C8:C12)</f>
        <v>10</v>
      </c>
      <c r="D13" s="5">
        <f>+(B13-C13)*100/C13</f>
        <v>-30</v>
      </c>
      <c r="E13" s="4">
        <f>SUM(E8:E12)</f>
        <v>137</v>
      </c>
      <c r="F13" s="4">
        <f>SUM(F8:F12)</f>
        <v>224</v>
      </c>
      <c r="G13" s="5">
        <f t="shared" si="1"/>
        <v>-38.839285714285715</v>
      </c>
      <c r="H13" s="4">
        <f>SUM(H8:H12)</f>
        <v>137</v>
      </c>
      <c r="I13" s="4">
        <f>SUM(I8:I12)</f>
        <v>224</v>
      </c>
      <c r="J13" s="5">
        <f t="shared" si="2"/>
        <v>-38.839285714285715</v>
      </c>
    </row>
    <row r="14" spans="1:10" ht="13" x14ac:dyDescent="0.15">
      <c r="A14" s="1" t="s">
        <v>12</v>
      </c>
      <c r="B14" s="2">
        <v>2</v>
      </c>
      <c r="C14" s="2">
        <f>+'Diciembre 2021'!B14</f>
        <v>2</v>
      </c>
      <c r="D14" s="15">
        <f>+(B14-C14)*100/C14</f>
        <v>0</v>
      </c>
      <c r="E14" s="2">
        <f>+B14+'Noviembre 2022'!E14</f>
        <v>32</v>
      </c>
      <c r="F14" s="2">
        <f>+C14+'Noviembre 2022'!F14</f>
        <v>61</v>
      </c>
      <c r="G14" s="15">
        <f t="shared" si="1"/>
        <v>-47.540983606557376</v>
      </c>
      <c r="H14" s="2">
        <f>+B14-C14+'Noviembre 2022'!H14</f>
        <v>32</v>
      </c>
      <c r="I14" s="16">
        <f>+'Diciembre 2021'!H14</f>
        <v>61</v>
      </c>
      <c r="J14" s="15">
        <f t="shared" si="2"/>
        <v>-47.540983606557376</v>
      </c>
    </row>
    <row r="15" spans="1:10" ht="13" x14ac:dyDescent="0.15">
      <c r="A15" s="1" t="s">
        <v>13</v>
      </c>
      <c r="B15" s="2">
        <v>2</v>
      </c>
      <c r="C15" s="2">
        <f>+'Diciembre 2021'!B15</f>
        <v>5</v>
      </c>
      <c r="D15" s="15">
        <f t="shared" ref="D15:D18" si="6">+(B15-C15)*100/C15</f>
        <v>-60</v>
      </c>
      <c r="E15" s="2">
        <f>+B15+'Noviembre 2022'!E15</f>
        <v>56</v>
      </c>
      <c r="F15" s="2">
        <f>+C15+'Noviembre 2022'!F15</f>
        <v>67</v>
      </c>
      <c r="G15" s="15">
        <f t="shared" si="1"/>
        <v>-16.417910447761194</v>
      </c>
      <c r="H15" s="2">
        <f>+B15-C15+'Noviembre 2022'!H15</f>
        <v>56</v>
      </c>
      <c r="I15" s="16">
        <f>+'Diciembre 2021'!H15</f>
        <v>67</v>
      </c>
      <c r="J15" s="15">
        <f t="shared" si="2"/>
        <v>-16.417910447761194</v>
      </c>
    </row>
    <row r="16" spans="1:10" ht="13" x14ac:dyDescent="0.15">
      <c r="A16" s="1" t="s">
        <v>14</v>
      </c>
      <c r="B16" s="2">
        <v>9</v>
      </c>
      <c r="C16" s="2">
        <f>+'Diciembre 2021'!B16</f>
        <v>9</v>
      </c>
      <c r="D16" s="15">
        <f t="shared" si="6"/>
        <v>0</v>
      </c>
      <c r="E16" s="2">
        <f>+B16+'Noviembre 2022'!E16</f>
        <v>93</v>
      </c>
      <c r="F16" s="2">
        <f>+C16+'Noviembre 2022'!F16</f>
        <v>137</v>
      </c>
      <c r="G16" s="15">
        <f t="shared" si="1"/>
        <v>-32.116788321167881</v>
      </c>
      <c r="H16" s="2">
        <f>+B16-C16+'Noviembre 2022'!H16</f>
        <v>93</v>
      </c>
      <c r="I16" s="16">
        <f>+'Diciembre 2021'!H16</f>
        <v>137</v>
      </c>
      <c r="J16" s="15">
        <f t="shared" si="2"/>
        <v>-32.116788321167881</v>
      </c>
    </row>
    <row r="17" spans="1:10" ht="13" x14ac:dyDescent="0.15">
      <c r="A17" s="1" t="s">
        <v>15</v>
      </c>
      <c r="B17" s="2"/>
      <c r="C17" s="2">
        <f>+'Diciembre 2021'!B17</f>
        <v>5</v>
      </c>
      <c r="D17" s="15">
        <f t="shared" si="6"/>
        <v>-100</v>
      </c>
      <c r="E17" s="2">
        <f>+B17+'Noviembre 2022'!E17</f>
        <v>45</v>
      </c>
      <c r="F17" s="2">
        <f>+C17+'Noviembre 2022'!F17</f>
        <v>61</v>
      </c>
      <c r="G17" s="15">
        <f t="shared" si="1"/>
        <v>-26.229508196721312</v>
      </c>
      <c r="H17" s="2">
        <f>+B17-C17+'Noviembre 2022'!H17</f>
        <v>45</v>
      </c>
      <c r="I17" s="16">
        <f>+'Diciembre 2021'!H17</f>
        <v>61</v>
      </c>
      <c r="J17" s="15">
        <f t="shared" si="2"/>
        <v>-26.229508196721312</v>
      </c>
    </row>
    <row r="18" spans="1:10" ht="13" x14ac:dyDescent="0.15">
      <c r="A18" s="1" t="s">
        <v>29</v>
      </c>
      <c r="B18" s="2">
        <v>5</v>
      </c>
      <c r="C18" s="2">
        <f>+'Diciembre 2021'!B18</f>
        <v>1</v>
      </c>
      <c r="D18" s="15">
        <f t="shared" si="6"/>
        <v>400</v>
      </c>
      <c r="E18" s="2">
        <f>+B18+'Noviembre 2022'!E18</f>
        <v>62</v>
      </c>
      <c r="F18" s="2">
        <f>+C18+'Noviembre 2022'!F18</f>
        <v>71</v>
      </c>
      <c r="G18" s="15">
        <f t="shared" si="1"/>
        <v>-12.67605633802817</v>
      </c>
      <c r="H18" s="2">
        <f>+B18-C18+'Noviembre 2022'!H18</f>
        <v>62</v>
      </c>
      <c r="I18" s="16">
        <f>+'Diciembre 2021'!H18</f>
        <v>71</v>
      </c>
      <c r="J18" s="15">
        <f t="shared" si="2"/>
        <v>-12.67605633802817</v>
      </c>
    </row>
    <row r="19" spans="1:10" x14ac:dyDescent="0.15">
      <c r="A19" s="6" t="s">
        <v>3</v>
      </c>
      <c r="B19" s="4">
        <f t="shared" ref="B19" si="7">+B14+B15+B16+B17+B18</f>
        <v>18</v>
      </c>
      <c r="C19" s="4">
        <f>SUM(C14:C18)</f>
        <v>22</v>
      </c>
      <c r="D19" s="5">
        <f>+(B19-C19)*100/C19</f>
        <v>-18.181818181818183</v>
      </c>
      <c r="E19" s="4">
        <f>SUM(E14:E18)</f>
        <v>288</v>
      </c>
      <c r="F19" s="4">
        <f>SUM(F14:F18)</f>
        <v>397</v>
      </c>
      <c r="G19" s="5">
        <f t="shared" si="1"/>
        <v>-27.455919395465994</v>
      </c>
      <c r="H19" s="4">
        <f>SUM(H14:H18)</f>
        <v>288</v>
      </c>
      <c r="I19" s="4">
        <f>SUM(I14:I18)</f>
        <v>397</v>
      </c>
      <c r="J19" s="5">
        <f t="shared" si="2"/>
        <v>-27.455919395465994</v>
      </c>
    </row>
    <row r="20" spans="1:10" ht="13" x14ac:dyDescent="0.15">
      <c r="A20" s="1" t="s">
        <v>16</v>
      </c>
      <c r="B20" s="2">
        <v>1</v>
      </c>
      <c r="C20" s="2">
        <f>+'Diciembre 2021'!B20</f>
        <v>3</v>
      </c>
      <c r="D20" s="15">
        <f t="shared" ref="D20:D27" si="8">+(B20-C20)*100/C20</f>
        <v>-66.666666666666671</v>
      </c>
      <c r="E20" s="2">
        <f>+B20+'Noviembre 2022'!E20</f>
        <v>60</v>
      </c>
      <c r="F20" s="2">
        <f>+C20+'Noviembre 2022'!F20</f>
        <v>83</v>
      </c>
      <c r="G20" s="15">
        <f t="shared" si="1"/>
        <v>-27.710843373493976</v>
      </c>
      <c r="H20" s="2">
        <f>+B20-C20+'Noviembre 2022'!H20</f>
        <v>60</v>
      </c>
      <c r="I20" s="16">
        <f>+'Diciembre 2021'!H20</f>
        <v>83</v>
      </c>
      <c r="J20" s="15">
        <f t="shared" si="2"/>
        <v>-27.710843373493976</v>
      </c>
    </row>
    <row r="21" spans="1:10" ht="13" x14ac:dyDescent="0.15">
      <c r="A21" s="1" t="s">
        <v>17</v>
      </c>
      <c r="B21" s="2">
        <v>2</v>
      </c>
      <c r="C21" s="2">
        <f>+'Diciembre 2021'!B21</f>
        <v>5</v>
      </c>
      <c r="D21" s="15">
        <f t="shared" si="8"/>
        <v>-60</v>
      </c>
      <c r="E21" s="2">
        <f>+B21+'Noviembre 2022'!E21</f>
        <v>35</v>
      </c>
      <c r="F21" s="2">
        <f>+C21+'Noviembre 2022'!F21</f>
        <v>56</v>
      </c>
      <c r="G21" s="15">
        <f t="shared" si="1"/>
        <v>-37.5</v>
      </c>
      <c r="H21" s="2">
        <f>+B21-C21+'Noviembre 2022'!H21</f>
        <v>35</v>
      </c>
      <c r="I21" s="16">
        <f>+'Diciembre 2021'!H21</f>
        <v>56</v>
      </c>
      <c r="J21" s="15">
        <f t="shared" si="2"/>
        <v>-37.5</v>
      </c>
    </row>
    <row r="22" spans="1:10" ht="13" x14ac:dyDescent="0.15">
      <c r="A22" s="1" t="s">
        <v>19</v>
      </c>
      <c r="B22" s="2">
        <v>1</v>
      </c>
      <c r="C22" s="2">
        <f>+'Diciembre 2021'!B22</f>
        <v>1</v>
      </c>
      <c r="D22" s="15">
        <f t="shared" si="8"/>
        <v>0</v>
      </c>
      <c r="E22" s="2">
        <f>+B22+'Noviembre 2022'!E22</f>
        <v>22</v>
      </c>
      <c r="F22" s="2">
        <f>+C22+'Noviembre 2022'!F22</f>
        <v>30</v>
      </c>
      <c r="G22" s="15">
        <f t="shared" si="1"/>
        <v>-26.666666666666668</v>
      </c>
      <c r="H22" s="2">
        <f>+B22-C22+'Noviembre 2022'!H22</f>
        <v>22</v>
      </c>
      <c r="I22" s="16">
        <f>+'Diciembre 2021'!H22</f>
        <v>30</v>
      </c>
      <c r="J22" s="15">
        <f t="shared" si="2"/>
        <v>-26.666666666666668</v>
      </c>
    </row>
    <row r="23" spans="1:10" ht="13" x14ac:dyDescent="0.15">
      <c r="A23" s="1" t="s">
        <v>18</v>
      </c>
      <c r="B23" s="2">
        <v>2</v>
      </c>
      <c r="C23" s="2">
        <f>+'Diciembre 2021'!B23</f>
        <v>3</v>
      </c>
      <c r="D23" s="15">
        <f t="shared" si="8"/>
        <v>-33.333333333333336</v>
      </c>
      <c r="E23" s="2">
        <f>+B23+'Noviembre 2022'!E23</f>
        <v>37</v>
      </c>
      <c r="F23" s="2">
        <f>+C23+'Noviembre 2022'!F23</f>
        <v>47</v>
      </c>
      <c r="G23" s="15">
        <f t="shared" si="1"/>
        <v>-21.276595744680851</v>
      </c>
      <c r="H23" s="2">
        <f>+B23-C23+'Noviembre 2022'!H23</f>
        <v>37</v>
      </c>
      <c r="I23" s="16">
        <f>+'Diciembre 2021'!H23</f>
        <v>47</v>
      </c>
      <c r="J23" s="15">
        <f t="shared" si="2"/>
        <v>-21.276595744680851</v>
      </c>
    </row>
    <row r="24" spans="1:10" ht="13" x14ac:dyDescent="0.15">
      <c r="A24" s="1" t="s">
        <v>20</v>
      </c>
      <c r="B24" s="2">
        <v>6</v>
      </c>
      <c r="C24" s="2">
        <f>+'Diciembre 2021'!B24</f>
        <v>5</v>
      </c>
      <c r="D24" s="15">
        <f t="shared" si="8"/>
        <v>20</v>
      </c>
      <c r="E24" s="2">
        <f>+B24+'Noviembre 2022'!E24</f>
        <v>67</v>
      </c>
      <c r="F24" s="2">
        <f>+C24+'Noviembre 2022'!F24</f>
        <v>62</v>
      </c>
      <c r="G24" s="15">
        <f t="shared" si="1"/>
        <v>8.064516129032258</v>
      </c>
      <c r="H24" s="2">
        <f>+B24-C24+'Noviembre 2022'!H24</f>
        <v>67</v>
      </c>
      <c r="I24" s="16">
        <f>+'Diciembre 2021'!H24</f>
        <v>62</v>
      </c>
      <c r="J24" s="15">
        <f t="shared" si="2"/>
        <v>8.064516129032258</v>
      </c>
    </row>
    <row r="25" spans="1:10" ht="13" x14ac:dyDescent="0.15">
      <c r="A25" s="1" t="s">
        <v>22</v>
      </c>
      <c r="B25" s="2">
        <v>9</v>
      </c>
      <c r="C25" s="2">
        <f>+'Diciembre 2021'!B25</f>
        <v>14</v>
      </c>
      <c r="D25" s="15">
        <f t="shared" si="8"/>
        <v>-35.714285714285715</v>
      </c>
      <c r="E25" s="2">
        <f>+B25+'Noviembre 2022'!E25</f>
        <v>161</v>
      </c>
      <c r="F25" s="2">
        <f>+C25+'Noviembre 2022'!F25</f>
        <v>289</v>
      </c>
      <c r="G25" s="15">
        <f t="shared" si="1"/>
        <v>-44.290657439446363</v>
      </c>
      <c r="H25" s="2">
        <f>+B25-C25+'Noviembre 2022'!H25</f>
        <v>161</v>
      </c>
      <c r="I25" s="16">
        <f>+'Diciembre 2021'!H25</f>
        <v>289</v>
      </c>
      <c r="J25" s="15">
        <f t="shared" si="2"/>
        <v>-44.290657439446363</v>
      </c>
    </row>
    <row r="26" spans="1:10" ht="13" x14ac:dyDescent="0.15">
      <c r="A26" s="1" t="s">
        <v>21</v>
      </c>
      <c r="B26" s="2">
        <v>6</v>
      </c>
      <c r="C26" s="2">
        <f>+'Diciembre 2021'!B26</f>
        <v>6</v>
      </c>
      <c r="D26" s="15">
        <f t="shared" si="8"/>
        <v>0</v>
      </c>
      <c r="E26" s="2">
        <f>+B26+'Noviembre 2022'!E26</f>
        <v>103</v>
      </c>
      <c r="F26" s="2">
        <f>+C26+'Noviembre 2022'!F26</f>
        <v>133</v>
      </c>
      <c r="G26" s="15">
        <f t="shared" si="1"/>
        <v>-22.556390977443609</v>
      </c>
      <c r="H26" s="2">
        <f>+B26-C26+'Noviembre 2022'!H26</f>
        <v>103</v>
      </c>
      <c r="I26" s="16">
        <f>+'Diciembre 2021'!H26</f>
        <v>133</v>
      </c>
      <c r="J26" s="15">
        <f t="shared" si="2"/>
        <v>-22.556390977443609</v>
      </c>
    </row>
    <row r="27" spans="1:10" ht="13" x14ac:dyDescent="0.15">
      <c r="A27" s="1" t="s">
        <v>28</v>
      </c>
      <c r="B27" s="2">
        <v>3</v>
      </c>
      <c r="C27" s="2">
        <f>+'Diciembre 2021'!B27</f>
        <v>8</v>
      </c>
      <c r="D27" s="15">
        <f t="shared" si="8"/>
        <v>-62.5</v>
      </c>
      <c r="E27" s="2">
        <f>+B27+'Noviembre 2022'!E27</f>
        <v>93</v>
      </c>
      <c r="F27" s="2">
        <f>+C27+'Noviembre 2022'!F27</f>
        <v>113</v>
      </c>
      <c r="G27" s="15">
        <f t="shared" si="1"/>
        <v>-17.699115044247787</v>
      </c>
      <c r="H27" s="2">
        <f>+B27-C27+'Noviembre 2022'!H27</f>
        <v>93</v>
      </c>
      <c r="I27" s="16">
        <f>+'Diciembre 2021'!H27</f>
        <v>113</v>
      </c>
      <c r="J27" s="15">
        <f t="shared" si="2"/>
        <v>-17.699115044247787</v>
      </c>
    </row>
    <row r="28" spans="1:10" x14ac:dyDescent="0.15">
      <c r="A28" s="6" t="s">
        <v>30</v>
      </c>
      <c r="B28" s="4">
        <f>SUM(B20:B27)</f>
        <v>30</v>
      </c>
      <c r="C28" s="4">
        <f>SUM(C20:C27)</f>
        <v>45</v>
      </c>
      <c r="D28" s="5">
        <f>+(B28-C28)*100/C28</f>
        <v>-33.333333333333336</v>
      </c>
      <c r="E28" s="4">
        <f>SUM(E20:E27)</f>
        <v>578</v>
      </c>
      <c r="F28" s="4">
        <f>SUM(F20:F27)</f>
        <v>813</v>
      </c>
      <c r="G28" s="5">
        <f>+(E28-F28)*100/F28</f>
        <v>-28.905289052890527</v>
      </c>
      <c r="H28" s="4">
        <f>SUM(H20:H27)</f>
        <v>578</v>
      </c>
      <c r="I28" s="4">
        <f>SUM(I20:I27)</f>
        <v>813</v>
      </c>
      <c r="J28" s="5">
        <f>+(H28-I28)*100/I28</f>
        <v>-28.905289052890527</v>
      </c>
    </row>
    <row r="29" spans="1:10" ht="14" x14ac:dyDescent="0.15">
      <c r="A29" s="14" t="s">
        <v>27</v>
      </c>
      <c r="B29" s="12">
        <f>+B7+B13+B19+B28</f>
        <v>56</v>
      </c>
      <c r="C29" s="12">
        <f>+C7+C13+C19+C28</f>
        <v>79</v>
      </c>
      <c r="D29" s="13">
        <f>+(B29-C29)*100/C29</f>
        <v>-29.11392405063291</v>
      </c>
      <c r="E29" s="12">
        <f t="shared" ref="E29:I29" si="9">+E7+E13+E19+E28</f>
        <v>1015</v>
      </c>
      <c r="F29" s="12">
        <f t="shared" si="9"/>
        <v>1445</v>
      </c>
      <c r="G29" s="13">
        <f>+(E29-F29)*100/F29</f>
        <v>-29.757785467128027</v>
      </c>
      <c r="H29" s="12">
        <f t="shared" si="9"/>
        <v>1015</v>
      </c>
      <c r="I29" s="12">
        <f t="shared" si="9"/>
        <v>1445</v>
      </c>
      <c r="J29" s="13">
        <f>+(H29-I29)*100/I29</f>
        <v>-29.757785467128027</v>
      </c>
    </row>
    <row r="30" spans="1:10" x14ac:dyDescent="0.15">
      <c r="A30" s="11" t="s">
        <v>31</v>
      </c>
      <c r="B30" s="11">
        <f>+B29-B7</f>
        <v>55</v>
      </c>
      <c r="C30" s="11">
        <f>+C29-C7</f>
        <v>77</v>
      </c>
      <c r="D30" s="10">
        <f>+(B30-C30)*100/C30</f>
        <v>-28.571428571428573</v>
      </c>
      <c r="E30" s="11">
        <f t="shared" ref="E30:I30" si="10">+E29-E7</f>
        <v>1003</v>
      </c>
      <c r="F30" s="11">
        <f t="shared" si="10"/>
        <v>1434</v>
      </c>
      <c r="G30" s="10">
        <f>+(E30-F30)*100/F30</f>
        <v>-30.055788005578801</v>
      </c>
      <c r="H30" s="11">
        <f t="shared" si="10"/>
        <v>1003</v>
      </c>
      <c r="I30" s="11">
        <f t="shared" si="10"/>
        <v>1434</v>
      </c>
      <c r="J30" s="10">
        <f>+(H30-I30)*100/I30</f>
        <v>-30.055788005578801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A15722-BD61-2540-A9A3-8B2677552297}"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+'Noviembre 2021'!B4</f>
        <v>0</v>
      </c>
      <c r="D4" s="15" t="e">
        <f t="shared" ref="D4:D6" si="0">+(B4-C4)*100/C4</f>
        <v>#DIV/0!</v>
      </c>
      <c r="E4" s="2">
        <f>+B4+'Octubre 2022'!E4</f>
        <v>2</v>
      </c>
      <c r="F4" s="2">
        <f>+C4+'Octubre 2022'!F4</f>
        <v>2</v>
      </c>
      <c r="G4" s="15">
        <f t="shared" ref="G4:G27" si="1">+(E4-F4)*100/F4</f>
        <v>0</v>
      </c>
      <c r="H4" s="2">
        <f>+B4-C4+'Octubre 2022'!H4</f>
        <v>4</v>
      </c>
      <c r="I4" s="16">
        <f>+'Noviembre 2021'!H4</f>
        <v>5</v>
      </c>
      <c r="J4" s="15">
        <f t="shared" ref="J4:J27" si="2">+(H4-I4)*100/I4</f>
        <v>-20</v>
      </c>
    </row>
    <row r="5" spans="1:10" ht="13" x14ac:dyDescent="0.15">
      <c r="A5" s="1" t="s">
        <v>5</v>
      </c>
      <c r="B5" s="2"/>
      <c r="C5" s="2">
        <f>+'Noviembre 2021'!B5</f>
        <v>0</v>
      </c>
      <c r="D5" s="15"/>
      <c r="E5" s="2">
        <f>+B5+'Octubre 2022'!E5</f>
        <v>2</v>
      </c>
      <c r="F5" s="2">
        <f>+C5+'Octubre 2022'!F5</f>
        <v>2</v>
      </c>
      <c r="G5" s="15">
        <f t="shared" si="1"/>
        <v>0</v>
      </c>
      <c r="H5" s="2">
        <f>+B5-C5+'Octubre 2022'!H5</f>
        <v>2</v>
      </c>
      <c r="I5" s="16">
        <f>+'Noviembre 2021'!H5</f>
        <v>3</v>
      </c>
      <c r="J5" s="15">
        <f t="shared" si="2"/>
        <v>-33.333333333333336</v>
      </c>
    </row>
    <row r="6" spans="1:10" ht="13" x14ac:dyDescent="0.15">
      <c r="A6" s="1" t="s">
        <v>6</v>
      </c>
      <c r="B6" s="2"/>
      <c r="C6" s="2">
        <f>+'Noviembre 2021'!B6</f>
        <v>1</v>
      </c>
      <c r="D6" s="15">
        <f t="shared" si="0"/>
        <v>-100</v>
      </c>
      <c r="E6" s="2">
        <f>+B6+'Octubre 2022'!E6</f>
        <v>7</v>
      </c>
      <c r="F6" s="2">
        <f>+C6+'Octubre 2022'!F6</f>
        <v>5</v>
      </c>
      <c r="G6" s="15">
        <f t="shared" si="1"/>
        <v>40</v>
      </c>
      <c r="H6" s="2">
        <f>+B6-C6+'Octubre 2022'!H6</f>
        <v>7</v>
      </c>
      <c r="I6" s="16">
        <f>+'Noviembre 2021'!H6</f>
        <v>5</v>
      </c>
      <c r="J6" s="15">
        <f t="shared" si="2"/>
        <v>40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1</v>
      </c>
      <c r="D7" s="5">
        <f>+(B7-C7)*100/C7</f>
        <v>-100</v>
      </c>
      <c r="E7" s="4">
        <f>SUM(E4:E6)</f>
        <v>11</v>
      </c>
      <c r="F7" s="4">
        <f>SUM(F4:F6)</f>
        <v>9</v>
      </c>
      <c r="G7" s="5">
        <f t="shared" si="1"/>
        <v>22.222222222222221</v>
      </c>
      <c r="H7" s="4">
        <f>SUM(H4:H6)</f>
        <v>13</v>
      </c>
      <c r="I7" s="4">
        <f>SUM(I4:I6)</f>
        <v>13</v>
      </c>
      <c r="J7" s="5">
        <f t="shared" si="2"/>
        <v>0</v>
      </c>
    </row>
    <row r="8" spans="1:10" ht="13" x14ac:dyDescent="0.15">
      <c r="A8" s="1" t="s">
        <v>7</v>
      </c>
      <c r="B8" s="2"/>
      <c r="C8" s="2">
        <f>+'Noviembre 2021'!B8</f>
        <v>0</v>
      </c>
      <c r="D8" s="15"/>
      <c r="E8" s="2">
        <f>+B8+'Octubre 2022'!E8</f>
        <v>1</v>
      </c>
      <c r="F8" s="2">
        <f>+C8+'Octubre 2022'!F8</f>
        <v>6</v>
      </c>
      <c r="G8" s="15">
        <f t="shared" si="1"/>
        <v>-83.333333333333329</v>
      </c>
      <c r="H8" s="2">
        <f>+B8-C8+'Octubre 2022'!H8</f>
        <v>1</v>
      </c>
      <c r="I8" s="16">
        <f>+'Noviembre 2021'!H8</f>
        <v>6</v>
      </c>
      <c r="J8" s="15">
        <f t="shared" si="2"/>
        <v>-83.333333333333329</v>
      </c>
    </row>
    <row r="9" spans="1:10" ht="13" x14ac:dyDescent="0.15">
      <c r="A9" s="1" t="s">
        <v>8</v>
      </c>
      <c r="B9" s="2">
        <v>1</v>
      </c>
      <c r="C9" s="2">
        <f>+'Noviembre 2021'!B9</f>
        <v>1</v>
      </c>
      <c r="D9" s="15">
        <f t="shared" ref="D9" si="4">+(B9-C9)*100/C9</f>
        <v>0</v>
      </c>
      <c r="E9" s="2">
        <f>+B9+'Octubre 2022'!E9</f>
        <v>8</v>
      </c>
      <c r="F9" s="2">
        <f>+C9+'Octubre 2022'!F9</f>
        <v>5</v>
      </c>
      <c r="G9" s="15">
        <f t="shared" si="1"/>
        <v>60</v>
      </c>
      <c r="H9" s="2">
        <f>+B9-C9+'Octubre 2022'!H9</f>
        <v>11</v>
      </c>
      <c r="I9" s="16">
        <f>+'Noviembre 2021'!H9</f>
        <v>5</v>
      </c>
      <c r="J9" s="15">
        <f t="shared" si="2"/>
        <v>120</v>
      </c>
    </row>
    <row r="10" spans="1:10" ht="13" x14ac:dyDescent="0.15">
      <c r="A10" s="1" t="s">
        <v>9</v>
      </c>
      <c r="B10" s="2">
        <v>3</v>
      </c>
      <c r="C10" s="2">
        <f>+'Noviembre 2021'!B10</f>
        <v>4</v>
      </c>
      <c r="D10" s="15">
        <f t="shared" ref="D10:D12" si="5">+(B10-C10)*100/C10</f>
        <v>-25</v>
      </c>
      <c r="E10" s="2">
        <f>+B10+'Octubre 2022'!E10</f>
        <v>28</v>
      </c>
      <c r="F10" s="2">
        <f>+C10+'Octubre 2022'!F10</f>
        <v>52</v>
      </c>
      <c r="G10" s="15">
        <f t="shared" si="1"/>
        <v>-46.153846153846153</v>
      </c>
      <c r="H10" s="2">
        <f>+B10-C10+'Octubre 2022'!H10</f>
        <v>29</v>
      </c>
      <c r="I10" s="16">
        <f>+'Noviembre 2021'!H10</f>
        <v>56</v>
      </c>
      <c r="J10" s="15">
        <f t="shared" si="2"/>
        <v>-48.214285714285715</v>
      </c>
    </row>
    <row r="11" spans="1:10" ht="13" x14ac:dyDescent="0.15">
      <c r="A11" s="1" t="s">
        <v>10</v>
      </c>
      <c r="B11" s="2">
        <v>5</v>
      </c>
      <c r="C11" s="2">
        <f>+'Noviembre 2021'!B11</f>
        <v>1</v>
      </c>
      <c r="D11" s="15">
        <f t="shared" si="5"/>
        <v>400</v>
      </c>
      <c r="E11" s="2">
        <f>+B11+'Octubre 2022'!E11</f>
        <v>43</v>
      </c>
      <c r="F11" s="2">
        <f>+C11+'Octubre 2022'!F11</f>
        <v>55</v>
      </c>
      <c r="G11" s="15">
        <f t="shared" si="1"/>
        <v>-21.818181818181817</v>
      </c>
      <c r="H11" s="2">
        <f>+B11-C11+'Octubre 2022'!H11</f>
        <v>45</v>
      </c>
      <c r="I11" s="16">
        <f>+'Noviembre 2021'!H11</f>
        <v>61</v>
      </c>
      <c r="J11" s="15">
        <f t="shared" si="2"/>
        <v>-26.229508196721312</v>
      </c>
    </row>
    <row r="12" spans="1:10" ht="13" x14ac:dyDescent="0.15">
      <c r="A12" s="1" t="s">
        <v>11</v>
      </c>
      <c r="B12" s="2">
        <v>4</v>
      </c>
      <c r="C12" s="2">
        <f>+'Noviembre 2021'!B12</f>
        <v>6</v>
      </c>
      <c r="D12" s="15">
        <f t="shared" si="5"/>
        <v>-33.333333333333336</v>
      </c>
      <c r="E12" s="2">
        <f>+B12+'Octubre 2022'!E12</f>
        <v>50</v>
      </c>
      <c r="F12" s="2">
        <f>+C12+'Octubre 2022'!F12</f>
        <v>96</v>
      </c>
      <c r="G12" s="15">
        <f t="shared" si="1"/>
        <v>-47.916666666666664</v>
      </c>
      <c r="H12" s="2">
        <f>+B12-C12+'Octubre 2022'!H12</f>
        <v>54</v>
      </c>
      <c r="I12" s="16">
        <f>+'Noviembre 2021'!H12</f>
        <v>111</v>
      </c>
      <c r="J12" s="15">
        <f t="shared" si="2"/>
        <v>-51.351351351351354</v>
      </c>
    </row>
    <row r="13" spans="1:10" x14ac:dyDescent="0.15">
      <c r="A13" s="6" t="s">
        <v>2</v>
      </c>
      <c r="B13" s="4">
        <f t="shared" ref="B13" si="6">+B8+B9+B10+B11+B12</f>
        <v>13</v>
      </c>
      <c r="C13" s="4">
        <f>SUM(C8:C12)</f>
        <v>12</v>
      </c>
      <c r="D13" s="5">
        <f>+(B13-C13)*100/C13</f>
        <v>8.3333333333333339</v>
      </c>
      <c r="E13" s="4">
        <f>SUM(E8:E12)</f>
        <v>130</v>
      </c>
      <c r="F13" s="4">
        <f>SUM(F8:F12)</f>
        <v>214</v>
      </c>
      <c r="G13" s="5">
        <f t="shared" si="1"/>
        <v>-39.252336448598129</v>
      </c>
      <c r="H13" s="4">
        <f>SUM(H8:H12)</f>
        <v>140</v>
      </c>
      <c r="I13" s="4">
        <f>SUM(I8:I12)</f>
        <v>239</v>
      </c>
      <c r="J13" s="5">
        <f t="shared" si="2"/>
        <v>-41.422594142259413</v>
      </c>
    </row>
    <row r="14" spans="1:10" ht="13" x14ac:dyDescent="0.15">
      <c r="A14" s="1" t="s">
        <v>12</v>
      </c>
      <c r="B14" s="2">
        <v>2</v>
      </c>
      <c r="C14" s="2">
        <f>+'Noviembre 2021'!B14</f>
        <v>3</v>
      </c>
      <c r="D14" s="15">
        <f>+(B14-C14)*100/C14</f>
        <v>-33.333333333333336</v>
      </c>
      <c r="E14" s="2">
        <f>+B14+'Octubre 2022'!E14</f>
        <v>30</v>
      </c>
      <c r="F14" s="2">
        <f>+C14+'Octubre 2022'!F14</f>
        <v>59</v>
      </c>
      <c r="G14" s="15">
        <f t="shared" si="1"/>
        <v>-49.152542372881356</v>
      </c>
      <c r="H14" s="2">
        <f>+B14-C14+'Octubre 2022'!H14</f>
        <v>32</v>
      </c>
      <c r="I14" s="16">
        <f>+'Noviembre 2021'!H14</f>
        <v>67</v>
      </c>
      <c r="J14" s="15">
        <f t="shared" si="2"/>
        <v>-52.238805970149251</v>
      </c>
    </row>
    <row r="15" spans="1:10" ht="13" x14ac:dyDescent="0.15">
      <c r="A15" s="1" t="s">
        <v>13</v>
      </c>
      <c r="B15" s="2">
        <v>2</v>
      </c>
      <c r="C15" s="2">
        <f>+'Noviembre 2021'!B15</f>
        <v>5</v>
      </c>
      <c r="D15" s="15">
        <f t="shared" ref="D15:D18" si="7">+(B15-C15)*100/C15</f>
        <v>-60</v>
      </c>
      <c r="E15" s="2">
        <f>+B15+'Octubre 2022'!E15</f>
        <v>54</v>
      </c>
      <c r="F15" s="2">
        <f>+C15+'Octubre 2022'!F15</f>
        <v>62</v>
      </c>
      <c r="G15" s="15">
        <f t="shared" si="1"/>
        <v>-12.903225806451612</v>
      </c>
      <c r="H15" s="2">
        <f>+B15-C15+'Octubre 2022'!H15</f>
        <v>59</v>
      </c>
      <c r="I15" s="16">
        <f>+'Noviembre 2021'!H15</f>
        <v>71</v>
      </c>
      <c r="J15" s="15">
        <f t="shared" si="2"/>
        <v>-16.901408450704224</v>
      </c>
    </row>
    <row r="16" spans="1:10" ht="13" x14ac:dyDescent="0.15">
      <c r="A16" s="1" t="s">
        <v>14</v>
      </c>
      <c r="B16" s="2">
        <v>7</v>
      </c>
      <c r="C16" s="2">
        <f>+'Noviembre 2021'!B16</f>
        <v>13</v>
      </c>
      <c r="D16" s="15">
        <f t="shared" si="7"/>
        <v>-46.153846153846153</v>
      </c>
      <c r="E16" s="2">
        <f>+B16+'Octubre 2022'!E16</f>
        <v>84</v>
      </c>
      <c r="F16" s="2">
        <f>+C16+'Octubre 2022'!F16</f>
        <v>128</v>
      </c>
      <c r="G16" s="15">
        <f t="shared" si="1"/>
        <v>-34.375</v>
      </c>
      <c r="H16" s="2">
        <f>+B16-C16+'Octubre 2022'!H16</f>
        <v>93</v>
      </c>
      <c r="I16" s="16">
        <f>+'Noviembre 2021'!H16</f>
        <v>143</v>
      </c>
      <c r="J16" s="15">
        <f t="shared" si="2"/>
        <v>-34.965034965034967</v>
      </c>
    </row>
    <row r="17" spans="1:10" ht="13" x14ac:dyDescent="0.15">
      <c r="A17" s="1" t="s">
        <v>15</v>
      </c>
      <c r="B17" s="2">
        <v>3</v>
      </c>
      <c r="C17" s="2">
        <f>+'Noviembre 2021'!B17</f>
        <v>9</v>
      </c>
      <c r="D17" s="15">
        <f t="shared" si="7"/>
        <v>-66.666666666666671</v>
      </c>
      <c r="E17" s="2">
        <f>+B17+'Octubre 2022'!E17</f>
        <v>45</v>
      </c>
      <c r="F17" s="2">
        <f>+C17+'Octubre 2022'!F17</f>
        <v>56</v>
      </c>
      <c r="G17" s="15">
        <f t="shared" si="1"/>
        <v>-19.642857142857142</v>
      </c>
      <c r="H17" s="2">
        <f>+B17-C17+'Octubre 2022'!H17</f>
        <v>50</v>
      </c>
      <c r="I17" s="16">
        <f>+'Noviembre 2021'!H17</f>
        <v>65</v>
      </c>
      <c r="J17" s="15">
        <f t="shared" si="2"/>
        <v>-23.076923076923077</v>
      </c>
    </row>
    <row r="18" spans="1:10" ht="13" x14ac:dyDescent="0.15">
      <c r="A18" s="1" t="s">
        <v>29</v>
      </c>
      <c r="B18" s="2">
        <v>4</v>
      </c>
      <c r="C18" s="2">
        <f>+'Noviembre 2021'!B18</f>
        <v>2</v>
      </c>
      <c r="D18" s="15">
        <f t="shared" si="7"/>
        <v>100</v>
      </c>
      <c r="E18" s="2">
        <f>+B18+'Octubre 2022'!E18</f>
        <v>57</v>
      </c>
      <c r="F18" s="2">
        <f>+C18+'Octubre 2022'!F18</f>
        <v>70</v>
      </c>
      <c r="G18" s="15">
        <f t="shared" si="1"/>
        <v>-18.571428571428573</v>
      </c>
      <c r="H18" s="2">
        <f>+B18-C18+'Octubre 2022'!H18</f>
        <v>58</v>
      </c>
      <c r="I18" s="16">
        <f>+'Noviembre 2021'!H18</f>
        <v>76</v>
      </c>
      <c r="J18" s="15">
        <f t="shared" si="2"/>
        <v>-23.684210526315791</v>
      </c>
    </row>
    <row r="19" spans="1:10" x14ac:dyDescent="0.15">
      <c r="A19" s="6" t="s">
        <v>3</v>
      </c>
      <c r="B19" s="4">
        <f t="shared" ref="B19" si="8">+B14+B15+B16+B17+B18</f>
        <v>18</v>
      </c>
      <c r="C19" s="4">
        <f>SUM(C14:C18)</f>
        <v>32</v>
      </c>
      <c r="D19" s="5">
        <f>+(B19-C19)*100/C19</f>
        <v>-43.75</v>
      </c>
      <c r="E19" s="4">
        <f>SUM(E14:E18)</f>
        <v>270</v>
      </c>
      <c r="F19" s="4">
        <f>SUM(F14:F18)</f>
        <v>375</v>
      </c>
      <c r="G19" s="5">
        <f t="shared" si="1"/>
        <v>-28</v>
      </c>
      <c r="H19" s="4">
        <f>SUM(H14:H18)</f>
        <v>292</v>
      </c>
      <c r="I19" s="4">
        <f>SUM(I14:I18)</f>
        <v>422</v>
      </c>
      <c r="J19" s="5">
        <f t="shared" si="2"/>
        <v>-30.805687203791468</v>
      </c>
    </row>
    <row r="20" spans="1:10" ht="13" x14ac:dyDescent="0.15">
      <c r="A20" s="1" t="s">
        <v>16</v>
      </c>
      <c r="B20" s="2">
        <v>2</v>
      </c>
      <c r="C20" s="2">
        <f>+'Noviembre 2021'!B20</f>
        <v>10</v>
      </c>
      <c r="D20" s="15">
        <f t="shared" ref="D20:D27" si="9">+(B20-C20)*100/C20</f>
        <v>-80</v>
      </c>
      <c r="E20" s="2">
        <f>+B20+'Octubre 2022'!E20</f>
        <v>59</v>
      </c>
      <c r="F20" s="2">
        <f>+C20+'Octubre 2022'!F20</f>
        <v>80</v>
      </c>
      <c r="G20" s="15">
        <f t="shared" si="1"/>
        <v>-26.25</v>
      </c>
      <c r="H20" s="2">
        <f>+B20-C20+'Octubre 2022'!H20</f>
        <v>62</v>
      </c>
      <c r="I20" s="16">
        <f>+'Noviembre 2021'!H20</f>
        <v>89</v>
      </c>
      <c r="J20" s="15">
        <f t="shared" si="2"/>
        <v>-30.337078651685392</v>
      </c>
    </row>
    <row r="21" spans="1:10" ht="13" x14ac:dyDescent="0.15">
      <c r="A21" s="1" t="s">
        <v>17</v>
      </c>
      <c r="B21" s="2">
        <v>4</v>
      </c>
      <c r="C21" s="2">
        <f>+'Noviembre 2021'!B21</f>
        <v>2</v>
      </c>
      <c r="D21" s="15">
        <f t="shared" si="9"/>
        <v>100</v>
      </c>
      <c r="E21" s="2">
        <f>+B21+'Octubre 2022'!E21</f>
        <v>33</v>
      </c>
      <c r="F21" s="2">
        <f>+C21+'Octubre 2022'!F21</f>
        <v>51</v>
      </c>
      <c r="G21" s="15">
        <f t="shared" si="1"/>
        <v>-35.294117647058826</v>
      </c>
      <c r="H21" s="2">
        <f>+B21-C21+'Octubre 2022'!H21</f>
        <v>38</v>
      </c>
      <c r="I21" s="16">
        <f>+'Noviembre 2021'!H21</f>
        <v>57</v>
      </c>
      <c r="J21" s="15">
        <f t="shared" si="2"/>
        <v>-33.333333333333336</v>
      </c>
    </row>
    <row r="22" spans="1:10" ht="13" x14ac:dyDescent="0.15">
      <c r="A22" s="1" t="s">
        <v>19</v>
      </c>
      <c r="B22" s="2">
        <v>1</v>
      </c>
      <c r="C22" s="2">
        <f>+'Noviembre 2021'!B22</f>
        <v>1</v>
      </c>
      <c r="D22" s="15">
        <f t="shared" si="9"/>
        <v>0</v>
      </c>
      <c r="E22" s="2">
        <f>+B22+'Octubre 2022'!E22</f>
        <v>21</v>
      </c>
      <c r="F22" s="2">
        <f>+C22+'Octubre 2022'!F22</f>
        <v>29</v>
      </c>
      <c r="G22" s="15">
        <f t="shared" si="1"/>
        <v>-27.586206896551722</v>
      </c>
      <c r="H22" s="2">
        <f>+B22-C22+'Octubre 2022'!H22</f>
        <v>22</v>
      </c>
      <c r="I22" s="16">
        <f>+'Noviembre 2021'!H22</f>
        <v>34</v>
      </c>
      <c r="J22" s="15">
        <f t="shared" si="2"/>
        <v>-35.294117647058826</v>
      </c>
    </row>
    <row r="23" spans="1:10" ht="13" x14ac:dyDescent="0.15">
      <c r="A23" s="1" t="s">
        <v>18</v>
      </c>
      <c r="B23" s="2">
        <v>3</v>
      </c>
      <c r="C23" s="2">
        <f>+'Noviembre 2021'!B23</f>
        <v>3</v>
      </c>
      <c r="D23" s="15">
        <f t="shared" si="9"/>
        <v>0</v>
      </c>
      <c r="E23" s="2">
        <f>+B23+'Octubre 2022'!E23</f>
        <v>35</v>
      </c>
      <c r="F23" s="2">
        <f>+C23+'Octubre 2022'!F23</f>
        <v>44</v>
      </c>
      <c r="G23" s="15">
        <f t="shared" si="1"/>
        <v>-20.454545454545453</v>
      </c>
      <c r="H23" s="2">
        <f>+B23-C23+'Octubre 2022'!H23</f>
        <v>38</v>
      </c>
      <c r="I23" s="16">
        <f>+'Noviembre 2021'!H23</f>
        <v>46</v>
      </c>
      <c r="J23" s="15">
        <f t="shared" si="2"/>
        <v>-17.391304347826086</v>
      </c>
    </row>
    <row r="24" spans="1:10" ht="13" x14ac:dyDescent="0.15">
      <c r="A24" s="1" t="s">
        <v>20</v>
      </c>
      <c r="B24" s="2">
        <v>6</v>
      </c>
      <c r="C24" s="2">
        <f>+'Noviembre 2021'!B24</f>
        <v>6</v>
      </c>
      <c r="D24" s="15">
        <f t="shared" si="9"/>
        <v>0</v>
      </c>
      <c r="E24" s="2">
        <f>+B24+'Octubre 2022'!E24</f>
        <v>61</v>
      </c>
      <c r="F24" s="2">
        <f>+C24+'Octubre 2022'!F24</f>
        <v>57</v>
      </c>
      <c r="G24" s="15">
        <f t="shared" si="1"/>
        <v>7.0175438596491224</v>
      </c>
      <c r="H24" s="2">
        <f>+B24-C24+'Octubre 2022'!H24</f>
        <v>66</v>
      </c>
      <c r="I24" s="16">
        <f>+'Noviembre 2021'!H24</f>
        <v>64</v>
      </c>
      <c r="J24" s="15">
        <f t="shared" si="2"/>
        <v>3.125</v>
      </c>
    </row>
    <row r="25" spans="1:10" ht="13" x14ac:dyDescent="0.15">
      <c r="A25" s="1" t="s">
        <v>22</v>
      </c>
      <c r="B25" s="2">
        <v>10</v>
      </c>
      <c r="C25" s="2">
        <f>+'Noviembre 2021'!B25</f>
        <v>19</v>
      </c>
      <c r="D25" s="15">
        <f t="shared" si="9"/>
        <v>-47.368421052631582</v>
      </c>
      <c r="E25" s="2">
        <f>+B25+'Octubre 2022'!E25</f>
        <v>152</v>
      </c>
      <c r="F25" s="2">
        <f>+C25+'Octubre 2022'!F25</f>
        <v>275</v>
      </c>
      <c r="G25" s="15">
        <f t="shared" si="1"/>
        <v>-44.727272727272727</v>
      </c>
      <c r="H25" s="2">
        <f>+B25-C25+'Octubre 2022'!H25</f>
        <v>166</v>
      </c>
      <c r="I25" s="16">
        <f>+'Noviembre 2021'!H25</f>
        <v>303</v>
      </c>
      <c r="J25" s="15">
        <f t="shared" si="2"/>
        <v>-45.214521452145213</v>
      </c>
    </row>
    <row r="26" spans="1:10" ht="13" x14ac:dyDescent="0.15">
      <c r="A26" s="1" t="s">
        <v>21</v>
      </c>
      <c r="B26" s="2">
        <v>12</v>
      </c>
      <c r="C26" s="2">
        <f>+'Noviembre 2021'!B26</f>
        <v>8</v>
      </c>
      <c r="D26" s="15">
        <f t="shared" si="9"/>
        <v>50</v>
      </c>
      <c r="E26" s="2">
        <f>+B26+'Octubre 2022'!E26</f>
        <v>97</v>
      </c>
      <c r="F26" s="2">
        <f>+C26+'Octubre 2022'!F26</f>
        <v>127</v>
      </c>
      <c r="G26" s="15">
        <f t="shared" si="1"/>
        <v>-23.622047244094489</v>
      </c>
      <c r="H26" s="2">
        <f>+B26-C26+'Octubre 2022'!H26</f>
        <v>103</v>
      </c>
      <c r="I26" s="16">
        <f>+'Noviembre 2021'!H26</f>
        <v>138</v>
      </c>
      <c r="J26" s="15">
        <f t="shared" si="2"/>
        <v>-25.362318840579711</v>
      </c>
    </row>
    <row r="27" spans="1:10" ht="13" x14ac:dyDescent="0.15">
      <c r="A27" s="1" t="s">
        <v>28</v>
      </c>
      <c r="B27" s="2">
        <v>5</v>
      </c>
      <c r="C27" s="2">
        <f>+'Noviembre 2021'!B27</f>
        <v>10</v>
      </c>
      <c r="D27" s="15">
        <f t="shared" si="9"/>
        <v>-50</v>
      </c>
      <c r="E27" s="2">
        <f>+B27+'Octubre 2022'!E27</f>
        <v>90</v>
      </c>
      <c r="F27" s="2">
        <f>+C27+'Octubre 2022'!F27</f>
        <v>105</v>
      </c>
      <c r="G27" s="15">
        <f t="shared" si="1"/>
        <v>-14.285714285714286</v>
      </c>
      <c r="H27" s="2">
        <f>+B27-C27+'Octubre 2022'!H27</f>
        <v>98</v>
      </c>
      <c r="I27" s="16">
        <f>+'Noviembre 2021'!H27</f>
        <v>111</v>
      </c>
      <c r="J27" s="15">
        <f t="shared" si="2"/>
        <v>-11.711711711711711</v>
      </c>
    </row>
    <row r="28" spans="1:10" x14ac:dyDescent="0.15">
      <c r="A28" s="6" t="s">
        <v>30</v>
      </c>
      <c r="B28" s="4">
        <f>SUM(B20:B27)</f>
        <v>43</v>
      </c>
      <c r="C28" s="4">
        <f>SUM(C20:C27)</f>
        <v>59</v>
      </c>
      <c r="D28" s="5">
        <f>+(B28-C28)*100/C28</f>
        <v>-27.118644067796609</v>
      </c>
      <c r="E28" s="4">
        <f>SUM(E20:E27)</f>
        <v>548</v>
      </c>
      <c r="F28" s="4">
        <f>SUM(F20:F27)</f>
        <v>768</v>
      </c>
      <c r="G28" s="5">
        <f>+(E28-F28)*100/F28</f>
        <v>-28.645833333333332</v>
      </c>
      <c r="H28" s="4">
        <f>SUM(H20:H27)</f>
        <v>593</v>
      </c>
      <c r="I28" s="4">
        <f>SUM(I20:I27)</f>
        <v>842</v>
      </c>
      <c r="J28" s="5">
        <f>+(H28-I28)*100/I28</f>
        <v>-29.572446555819479</v>
      </c>
    </row>
    <row r="29" spans="1:10" ht="14" x14ac:dyDescent="0.15">
      <c r="A29" s="14" t="s">
        <v>27</v>
      </c>
      <c r="B29" s="12">
        <f>+B7+B13+B19+B28</f>
        <v>74</v>
      </c>
      <c r="C29" s="12">
        <f>+C7+C13+C19+C28</f>
        <v>104</v>
      </c>
      <c r="D29" s="13">
        <f>+(B29-C29)*100/C29</f>
        <v>-28.846153846153847</v>
      </c>
      <c r="E29" s="12">
        <f t="shared" ref="E29:I29" si="10">+E7+E13+E19+E28</f>
        <v>959</v>
      </c>
      <c r="F29" s="12">
        <f t="shared" si="10"/>
        <v>1366</v>
      </c>
      <c r="G29" s="13">
        <f>+(E29-F29)*100/F29</f>
        <v>-29.795021961932651</v>
      </c>
      <c r="H29" s="12">
        <f t="shared" si="10"/>
        <v>1038</v>
      </c>
      <c r="I29" s="12">
        <f t="shared" si="10"/>
        <v>1516</v>
      </c>
      <c r="J29" s="13">
        <f>+(H29-I29)*100/I29</f>
        <v>-31.530343007915569</v>
      </c>
    </row>
    <row r="30" spans="1:10" x14ac:dyDescent="0.15">
      <c r="A30" s="11" t="s">
        <v>31</v>
      </c>
      <c r="B30" s="11">
        <f>+B29-B7</f>
        <v>74</v>
      </c>
      <c r="C30" s="11">
        <f>+C29-C7</f>
        <v>103</v>
      </c>
      <c r="D30" s="10">
        <f>+(B30-C30)*100/C30</f>
        <v>-28.155339805825243</v>
      </c>
      <c r="E30" s="11">
        <f t="shared" ref="E30:I30" si="11">+E29-E7</f>
        <v>948</v>
      </c>
      <c r="F30" s="11">
        <f t="shared" si="11"/>
        <v>1357</v>
      </c>
      <c r="G30" s="10">
        <f>+(E30-F30)*100/F30</f>
        <v>-30.140014738393514</v>
      </c>
      <c r="H30" s="11">
        <f t="shared" si="11"/>
        <v>1025</v>
      </c>
      <c r="I30" s="11">
        <f t="shared" si="11"/>
        <v>1503</v>
      </c>
      <c r="J30" s="10">
        <f>+(H30-I30)*100/I30</f>
        <v>-31.803060545575516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EE66D-A35A-F949-AD40-D4F6969ED772}">
  <sheetPr codeName="Hoja106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+'Octubre 2021'!B4</f>
        <v>1</v>
      </c>
      <c r="D4" s="15">
        <f t="shared" ref="D4" si="0">+(B4-C4)*100/C4</f>
        <v>-100</v>
      </c>
      <c r="E4" s="2">
        <f>+B4+'Septiembre 2022'!E4</f>
        <v>2</v>
      </c>
      <c r="F4" s="2">
        <f>+C4+'Septiembre 2022'!F4</f>
        <v>2</v>
      </c>
      <c r="G4" s="15">
        <f t="shared" ref="G4:G27" si="1">+(E4-F4)*100/F4</f>
        <v>0</v>
      </c>
      <c r="H4" s="2">
        <f>+B4-C4+'Septiembre 2022'!H4</f>
        <v>4</v>
      </c>
      <c r="I4" s="16">
        <f>+'Octubre 2021'!H4</f>
        <v>5</v>
      </c>
      <c r="J4" s="15">
        <f t="shared" ref="J4:J27" si="2">+(H4-I4)*100/I4</f>
        <v>-20</v>
      </c>
    </row>
    <row r="5" spans="1:10" ht="13" x14ac:dyDescent="0.15">
      <c r="A5" s="1" t="s">
        <v>5</v>
      </c>
      <c r="B5" s="2"/>
      <c r="C5" s="2">
        <f>+'Octubre 2021'!B5</f>
        <v>0</v>
      </c>
      <c r="D5" s="15"/>
      <c r="E5" s="2">
        <f>+B5+'Septiembre 2022'!E5</f>
        <v>2</v>
      </c>
      <c r="F5" s="2">
        <f>+C5+'Septiembre 2022'!F5</f>
        <v>2</v>
      </c>
      <c r="G5" s="15">
        <f t="shared" si="1"/>
        <v>0</v>
      </c>
      <c r="H5" s="2">
        <f>+B5-C5+'Septiembre 2022'!H5</f>
        <v>2</v>
      </c>
      <c r="I5" s="16">
        <f>+'Octubre 2021'!H5</f>
        <v>4</v>
      </c>
      <c r="J5" s="15">
        <f t="shared" si="2"/>
        <v>-50</v>
      </c>
    </row>
    <row r="6" spans="1:10" ht="13" x14ac:dyDescent="0.15">
      <c r="A6" s="1" t="s">
        <v>6</v>
      </c>
      <c r="B6" s="2"/>
      <c r="C6" s="2">
        <f>+'Octubre 2021'!B6</f>
        <v>0</v>
      </c>
      <c r="D6" s="15"/>
      <c r="E6" s="2">
        <f>+B6+'Septiembre 2022'!E6</f>
        <v>7</v>
      </c>
      <c r="F6" s="2">
        <f>+C6+'Septiembre 2022'!F6</f>
        <v>4</v>
      </c>
      <c r="G6" s="15">
        <f t="shared" si="1"/>
        <v>75</v>
      </c>
      <c r="H6" s="2">
        <f>+B6-C6+'Septiembre 2022'!H6</f>
        <v>8</v>
      </c>
      <c r="I6" s="16">
        <f>+'Octubre 2021'!H6</f>
        <v>5</v>
      </c>
      <c r="J6" s="15">
        <f t="shared" si="2"/>
        <v>60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1</v>
      </c>
      <c r="D7" s="5">
        <f>+(B7-C7)*100/C7</f>
        <v>-100</v>
      </c>
      <c r="E7" s="4">
        <f>SUM(E4:E6)</f>
        <v>11</v>
      </c>
      <c r="F7" s="4">
        <f>SUM(F4:F6)</f>
        <v>8</v>
      </c>
      <c r="G7" s="5">
        <f t="shared" si="1"/>
        <v>37.5</v>
      </c>
      <c r="H7" s="4">
        <f>SUM(H4:H6)</f>
        <v>14</v>
      </c>
      <c r="I7" s="4">
        <f>SUM(I4:I6)</f>
        <v>14</v>
      </c>
      <c r="J7" s="5">
        <f t="shared" si="2"/>
        <v>0</v>
      </c>
    </row>
    <row r="8" spans="1:10" ht="13" x14ac:dyDescent="0.15">
      <c r="A8" s="1" t="s">
        <v>7</v>
      </c>
      <c r="B8" s="2"/>
      <c r="C8" s="2">
        <f>+'Octubre 2021'!B8</f>
        <v>0</v>
      </c>
      <c r="D8" s="15"/>
      <c r="E8" s="2">
        <f>+B8+'Septiembre 2022'!E8</f>
        <v>1</v>
      </c>
      <c r="F8" s="2">
        <f>+C8+'Septiembre 2022'!F8</f>
        <v>6</v>
      </c>
      <c r="G8" s="15">
        <f t="shared" si="1"/>
        <v>-83.333333333333329</v>
      </c>
      <c r="H8" s="2">
        <f>+B8-C8+'Septiembre 2022'!H8</f>
        <v>1</v>
      </c>
      <c r="I8" s="16">
        <f>+'Octubre 2021'!H8</f>
        <v>6</v>
      </c>
      <c r="J8" s="15">
        <f t="shared" si="2"/>
        <v>-83.333333333333329</v>
      </c>
    </row>
    <row r="9" spans="1:10" ht="13" x14ac:dyDescent="0.15">
      <c r="A9" s="1" t="s">
        <v>8</v>
      </c>
      <c r="B9" s="2"/>
      <c r="C9" s="2">
        <f>+'Octubre 2021'!B9</f>
        <v>0</v>
      </c>
      <c r="D9" s="15"/>
      <c r="E9" s="2">
        <f>+B9+'Septiembre 2022'!E9</f>
        <v>7</v>
      </c>
      <c r="F9" s="2">
        <f>+C9+'Septiembre 2022'!F9</f>
        <v>4</v>
      </c>
      <c r="G9" s="15">
        <f t="shared" si="1"/>
        <v>75</v>
      </c>
      <c r="H9" s="2">
        <f>+B9-C9+'Septiembre 2022'!H9</f>
        <v>11</v>
      </c>
      <c r="I9" s="16">
        <f>+'Octubre 2021'!H9</f>
        <v>5</v>
      </c>
      <c r="J9" s="15">
        <f t="shared" si="2"/>
        <v>120</v>
      </c>
    </row>
    <row r="10" spans="1:10" ht="13" x14ac:dyDescent="0.15">
      <c r="A10" s="1" t="s">
        <v>9</v>
      </c>
      <c r="B10" s="2">
        <v>5</v>
      </c>
      <c r="C10" s="2">
        <f>+'Octubre 2021'!B10</f>
        <v>2</v>
      </c>
      <c r="D10" s="15">
        <f t="shared" ref="D10:D12" si="4">+(B10-C10)*100/C10</f>
        <v>150</v>
      </c>
      <c r="E10" s="2">
        <f>+B10+'Septiembre 2022'!E10</f>
        <v>25</v>
      </c>
      <c r="F10" s="2">
        <f>+C10+'Septiembre 2022'!F10</f>
        <v>48</v>
      </c>
      <c r="G10" s="15">
        <f t="shared" si="1"/>
        <v>-47.916666666666664</v>
      </c>
      <c r="H10" s="2">
        <f>+B10-C10+'Septiembre 2022'!H10</f>
        <v>30</v>
      </c>
      <c r="I10" s="16">
        <f>+'Octubre 2021'!H10</f>
        <v>59</v>
      </c>
      <c r="J10" s="15">
        <f t="shared" si="2"/>
        <v>-49.152542372881356</v>
      </c>
    </row>
    <row r="11" spans="1:10" ht="13" x14ac:dyDescent="0.15">
      <c r="A11" s="1" t="s">
        <v>10</v>
      </c>
      <c r="B11" s="2">
        <v>6</v>
      </c>
      <c r="C11" s="2">
        <f>+'Octubre 2021'!B11</f>
        <v>5</v>
      </c>
      <c r="D11" s="15">
        <f t="shared" si="4"/>
        <v>20</v>
      </c>
      <c r="E11" s="2">
        <f>+B11+'Septiembre 2022'!E11</f>
        <v>38</v>
      </c>
      <c r="F11" s="2">
        <f>+C11+'Septiembre 2022'!F11</f>
        <v>54</v>
      </c>
      <c r="G11" s="15">
        <f t="shared" si="1"/>
        <v>-29.62962962962963</v>
      </c>
      <c r="H11" s="2">
        <f>+B11-C11+'Septiembre 2022'!H11</f>
        <v>41</v>
      </c>
      <c r="I11" s="16">
        <f>+'Octubre 2021'!H11</f>
        <v>64</v>
      </c>
      <c r="J11" s="15">
        <f t="shared" si="2"/>
        <v>-35.9375</v>
      </c>
    </row>
    <row r="12" spans="1:10" ht="13" x14ac:dyDescent="0.15">
      <c r="A12" s="1" t="s">
        <v>11</v>
      </c>
      <c r="B12" s="2">
        <v>10</v>
      </c>
      <c r="C12" s="2">
        <f>+'Octubre 2021'!B12</f>
        <v>5</v>
      </c>
      <c r="D12" s="15">
        <f t="shared" si="4"/>
        <v>100</v>
      </c>
      <c r="E12" s="2">
        <f>+B12+'Septiembre 2022'!E12</f>
        <v>46</v>
      </c>
      <c r="F12" s="2">
        <f>+C12+'Septiembre 2022'!F12</f>
        <v>90</v>
      </c>
      <c r="G12" s="15">
        <f t="shared" si="1"/>
        <v>-48.888888888888886</v>
      </c>
      <c r="H12" s="2">
        <f>+B12-C12+'Septiembre 2022'!H12</f>
        <v>56</v>
      </c>
      <c r="I12" s="16">
        <f>+'Octubre 2021'!H12</f>
        <v>114</v>
      </c>
      <c r="J12" s="15">
        <f t="shared" si="2"/>
        <v>-50.877192982456137</v>
      </c>
    </row>
    <row r="13" spans="1:10" x14ac:dyDescent="0.15">
      <c r="A13" s="6" t="s">
        <v>2</v>
      </c>
      <c r="B13" s="4">
        <f t="shared" ref="B13" si="5">+B8+B9+B10+B11+B12</f>
        <v>21</v>
      </c>
      <c r="C13" s="4">
        <f>SUM(C8:C12)</f>
        <v>12</v>
      </c>
      <c r="D13" s="5">
        <f>+(B13-C13)*100/C13</f>
        <v>75</v>
      </c>
      <c r="E13" s="4">
        <f>SUM(E8:E12)</f>
        <v>117</v>
      </c>
      <c r="F13" s="4">
        <f>SUM(F8:F12)</f>
        <v>202</v>
      </c>
      <c r="G13" s="5">
        <f t="shared" si="1"/>
        <v>-42.079207920792079</v>
      </c>
      <c r="H13" s="4">
        <f>SUM(H8:H12)</f>
        <v>139</v>
      </c>
      <c r="I13" s="4">
        <f>SUM(I8:I12)</f>
        <v>248</v>
      </c>
      <c r="J13" s="5">
        <f t="shared" si="2"/>
        <v>-43.951612903225808</v>
      </c>
    </row>
    <row r="14" spans="1:10" ht="13" x14ac:dyDescent="0.15">
      <c r="A14" s="1" t="s">
        <v>12</v>
      </c>
      <c r="B14" s="2">
        <v>2</v>
      </c>
      <c r="C14" s="2">
        <f>+'Octubre 2021'!B14</f>
        <v>5</v>
      </c>
      <c r="D14" s="15">
        <f>+(B14-C14)*100/C14</f>
        <v>-60</v>
      </c>
      <c r="E14" s="2">
        <f>+B14+'Septiembre 2022'!E14</f>
        <v>28</v>
      </c>
      <c r="F14" s="2">
        <f>+C14+'Septiembre 2022'!F14</f>
        <v>56</v>
      </c>
      <c r="G14" s="15">
        <f t="shared" si="1"/>
        <v>-50</v>
      </c>
      <c r="H14" s="2">
        <f>+B14-C14+'Septiembre 2022'!H14</f>
        <v>33</v>
      </c>
      <c r="I14" s="16">
        <f>+'Octubre 2021'!H14</f>
        <v>74</v>
      </c>
      <c r="J14" s="15">
        <f t="shared" si="2"/>
        <v>-55.405405405405403</v>
      </c>
    </row>
    <row r="15" spans="1:10" ht="13" x14ac:dyDescent="0.15">
      <c r="A15" s="1" t="s">
        <v>13</v>
      </c>
      <c r="B15" s="2">
        <v>5</v>
      </c>
      <c r="C15" s="2">
        <f>+'Octubre 2021'!B15</f>
        <v>6</v>
      </c>
      <c r="D15" s="15">
        <f t="shared" ref="D15:D18" si="6">+(B15-C15)*100/C15</f>
        <v>-16.666666666666668</v>
      </c>
      <c r="E15" s="2">
        <f>+B15+'Septiembre 2022'!E15</f>
        <v>52</v>
      </c>
      <c r="F15" s="2">
        <f>+C15+'Septiembre 2022'!F15</f>
        <v>57</v>
      </c>
      <c r="G15" s="15">
        <f t="shared" si="1"/>
        <v>-8.7719298245614041</v>
      </c>
      <c r="H15" s="2">
        <f>+B15-C15+'Septiembre 2022'!H15</f>
        <v>62</v>
      </c>
      <c r="I15" s="16">
        <f>+'Octubre 2021'!H15</f>
        <v>76</v>
      </c>
      <c r="J15" s="15">
        <f t="shared" si="2"/>
        <v>-18.421052631578949</v>
      </c>
    </row>
    <row r="16" spans="1:10" ht="13" x14ac:dyDescent="0.15">
      <c r="A16" s="1" t="s">
        <v>14</v>
      </c>
      <c r="B16" s="2">
        <v>7</v>
      </c>
      <c r="C16" s="2">
        <f>+'Octubre 2021'!B16</f>
        <v>9</v>
      </c>
      <c r="D16" s="15">
        <f t="shared" si="6"/>
        <v>-22.222222222222221</v>
      </c>
      <c r="E16" s="2">
        <f>+B16+'Septiembre 2022'!E16</f>
        <v>77</v>
      </c>
      <c r="F16" s="2">
        <f>+C16+'Septiembre 2022'!F16</f>
        <v>115</v>
      </c>
      <c r="G16" s="15">
        <f t="shared" si="1"/>
        <v>-33.043478260869563</v>
      </c>
      <c r="H16" s="2">
        <f>+B16-C16+'Septiembre 2022'!H16</f>
        <v>99</v>
      </c>
      <c r="I16" s="16">
        <f>+'Octubre 2021'!H16</f>
        <v>150</v>
      </c>
      <c r="J16" s="15">
        <f t="shared" si="2"/>
        <v>-34</v>
      </c>
    </row>
    <row r="17" spans="1:10" ht="13" x14ac:dyDescent="0.15">
      <c r="A17" s="1" t="s">
        <v>15</v>
      </c>
      <c r="B17" s="2">
        <v>6</v>
      </c>
      <c r="C17" s="2">
        <f>+'Octubre 2021'!B17</f>
        <v>1</v>
      </c>
      <c r="D17" s="15">
        <f t="shared" si="6"/>
        <v>500</v>
      </c>
      <c r="E17" s="2">
        <f>+B17+'Septiembre 2022'!E17</f>
        <v>42</v>
      </c>
      <c r="F17" s="2">
        <f>+C17+'Septiembre 2022'!F17</f>
        <v>47</v>
      </c>
      <c r="G17" s="15">
        <f t="shared" si="1"/>
        <v>-10.638297872340425</v>
      </c>
      <c r="H17" s="2">
        <f>+B17-C17+'Septiembre 2022'!H17</f>
        <v>56</v>
      </c>
      <c r="I17" s="16">
        <f>+'Octubre 2021'!H17</f>
        <v>75</v>
      </c>
      <c r="J17" s="15">
        <f t="shared" si="2"/>
        <v>-25.333333333333332</v>
      </c>
    </row>
    <row r="18" spans="1:10" ht="13" x14ac:dyDescent="0.15">
      <c r="A18" s="1" t="s">
        <v>29</v>
      </c>
      <c r="B18" s="2">
        <v>3</v>
      </c>
      <c r="C18" s="2">
        <f>+'Octubre 2021'!B18</f>
        <v>10</v>
      </c>
      <c r="D18" s="15">
        <f t="shared" si="6"/>
        <v>-70</v>
      </c>
      <c r="E18" s="2">
        <f>+B18+'Septiembre 2022'!E18</f>
        <v>53</v>
      </c>
      <c r="F18" s="2">
        <f>+C18+'Septiembre 2022'!F18</f>
        <v>68</v>
      </c>
      <c r="G18" s="15">
        <f t="shared" si="1"/>
        <v>-22.058823529411764</v>
      </c>
      <c r="H18" s="2">
        <f>+B18-C18+'Septiembre 2022'!H18</f>
        <v>56</v>
      </c>
      <c r="I18" s="16">
        <f>+'Octubre 2021'!H18</f>
        <v>82</v>
      </c>
      <c r="J18" s="15">
        <f t="shared" si="2"/>
        <v>-31.707317073170731</v>
      </c>
    </row>
    <row r="19" spans="1:10" x14ac:dyDescent="0.15">
      <c r="A19" s="6" t="s">
        <v>3</v>
      </c>
      <c r="B19" s="4">
        <f t="shared" ref="B19" si="7">+B14+B15+B16+B17+B18</f>
        <v>23</v>
      </c>
      <c r="C19" s="4">
        <f>SUM(C14:C18)</f>
        <v>31</v>
      </c>
      <c r="D19" s="5">
        <f>+(B19-C19)*100/C19</f>
        <v>-25.806451612903224</v>
      </c>
      <c r="E19" s="4">
        <f>SUM(E14:E18)</f>
        <v>252</v>
      </c>
      <c r="F19" s="4">
        <f>SUM(F14:F18)</f>
        <v>343</v>
      </c>
      <c r="G19" s="5">
        <f t="shared" si="1"/>
        <v>-26.530612244897959</v>
      </c>
      <c r="H19" s="4">
        <f>SUM(H14:H18)</f>
        <v>306</v>
      </c>
      <c r="I19" s="4">
        <f>SUM(I14:I18)</f>
        <v>457</v>
      </c>
      <c r="J19" s="5">
        <f t="shared" si="2"/>
        <v>-33.041575492341359</v>
      </c>
    </row>
    <row r="20" spans="1:10" ht="13" x14ac:dyDescent="0.15">
      <c r="A20" s="1" t="s">
        <v>16</v>
      </c>
      <c r="B20" s="2">
        <v>7</v>
      </c>
      <c r="C20" s="2">
        <f>+'Octubre 2021'!B20</f>
        <v>5</v>
      </c>
      <c r="D20" s="15">
        <f t="shared" ref="D20:D27" si="8">+(B20-C20)*100/C20</f>
        <v>40</v>
      </c>
      <c r="E20" s="2">
        <f>+B20+'Septiembre 2022'!E20</f>
        <v>57</v>
      </c>
      <c r="F20" s="2">
        <f>+C20+'Septiembre 2022'!F20</f>
        <v>70</v>
      </c>
      <c r="G20" s="15">
        <f t="shared" si="1"/>
        <v>-18.571428571428573</v>
      </c>
      <c r="H20" s="2">
        <f>+B20-C20+'Septiembre 2022'!H20</f>
        <v>70</v>
      </c>
      <c r="I20" s="16">
        <f>+'Octubre 2021'!H20</f>
        <v>91</v>
      </c>
      <c r="J20" s="15">
        <f t="shared" si="2"/>
        <v>-23.076923076923077</v>
      </c>
    </row>
    <row r="21" spans="1:10" ht="13" x14ac:dyDescent="0.15">
      <c r="A21" s="1" t="s">
        <v>17</v>
      </c>
      <c r="B21" s="2">
        <v>2</v>
      </c>
      <c r="C21" s="2">
        <f>+'Octubre 2021'!B21</f>
        <v>7</v>
      </c>
      <c r="D21" s="15">
        <f t="shared" si="8"/>
        <v>-71.428571428571431</v>
      </c>
      <c r="E21" s="2">
        <f>+B21+'Septiembre 2022'!E21</f>
        <v>29</v>
      </c>
      <c r="F21" s="2">
        <f>+C21+'Septiembre 2022'!F21</f>
        <v>49</v>
      </c>
      <c r="G21" s="15">
        <f t="shared" si="1"/>
        <v>-40.816326530612244</v>
      </c>
      <c r="H21" s="2">
        <f>+B21-C21+'Septiembre 2022'!H21</f>
        <v>36</v>
      </c>
      <c r="I21" s="16">
        <f>+'Octubre 2021'!H21</f>
        <v>64</v>
      </c>
      <c r="J21" s="15">
        <f t="shared" si="2"/>
        <v>-43.75</v>
      </c>
    </row>
    <row r="22" spans="1:10" ht="13" x14ac:dyDescent="0.15">
      <c r="A22" s="1" t="s">
        <v>19</v>
      </c>
      <c r="B22" s="2">
        <v>2</v>
      </c>
      <c r="C22" s="2">
        <f>+'Octubre 2021'!B22</f>
        <v>7</v>
      </c>
      <c r="D22" s="15">
        <f t="shared" si="8"/>
        <v>-71.428571428571431</v>
      </c>
      <c r="E22" s="2">
        <f>+B22+'Septiembre 2022'!E22</f>
        <v>20</v>
      </c>
      <c r="F22" s="2">
        <f>+C22+'Septiembre 2022'!F22</f>
        <v>28</v>
      </c>
      <c r="G22" s="15">
        <f t="shared" si="1"/>
        <v>-28.571428571428573</v>
      </c>
      <c r="H22" s="2">
        <f>+B22-C22+'Septiembre 2022'!H22</f>
        <v>22</v>
      </c>
      <c r="I22" s="16">
        <f>+'Octubre 2021'!H22</f>
        <v>35</v>
      </c>
      <c r="J22" s="15">
        <f t="shared" si="2"/>
        <v>-37.142857142857146</v>
      </c>
    </row>
    <row r="23" spans="1:10" ht="13" x14ac:dyDescent="0.15">
      <c r="A23" s="1" t="s">
        <v>18</v>
      </c>
      <c r="B23" s="2">
        <v>1</v>
      </c>
      <c r="C23" s="2">
        <f>+'Octubre 2021'!B23</f>
        <v>7</v>
      </c>
      <c r="D23" s="15">
        <f t="shared" si="8"/>
        <v>-85.714285714285708</v>
      </c>
      <c r="E23" s="2">
        <f>+B23+'Septiembre 2022'!E23</f>
        <v>32</v>
      </c>
      <c r="F23" s="2">
        <f>+C23+'Septiembre 2022'!F23</f>
        <v>41</v>
      </c>
      <c r="G23" s="15">
        <f t="shared" si="1"/>
        <v>-21.951219512195124</v>
      </c>
      <c r="H23" s="2">
        <f>+B23-C23+'Septiembre 2022'!H23</f>
        <v>38</v>
      </c>
      <c r="I23" s="16">
        <f>+'Octubre 2021'!H23</f>
        <v>50</v>
      </c>
      <c r="J23" s="15">
        <f t="shared" si="2"/>
        <v>-24</v>
      </c>
    </row>
    <row r="24" spans="1:10" ht="13" x14ac:dyDescent="0.15">
      <c r="A24" s="1" t="s">
        <v>20</v>
      </c>
      <c r="B24" s="2">
        <v>6</v>
      </c>
      <c r="C24" s="2">
        <f>+'Octubre 2021'!B24</f>
        <v>3</v>
      </c>
      <c r="D24" s="15">
        <f t="shared" si="8"/>
        <v>100</v>
      </c>
      <c r="E24" s="2">
        <f>+B24+'Septiembre 2022'!E24</f>
        <v>55</v>
      </c>
      <c r="F24" s="2">
        <f>+C24+'Septiembre 2022'!F24</f>
        <v>51</v>
      </c>
      <c r="G24" s="15">
        <f t="shared" si="1"/>
        <v>7.8431372549019605</v>
      </c>
      <c r="H24" s="2">
        <f>+B24-C24+'Septiembre 2022'!H24</f>
        <v>66</v>
      </c>
      <c r="I24" s="16">
        <f>+'Octubre 2021'!H24</f>
        <v>65</v>
      </c>
      <c r="J24" s="15">
        <f t="shared" si="2"/>
        <v>1.5384615384615385</v>
      </c>
    </row>
    <row r="25" spans="1:10" ht="13" x14ac:dyDescent="0.15">
      <c r="A25" s="1" t="s">
        <v>22</v>
      </c>
      <c r="B25" s="2">
        <v>13</v>
      </c>
      <c r="C25" s="2">
        <f>+'Octubre 2021'!B25</f>
        <v>24</v>
      </c>
      <c r="D25" s="15">
        <f t="shared" si="8"/>
        <v>-45.833333333333336</v>
      </c>
      <c r="E25" s="2">
        <f>+B25+'Septiembre 2022'!E25</f>
        <v>142</v>
      </c>
      <c r="F25" s="2">
        <f>+C25+'Septiembre 2022'!F25</f>
        <v>256</v>
      </c>
      <c r="G25" s="15">
        <f t="shared" si="1"/>
        <v>-44.53125</v>
      </c>
      <c r="H25" s="2">
        <f>+B25-C25+'Septiembre 2022'!H25</f>
        <v>175</v>
      </c>
      <c r="I25" s="16">
        <f>+'Octubre 2021'!H25</f>
        <v>312</v>
      </c>
      <c r="J25" s="15">
        <f t="shared" si="2"/>
        <v>-43.910256410256409</v>
      </c>
    </row>
    <row r="26" spans="1:10" ht="13" x14ac:dyDescent="0.15">
      <c r="A26" s="1" t="s">
        <v>21</v>
      </c>
      <c r="B26" s="2">
        <v>5</v>
      </c>
      <c r="C26" s="2">
        <f>+'Octubre 2021'!B26</f>
        <v>10</v>
      </c>
      <c r="D26" s="15">
        <f t="shared" si="8"/>
        <v>-50</v>
      </c>
      <c r="E26" s="2">
        <f>+B26+'Septiembre 2022'!E26</f>
        <v>85</v>
      </c>
      <c r="F26" s="2">
        <f>+C26+'Septiembre 2022'!F26</f>
        <v>119</v>
      </c>
      <c r="G26" s="15">
        <f t="shared" si="1"/>
        <v>-28.571428571428573</v>
      </c>
      <c r="H26" s="2">
        <f>+B26-C26+'Septiembre 2022'!H26</f>
        <v>99</v>
      </c>
      <c r="I26" s="16">
        <f>+'Octubre 2021'!H26</f>
        <v>147</v>
      </c>
      <c r="J26" s="15">
        <f t="shared" si="2"/>
        <v>-32.653061224489797</v>
      </c>
    </row>
    <row r="27" spans="1:10" ht="13" x14ac:dyDescent="0.15">
      <c r="A27" s="1" t="s">
        <v>28</v>
      </c>
      <c r="B27" s="2">
        <v>5</v>
      </c>
      <c r="C27" s="2">
        <f>+'Octubre 2021'!B27</f>
        <v>18</v>
      </c>
      <c r="D27" s="15">
        <f t="shared" si="8"/>
        <v>-72.222222222222229</v>
      </c>
      <c r="E27" s="2">
        <f>+B27+'Septiembre 2022'!E27</f>
        <v>85</v>
      </c>
      <c r="F27" s="2">
        <f>+C27+'Septiembre 2022'!F27</f>
        <v>95</v>
      </c>
      <c r="G27" s="15">
        <f t="shared" si="1"/>
        <v>-10.526315789473685</v>
      </c>
      <c r="H27" s="2">
        <f>+B27-C27+'Septiembre 2022'!H27</f>
        <v>103</v>
      </c>
      <c r="I27" s="16">
        <f>+'Octubre 2021'!H27</f>
        <v>111</v>
      </c>
      <c r="J27" s="15">
        <f t="shared" si="2"/>
        <v>-7.2072072072072073</v>
      </c>
    </row>
    <row r="28" spans="1:10" x14ac:dyDescent="0.15">
      <c r="A28" s="6" t="s">
        <v>30</v>
      </c>
      <c r="B28" s="4">
        <f>SUM(B20:B27)</f>
        <v>41</v>
      </c>
      <c r="C28" s="4">
        <f>SUM(C20:C27)</f>
        <v>81</v>
      </c>
      <c r="D28" s="5">
        <f>+(B28-C28)*100/C28</f>
        <v>-49.382716049382715</v>
      </c>
      <c r="E28" s="4">
        <f>SUM(E20:E27)</f>
        <v>505</v>
      </c>
      <c r="F28" s="4">
        <f>SUM(F20:F27)</f>
        <v>709</v>
      </c>
      <c r="G28" s="5">
        <f>+(E28-F28)*100/F28</f>
        <v>-28.772919605077576</v>
      </c>
      <c r="H28" s="4">
        <f>SUM(H20:H27)</f>
        <v>609</v>
      </c>
      <c r="I28" s="4">
        <f>SUM(I20:I27)</f>
        <v>875</v>
      </c>
      <c r="J28" s="5">
        <f>+(H28-I28)*100/I28</f>
        <v>-30.4</v>
      </c>
    </row>
    <row r="29" spans="1:10" ht="14" x14ac:dyDescent="0.15">
      <c r="A29" s="14" t="s">
        <v>27</v>
      </c>
      <c r="B29" s="12">
        <f>+B7+B13+B19+B28</f>
        <v>85</v>
      </c>
      <c r="C29" s="12">
        <f>+C7+C13+C19+C28</f>
        <v>125</v>
      </c>
      <c r="D29" s="13">
        <f>+(B29-C29)*100/C29</f>
        <v>-32</v>
      </c>
      <c r="E29" s="12">
        <f t="shared" ref="E29:I29" si="9">+E7+E13+E19+E28</f>
        <v>885</v>
      </c>
      <c r="F29" s="12">
        <f t="shared" si="9"/>
        <v>1262</v>
      </c>
      <c r="G29" s="13">
        <f>+(E29-F29)*100/F29</f>
        <v>-29.873217115689382</v>
      </c>
      <c r="H29" s="12">
        <f t="shared" si="9"/>
        <v>1068</v>
      </c>
      <c r="I29" s="12">
        <f t="shared" si="9"/>
        <v>1594</v>
      </c>
      <c r="J29" s="13">
        <f>+(H29-I29)*100/I29</f>
        <v>-32.998745294855709</v>
      </c>
    </row>
    <row r="30" spans="1:10" x14ac:dyDescent="0.15">
      <c r="A30" s="11" t="s">
        <v>31</v>
      </c>
      <c r="B30" s="11">
        <f>+B29-B7</f>
        <v>85</v>
      </c>
      <c r="C30" s="11">
        <f>+C29-C7</f>
        <v>124</v>
      </c>
      <c r="D30" s="10">
        <f>+(B30-C30)*100/C30</f>
        <v>-31.451612903225808</v>
      </c>
      <c r="E30" s="11">
        <f t="shared" ref="E30:I30" si="10">+E29-E7</f>
        <v>874</v>
      </c>
      <c r="F30" s="11">
        <f t="shared" si="10"/>
        <v>1254</v>
      </c>
      <c r="G30" s="10">
        <f>+(E30-F30)*100/F30</f>
        <v>-30.303030303030305</v>
      </c>
      <c r="H30" s="11">
        <f t="shared" si="10"/>
        <v>1054</v>
      </c>
      <c r="I30" s="11">
        <f t="shared" si="10"/>
        <v>1580</v>
      </c>
      <c r="J30" s="10">
        <f>+(H30-I30)*100/I30</f>
        <v>-33.291139240506332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B16D2-D473-AC4C-BBEA-744DE94CE49E}">
  <sheetPr codeName="Hoja105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+'Septiembre 2021'!B4</f>
        <v>0</v>
      </c>
      <c r="D4" s="15"/>
      <c r="E4" s="2">
        <f>+B4+'Agosto 2022'!E4</f>
        <v>2</v>
      </c>
      <c r="F4" s="2">
        <f>+C4+'Agosto 2022'!F4</f>
        <v>1</v>
      </c>
      <c r="G4" s="15">
        <f t="shared" ref="G4:G27" si="0">+(E4-F4)*100/F4</f>
        <v>100</v>
      </c>
      <c r="H4" s="2">
        <f>+B4-C4+'Agosto 2022'!H4</f>
        <v>5</v>
      </c>
      <c r="I4" s="16">
        <f>+'Septiembre 2021'!H4</f>
        <v>5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+'Septiembre 2021'!B5</f>
        <v>0</v>
      </c>
      <c r="D5" s="15"/>
      <c r="E5" s="2">
        <f>+B5+'Agosto 2022'!E5</f>
        <v>2</v>
      </c>
      <c r="F5" s="2">
        <f>+C5+'Agosto 2022'!F5</f>
        <v>2</v>
      </c>
      <c r="G5" s="15">
        <f t="shared" si="0"/>
        <v>0</v>
      </c>
      <c r="H5" s="2">
        <f>+B5-C5+'Agosto 2022'!H5</f>
        <v>2</v>
      </c>
      <c r="I5" s="16">
        <f>+'Septiembre 2021'!H5</f>
        <v>4</v>
      </c>
      <c r="J5" s="15">
        <f t="shared" si="1"/>
        <v>-50</v>
      </c>
    </row>
    <row r="6" spans="1:10" ht="13" x14ac:dyDescent="0.15">
      <c r="A6" s="1" t="s">
        <v>6</v>
      </c>
      <c r="B6" s="2">
        <v>1</v>
      </c>
      <c r="C6" s="2">
        <f>+'Septiembre 2021'!B6</f>
        <v>0</v>
      </c>
      <c r="D6" s="15"/>
      <c r="E6" s="2">
        <f>+B6+'Agosto 2022'!E6</f>
        <v>7</v>
      </c>
      <c r="F6" s="2">
        <f>+C6+'Agosto 2022'!F6</f>
        <v>4</v>
      </c>
      <c r="G6" s="15">
        <f t="shared" si="0"/>
        <v>75</v>
      </c>
      <c r="H6" s="2">
        <f>+B6-C6+'Agosto 2022'!H6</f>
        <v>8</v>
      </c>
      <c r="I6" s="16">
        <f>+'Septiembre 2021'!H6</f>
        <v>6</v>
      </c>
      <c r="J6" s="15">
        <f t="shared" si="1"/>
        <v>33.333333333333336</v>
      </c>
    </row>
    <row r="7" spans="1:10" x14ac:dyDescent="0.15">
      <c r="A7" s="6" t="s">
        <v>1</v>
      </c>
      <c r="B7" s="4">
        <f t="shared" ref="B7" si="2">+B4+B5+B6</f>
        <v>2</v>
      </c>
      <c r="C7" s="4">
        <f>SUM(C4:C6)</f>
        <v>0</v>
      </c>
      <c r="D7" s="5"/>
      <c r="E7" s="4">
        <f>SUM(E4:E6)</f>
        <v>11</v>
      </c>
      <c r="F7" s="4">
        <f>SUM(F4:F6)</f>
        <v>7</v>
      </c>
      <c r="G7" s="5">
        <f t="shared" si="0"/>
        <v>57.142857142857146</v>
      </c>
      <c r="H7" s="4">
        <f>SUM(H4:H6)</f>
        <v>15</v>
      </c>
      <c r="I7" s="4">
        <f>SUM(I4:I6)</f>
        <v>15</v>
      </c>
      <c r="J7" s="5">
        <f t="shared" si="1"/>
        <v>0</v>
      </c>
    </row>
    <row r="8" spans="1:10" ht="13" x14ac:dyDescent="0.15">
      <c r="A8" s="1" t="s">
        <v>7</v>
      </c>
      <c r="B8" s="2"/>
      <c r="C8" s="2">
        <f>+'Septiembre 2021'!B8</f>
        <v>1</v>
      </c>
      <c r="D8" s="15">
        <f t="shared" ref="D8:D12" si="3">+(B8-C8)*100/C8</f>
        <v>-100</v>
      </c>
      <c r="E8" s="2">
        <f>+B8+'Agosto 2022'!E8</f>
        <v>1</v>
      </c>
      <c r="F8" s="2">
        <f>+C8+'Agosto 2022'!F8</f>
        <v>6</v>
      </c>
      <c r="G8" s="15">
        <f t="shared" si="0"/>
        <v>-83.333333333333329</v>
      </c>
      <c r="H8" s="2">
        <f>+B8-C8+'Agosto 2022'!H8</f>
        <v>1</v>
      </c>
      <c r="I8" s="16">
        <f>+'Septiembre 2021'!H8</f>
        <v>6</v>
      </c>
      <c r="J8" s="15">
        <f t="shared" si="1"/>
        <v>-83.333333333333329</v>
      </c>
    </row>
    <row r="9" spans="1:10" ht="13" x14ac:dyDescent="0.15">
      <c r="A9" s="1" t="s">
        <v>8</v>
      </c>
      <c r="B9" s="2">
        <v>2</v>
      </c>
      <c r="C9" s="2">
        <f>+'Septiembre 2021'!B9</f>
        <v>0</v>
      </c>
      <c r="D9" s="15"/>
      <c r="E9" s="2">
        <f>+B9+'Agosto 2022'!E9</f>
        <v>7</v>
      </c>
      <c r="F9" s="2">
        <f>+C9+'Agosto 2022'!F9</f>
        <v>4</v>
      </c>
      <c r="G9" s="15">
        <f t="shared" si="0"/>
        <v>75</v>
      </c>
      <c r="H9" s="2">
        <f>+B9-C9+'Agosto 2022'!H9</f>
        <v>11</v>
      </c>
      <c r="I9" s="16">
        <f>+'Septiembre 2021'!H9</f>
        <v>6</v>
      </c>
      <c r="J9" s="15">
        <f t="shared" si="1"/>
        <v>83.333333333333329</v>
      </c>
    </row>
    <row r="10" spans="1:10" ht="13" x14ac:dyDescent="0.15">
      <c r="A10" s="1" t="s">
        <v>9</v>
      </c>
      <c r="B10" s="2">
        <v>2</v>
      </c>
      <c r="C10" s="2">
        <f>+'Septiembre 2021'!B10</f>
        <v>0</v>
      </c>
      <c r="D10" s="15"/>
      <c r="E10" s="2">
        <f>+B10+'Agosto 2022'!E10</f>
        <v>20</v>
      </c>
      <c r="F10" s="2">
        <f>+C10+'Agosto 2022'!F10</f>
        <v>46</v>
      </c>
      <c r="G10" s="15">
        <f t="shared" si="0"/>
        <v>-56.521739130434781</v>
      </c>
      <c r="H10" s="2">
        <f>+B10-C10+'Agosto 2022'!H10</f>
        <v>27</v>
      </c>
      <c r="I10" s="16">
        <f>+'Septiembre 2021'!H10</f>
        <v>67</v>
      </c>
      <c r="J10" s="15">
        <f t="shared" si="1"/>
        <v>-59.701492537313435</v>
      </c>
    </row>
    <row r="11" spans="1:10" ht="13" x14ac:dyDescent="0.15">
      <c r="A11" s="1" t="s">
        <v>10</v>
      </c>
      <c r="B11" s="2">
        <v>2</v>
      </c>
      <c r="C11" s="2">
        <f>+'Septiembre 2021'!B11</f>
        <v>3</v>
      </c>
      <c r="D11" s="15">
        <f t="shared" si="3"/>
        <v>-33.333333333333336</v>
      </c>
      <c r="E11" s="2">
        <f>+B11+'Agosto 2022'!E11</f>
        <v>32</v>
      </c>
      <c r="F11" s="2">
        <f>+C11+'Agosto 2022'!F11</f>
        <v>49</v>
      </c>
      <c r="G11" s="15">
        <f t="shared" si="0"/>
        <v>-34.693877551020407</v>
      </c>
      <c r="H11" s="2">
        <f>+B11-C11+'Agosto 2022'!H11</f>
        <v>40</v>
      </c>
      <c r="I11" s="16">
        <f>+'Septiembre 2021'!H11</f>
        <v>66</v>
      </c>
      <c r="J11" s="15">
        <f t="shared" si="1"/>
        <v>-39.393939393939391</v>
      </c>
    </row>
    <row r="12" spans="1:10" ht="13" x14ac:dyDescent="0.15">
      <c r="A12" s="1" t="s">
        <v>11</v>
      </c>
      <c r="B12" s="2">
        <v>2</v>
      </c>
      <c r="C12" s="2">
        <f>+'Septiembre 2021'!B12</f>
        <v>10</v>
      </c>
      <c r="D12" s="15">
        <f t="shared" si="3"/>
        <v>-80</v>
      </c>
      <c r="E12" s="2">
        <f>+B12+'Agosto 2022'!E12</f>
        <v>36</v>
      </c>
      <c r="F12" s="2">
        <f>+C12+'Agosto 2022'!F12</f>
        <v>85</v>
      </c>
      <c r="G12" s="15">
        <f t="shared" si="0"/>
        <v>-57.647058823529413</v>
      </c>
      <c r="H12" s="2">
        <f>+B12-C12+'Agosto 2022'!H12</f>
        <v>51</v>
      </c>
      <c r="I12" s="16">
        <f>+'Septiembre 2021'!H12</f>
        <v>117</v>
      </c>
      <c r="J12" s="15">
        <f t="shared" si="1"/>
        <v>-56.410256410256409</v>
      </c>
    </row>
    <row r="13" spans="1:10" x14ac:dyDescent="0.15">
      <c r="A13" s="6" t="s">
        <v>2</v>
      </c>
      <c r="B13" s="4">
        <f t="shared" ref="B13" si="4">+B8+B9+B10+B11+B12</f>
        <v>8</v>
      </c>
      <c r="C13" s="4">
        <f>SUM(C8:C12)</f>
        <v>14</v>
      </c>
      <c r="D13" s="5">
        <f>+(B13-C13)*100/C13</f>
        <v>-42.857142857142854</v>
      </c>
      <c r="E13" s="4">
        <f>SUM(E8:E12)</f>
        <v>96</v>
      </c>
      <c r="F13" s="4">
        <f>SUM(F8:F12)</f>
        <v>190</v>
      </c>
      <c r="G13" s="5">
        <f t="shared" si="0"/>
        <v>-49.473684210526315</v>
      </c>
      <c r="H13" s="4">
        <f>SUM(H8:H12)</f>
        <v>130</v>
      </c>
      <c r="I13" s="4">
        <f>SUM(I8:I12)</f>
        <v>262</v>
      </c>
      <c r="J13" s="5">
        <f t="shared" si="1"/>
        <v>-50.381679389312978</v>
      </c>
    </row>
    <row r="14" spans="1:10" ht="13" x14ac:dyDescent="0.15">
      <c r="A14" s="1" t="s">
        <v>12</v>
      </c>
      <c r="B14" s="2">
        <v>2</v>
      </c>
      <c r="C14" s="2">
        <f>+'Septiembre 2021'!B14</f>
        <v>3</v>
      </c>
      <c r="D14" s="15">
        <f>+(B14-C14)*100/C14</f>
        <v>-33.333333333333336</v>
      </c>
      <c r="E14" s="2">
        <f>+B14+'Agosto 2022'!E14</f>
        <v>26</v>
      </c>
      <c r="F14" s="2">
        <f>+C14+'Agosto 2022'!F14</f>
        <v>51</v>
      </c>
      <c r="G14" s="15">
        <f t="shared" si="0"/>
        <v>-49.019607843137258</v>
      </c>
      <c r="H14" s="2">
        <f>+B14-C14+'Agosto 2022'!H14</f>
        <v>36</v>
      </c>
      <c r="I14" s="16">
        <f>+'Septiembre 2021'!H14</f>
        <v>75</v>
      </c>
      <c r="J14" s="15">
        <f t="shared" si="1"/>
        <v>-52</v>
      </c>
    </row>
    <row r="15" spans="1:10" ht="13" x14ac:dyDescent="0.15">
      <c r="A15" s="1" t="s">
        <v>13</v>
      </c>
      <c r="B15" s="2">
        <v>2</v>
      </c>
      <c r="C15" s="2">
        <f>+'Septiembre 2021'!B15</f>
        <v>3</v>
      </c>
      <c r="D15" s="15">
        <f t="shared" ref="D15:D18" si="5">+(B15-C15)*100/C15</f>
        <v>-33.333333333333336</v>
      </c>
      <c r="E15" s="2">
        <f>+B15+'Agosto 2022'!E15</f>
        <v>47</v>
      </c>
      <c r="F15" s="2">
        <f>+C15+'Agosto 2022'!F15</f>
        <v>51</v>
      </c>
      <c r="G15" s="15">
        <f t="shared" si="0"/>
        <v>-7.8431372549019605</v>
      </c>
      <c r="H15" s="2">
        <f>+B15-C15+'Agosto 2022'!H15</f>
        <v>63</v>
      </c>
      <c r="I15" s="16">
        <f>+'Septiembre 2021'!H15</f>
        <v>74</v>
      </c>
      <c r="J15" s="15">
        <f t="shared" si="1"/>
        <v>-14.864864864864865</v>
      </c>
    </row>
    <row r="16" spans="1:10" ht="13" x14ac:dyDescent="0.15">
      <c r="A16" s="1" t="s">
        <v>14</v>
      </c>
      <c r="B16" s="2">
        <v>4</v>
      </c>
      <c r="C16" s="2">
        <f>+'Septiembre 2021'!B16</f>
        <v>12</v>
      </c>
      <c r="D16" s="15">
        <f t="shared" si="5"/>
        <v>-66.666666666666671</v>
      </c>
      <c r="E16" s="2">
        <f>+B16+'Agosto 2022'!E16</f>
        <v>70</v>
      </c>
      <c r="F16" s="2">
        <f>+C16+'Agosto 2022'!F16</f>
        <v>106</v>
      </c>
      <c r="G16" s="15">
        <f t="shared" si="0"/>
        <v>-33.962264150943398</v>
      </c>
      <c r="H16" s="2">
        <f>+B16-C16+'Agosto 2022'!H16</f>
        <v>101</v>
      </c>
      <c r="I16" s="16">
        <f>+'Septiembre 2021'!H16</f>
        <v>161</v>
      </c>
      <c r="J16" s="15">
        <f t="shared" si="1"/>
        <v>-37.267080745341616</v>
      </c>
    </row>
    <row r="17" spans="1:10" ht="13" x14ac:dyDescent="0.15">
      <c r="A17" s="1" t="s">
        <v>15</v>
      </c>
      <c r="B17" s="2">
        <v>3</v>
      </c>
      <c r="C17" s="2">
        <f>+'Septiembre 2021'!B17</f>
        <v>4</v>
      </c>
      <c r="D17" s="15">
        <f t="shared" si="5"/>
        <v>-25</v>
      </c>
      <c r="E17" s="2">
        <f>+B17+'Agosto 2022'!E17</f>
        <v>36</v>
      </c>
      <c r="F17" s="2">
        <f>+C17+'Agosto 2022'!F17</f>
        <v>46</v>
      </c>
      <c r="G17" s="15">
        <f t="shared" si="0"/>
        <v>-21.739130434782609</v>
      </c>
      <c r="H17" s="2">
        <f>+B17-C17+'Agosto 2022'!H17</f>
        <v>51</v>
      </c>
      <c r="I17" s="16">
        <f>+'Septiembre 2021'!H17</f>
        <v>83</v>
      </c>
      <c r="J17" s="15">
        <f t="shared" si="1"/>
        <v>-38.554216867469883</v>
      </c>
    </row>
    <row r="18" spans="1:10" ht="13" x14ac:dyDescent="0.15">
      <c r="A18" s="1" t="s">
        <v>29</v>
      </c>
      <c r="B18" s="2">
        <v>8</v>
      </c>
      <c r="C18" s="2">
        <f>+'Septiembre 2021'!B18</f>
        <v>5</v>
      </c>
      <c r="D18" s="15">
        <f t="shared" si="5"/>
        <v>60</v>
      </c>
      <c r="E18" s="2">
        <f>+B18+'Agosto 2022'!E18</f>
        <v>50</v>
      </c>
      <c r="F18" s="2">
        <f>+C18+'Agosto 2022'!F18</f>
        <v>58</v>
      </c>
      <c r="G18" s="15">
        <f t="shared" si="0"/>
        <v>-13.793103448275861</v>
      </c>
      <c r="H18" s="2">
        <f>+B18-C18+'Agosto 2022'!H18</f>
        <v>63</v>
      </c>
      <c r="I18" s="16">
        <f>+'Septiembre 2021'!H18</f>
        <v>80</v>
      </c>
      <c r="J18" s="15">
        <f t="shared" si="1"/>
        <v>-21.25</v>
      </c>
    </row>
    <row r="19" spans="1:10" x14ac:dyDescent="0.15">
      <c r="A19" s="6" t="s">
        <v>3</v>
      </c>
      <c r="B19" s="4">
        <f t="shared" ref="B19" si="6">+B14+B15+B16+B17+B18</f>
        <v>19</v>
      </c>
      <c r="C19" s="4">
        <f>SUM(C14:C18)</f>
        <v>27</v>
      </c>
      <c r="D19" s="5">
        <f>+(B19-C19)*100/C19</f>
        <v>-29.62962962962963</v>
      </c>
      <c r="E19" s="4">
        <f>SUM(E14:E18)</f>
        <v>229</v>
      </c>
      <c r="F19" s="4">
        <f>SUM(F14:F18)</f>
        <v>312</v>
      </c>
      <c r="G19" s="5">
        <f t="shared" si="0"/>
        <v>-26.602564102564102</v>
      </c>
      <c r="H19" s="4">
        <f>SUM(H14:H18)</f>
        <v>314</v>
      </c>
      <c r="I19" s="4">
        <f>SUM(I14:I18)</f>
        <v>473</v>
      </c>
      <c r="J19" s="5">
        <f t="shared" si="1"/>
        <v>-33.61522198731501</v>
      </c>
    </row>
    <row r="20" spans="1:10" ht="13" x14ac:dyDescent="0.15">
      <c r="A20" s="1" t="s">
        <v>16</v>
      </c>
      <c r="B20" s="2">
        <v>3</v>
      </c>
      <c r="C20" s="2">
        <f>+'Septiembre 2021'!B20</f>
        <v>3</v>
      </c>
      <c r="D20" s="15">
        <f t="shared" ref="D20:D27" si="7">+(B20-C20)*100/C20</f>
        <v>0</v>
      </c>
      <c r="E20" s="2">
        <f>+B20+'Agosto 2022'!E20</f>
        <v>50</v>
      </c>
      <c r="F20" s="2">
        <f>+C20+'Agosto 2022'!F20</f>
        <v>65</v>
      </c>
      <c r="G20" s="15">
        <f t="shared" si="0"/>
        <v>-23.076923076923077</v>
      </c>
      <c r="H20" s="2">
        <f>+B20-C20+'Agosto 2022'!H20</f>
        <v>68</v>
      </c>
      <c r="I20" s="16">
        <f>+'Septiembre 2021'!H20</f>
        <v>100</v>
      </c>
      <c r="J20" s="15">
        <f t="shared" si="1"/>
        <v>-32</v>
      </c>
    </row>
    <row r="21" spans="1:10" ht="13" x14ac:dyDescent="0.15">
      <c r="A21" s="1" t="s">
        <v>17</v>
      </c>
      <c r="B21" s="2">
        <v>2</v>
      </c>
      <c r="C21" s="2">
        <f>+'Septiembre 2021'!B21</f>
        <v>0</v>
      </c>
      <c r="D21" s="15"/>
      <c r="E21" s="2">
        <f>+B21+'Agosto 2022'!E21</f>
        <v>27</v>
      </c>
      <c r="F21" s="2">
        <f>+C21+'Agosto 2022'!F21</f>
        <v>42</v>
      </c>
      <c r="G21" s="15">
        <f t="shared" si="0"/>
        <v>-35.714285714285715</v>
      </c>
      <c r="H21" s="2">
        <f>+B21-C21+'Agosto 2022'!H21</f>
        <v>41</v>
      </c>
      <c r="I21" s="16">
        <f>+'Septiembre 2021'!H21</f>
        <v>62</v>
      </c>
      <c r="J21" s="15">
        <f t="shared" si="1"/>
        <v>-33.87096774193548</v>
      </c>
    </row>
    <row r="22" spans="1:10" ht="13" x14ac:dyDescent="0.15">
      <c r="A22" s="1" t="s">
        <v>19</v>
      </c>
      <c r="B22" s="2"/>
      <c r="C22" s="2">
        <f>+'Septiembre 2021'!B22</f>
        <v>1</v>
      </c>
      <c r="D22" s="15">
        <f t="shared" si="7"/>
        <v>-100</v>
      </c>
      <c r="E22" s="2">
        <f>+B22+'Agosto 2022'!E22</f>
        <v>18</v>
      </c>
      <c r="F22" s="2">
        <f>+C22+'Agosto 2022'!F22</f>
        <v>21</v>
      </c>
      <c r="G22" s="15">
        <f t="shared" si="0"/>
        <v>-14.285714285714286</v>
      </c>
      <c r="H22" s="2">
        <f>+B22-C22+'Agosto 2022'!H22</f>
        <v>27</v>
      </c>
      <c r="I22" s="16">
        <f>+'Septiembre 2021'!H22</f>
        <v>33</v>
      </c>
      <c r="J22" s="15">
        <f t="shared" si="1"/>
        <v>-18.181818181818183</v>
      </c>
    </row>
    <row r="23" spans="1:10" ht="13" x14ac:dyDescent="0.15">
      <c r="A23" s="1" t="s">
        <v>18</v>
      </c>
      <c r="B23" s="2">
        <v>1</v>
      </c>
      <c r="C23" s="2">
        <f>+'Septiembre 2021'!B23</f>
        <v>1</v>
      </c>
      <c r="D23" s="15">
        <f t="shared" si="7"/>
        <v>0</v>
      </c>
      <c r="E23" s="2">
        <f>+B23+'Agosto 2022'!E23</f>
        <v>31</v>
      </c>
      <c r="F23" s="2">
        <f>+C23+'Agosto 2022'!F23</f>
        <v>34</v>
      </c>
      <c r="G23" s="15">
        <f t="shared" si="0"/>
        <v>-8.8235294117647065</v>
      </c>
      <c r="H23" s="2">
        <f>+B23-C23+'Agosto 2022'!H23</f>
        <v>44</v>
      </c>
      <c r="I23" s="16">
        <f>+'Septiembre 2021'!H23</f>
        <v>50</v>
      </c>
      <c r="J23" s="15">
        <f t="shared" si="1"/>
        <v>-12</v>
      </c>
    </row>
    <row r="24" spans="1:10" ht="13" x14ac:dyDescent="0.15">
      <c r="A24" s="1" t="s">
        <v>20</v>
      </c>
      <c r="B24" s="2">
        <v>3</v>
      </c>
      <c r="C24" s="2">
        <f>+'Septiembre 2021'!B24</f>
        <v>5</v>
      </c>
      <c r="D24" s="15">
        <f t="shared" si="7"/>
        <v>-40</v>
      </c>
      <c r="E24" s="2">
        <f>+B24+'Agosto 2022'!E24</f>
        <v>49</v>
      </c>
      <c r="F24" s="2">
        <f>+C24+'Agosto 2022'!F24</f>
        <v>48</v>
      </c>
      <c r="G24" s="15">
        <f t="shared" si="0"/>
        <v>2.0833333333333335</v>
      </c>
      <c r="H24" s="2">
        <f>+B24-C24+'Agosto 2022'!H24</f>
        <v>63</v>
      </c>
      <c r="I24" s="16">
        <f>+'Septiembre 2021'!H24</f>
        <v>72</v>
      </c>
      <c r="J24" s="15">
        <f t="shared" si="1"/>
        <v>-12.5</v>
      </c>
    </row>
    <row r="25" spans="1:10" ht="13" x14ac:dyDescent="0.15">
      <c r="A25" s="1" t="s">
        <v>22</v>
      </c>
      <c r="B25" s="2">
        <v>10</v>
      </c>
      <c r="C25" s="2">
        <f>+'Septiembre 2021'!B25</f>
        <v>23</v>
      </c>
      <c r="D25" s="15">
        <f t="shared" si="7"/>
        <v>-56.521739130434781</v>
      </c>
      <c r="E25" s="2">
        <f>+B25+'Agosto 2022'!E25</f>
        <v>129</v>
      </c>
      <c r="F25" s="2">
        <f>+C25+'Agosto 2022'!F25</f>
        <v>232</v>
      </c>
      <c r="G25" s="15">
        <f t="shared" si="0"/>
        <v>-44.396551724137929</v>
      </c>
      <c r="H25" s="2">
        <f>+B25-C25+'Agosto 2022'!H25</f>
        <v>186</v>
      </c>
      <c r="I25" s="16">
        <f>+'Septiembre 2021'!H25</f>
        <v>314</v>
      </c>
      <c r="J25" s="15">
        <f t="shared" si="1"/>
        <v>-40.764331210191081</v>
      </c>
    </row>
    <row r="26" spans="1:10" ht="13" x14ac:dyDescent="0.15">
      <c r="A26" s="1" t="s">
        <v>21</v>
      </c>
      <c r="B26" s="2">
        <v>9</v>
      </c>
      <c r="C26" s="2">
        <f>+'Septiembre 2021'!B26</f>
        <v>10</v>
      </c>
      <c r="D26" s="15">
        <f t="shared" si="7"/>
        <v>-10</v>
      </c>
      <c r="E26" s="2">
        <f>+B26+'Agosto 2022'!E26</f>
        <v>80</v>
      </c>
      <c r="F26" s="2">
        <f>+C26+'Agosto 2022'!F26</f>
        <v>109</v>
      </c>
      <c r="G26" s="15">
        <f t="shared" si="0"/>
        <v>-26.605504587155963</v>
      </c>
      <c r="H26" s="2">
        <f>+B26-C26+'Agosto 2022'!H26</f>
        <v>104</v>
      </c>
      <c r="I26" s="16">
        <f>+'Septiembre 2021'!H26</f>
        <v>152</v>
      </c>
      <c r="J26" s="15">
        <f t="shared" si="1"/>
        <v>-31.578947368421051</v>
      </c>
    </row>
    <row r="27" spans="1:10" ht="13" x14ac:dyDescent="0.15">
      <c r="A27" s="1" t="s">
        <v>28</v>
      </c>
      <c r="B27" s="2">
        <v>6</v>
      </c>
      <c r="C27" s="2">
        <f>+'Septiembre 2021'!B27</f>
        <v>9</v>
      </c>
      <c r="D27" s="15">
        <f t="shared" si="7"/>
        <v>-33.333333333333336</v>
      </c>
      <c r="E27" s="2">
        <f>+B27+'Agosto 2022'!E27</f>
        <v>80</v>
      </c>
      <c r="F27" s="2">
        <f>+C27+'Agosto 2022'!F27</f>
        <v>77</v>
      </c>
      <c r="G27" s="15">
        <f t="shared" si="0"/>
        <v>3.8961038961038961</v>
      </c>
      <c r="H27" s="2">
        <f>+B27-C27+'Agosto 2022'!H27</f>
        <v>116</v>
      </c>
      <c r="I27" s="16">
        <f>+'Septiembre 2021'!H27</f>
        <v>101</v>
      </c>
      <c r="J27" s="15">
        <f t="shared" si="1"/>
        <v>14.851485148514852</v>
      </c>
    </row>
    <row r="28" spans="1:10" x14ac:dyDescent="0.15">
      <c r="A28" s="6" t="s">
        <v>30</v>
      </c>
      <c r="B28" s="4">
        <f>SUM(B20:B27)</f>
        <v>34</v>
      </c>
      <c r="C28" s="4">
        <f>SUM(C20:C27)</f>
        <v>52</v>
      </c>
      <c r="D28" s="5">
        <f>+(B28-C28)*100/C28</f>
        <v>-34.615384615384613</v>
      </c>
      <c r="E28" s="4">
        <f>SUM(E20:E27)</f>
        <v>464</v>
      </c>
      <c r="F28" s="4">
        <f>SUM(F20:F27)</f>
        <v>628</v>
      </c>
      <c r="G28" s="5">
        <f>+(E28-F28)*100/F28</f>
        <v>-26.114649681528661</v>
      </c>
      <c r="H28" s="4">
        <f>SUM(H20:H27)</f>
        <v>649</v>
      </c>
      <c r="I28" s="4">
        <f>SUM(I20:I27)</f>
        <v>884</v>
      </c>
      <c r="J28" s="5">
        <f>+(H28-I28)*100/I28</f>
        <v>-26.58371040723982</v>
      </c>
    </row>
    <row r="29" spans="1:10" ht="14" x14ac:dyDescent="0.15">
      <c r="A29" s="14" t="s">
        <v>27</v>
      </c>
      <c r="B29" s="12">
        <f>+B7+B13+B19+B28</f>
        <v>63</v>
      </c>
      <c r="C29" s="12">
        <f>+C7+C13+C19+C28</f>
        <v>93</v>
      </c>
      <c r="D29" s="13">
        <f>+(B29-C29)*100/C29</f>
        <v>-32.258064516129032</v>
      </c>
      <c r="E29" s="12">
        <f t="shared" ref="E29:I29" si="8">+E7+E13+E19+E28</f>
        <v>800</v>
      </c>
      <c r="F29" s="12">
        <f t="shared" si="8"/>
        <v>1137</v>
      </c>
      <c r="G29" s="13">
        <f>+(E29-F29)*100/F29</f>
        <v>-29.639401934916446</v>
      </c>
      <c r="H29" s="12">
        <f t="shared" si="8"/>
        <v>1108</v>
      </c>
      <c r="I29" s="12">
        <f t="shared" si="8"/>
        <v>1634</v>
      </c>
      <c r="J29" s="13">
        <f>+(H29-I29)*100/I29</f>
        <v>-32.190942472460222</v>
      </c>
    </row>
    <row r="30" spans="1:10" x14ac:dyDescent="0.15">
      <c r="A30" s="11" t="s">
        <v>31</v>
      </c>
      <c r="B30" s="11">
        <f>+B29-B7</f>
        <v>61</v>
      </c>
      <c r="C30" s="11">
        <f>+C29-C7</f>
        <v>93</v>
      </c>
      <c r="D30" s="10">
        <f>+(B30-C30)*100/C30</f>
        <v>-34.408602150537632</v>
      </c>
      <c r="E30" s="11">
        <f t="shared" ref="E30:I30" si="9">+E29-E7</f>
        <v>789</v>
      </c>
      <c r="F30" s="11">
        <f t="shared" si="9"/>
        <v>1130</v>
      </c>
      <c r="G30" s="10">
        <f>+(E30-F30)*100/F30</f>
        <v>-30.176991150442479</v>
      </c>
      <c r="H30" s="11">
        <f t="shared" si="9"/>
        <v>1093</v>
      </c>
      <c r="I30" s="11">
        <f t="shared" si="9"/>
        <v>1619</v>
      </c>
      <c r="J30" s="10">
        <f>+(H30-I30)*100/I30</f>
        <v>-32.489190858554664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0E966-65F9-C24A-B58E-49545330C16C}">
  <sheetPr codeName="Hoja46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+'Agosto 2021'!B4</f>
        <v>0</v>
      </c>
      <c r="D4" s="15"/>
      <c r="E4" s="2">
        <f>+B4+'Julio 2022'!E4</f>
        <v>1</v>
      </c>
      <c r="F4" s="2">
        <f>+C4+'Julio 2022'!F4</f>
        <v>1</v>
      </c>
      <c r="G4" s="15">
        <f t="shared" ref="G4:G27" si="0">+(E4-F4)*100/F4</f>
        <v>0</v>
      </c>
      <c r="H4" s="2">
        <f>+B4-C4+'Julio 2022'!H4</f>
        <v>4</v>
      </c>
      <c r="I4" s="16">
        <f>+'Agosto 2021'!H4</f>
        <v>5</v>
      </c>
      <c r="J4" s="15">
        <f t="shared" ref="J4:J27" si="1">+(H4-I4)*100/I4</f>
        <v>-20</v>
      </c>
    </row>
    <row r="5" spans="1:10" ht="13" x14ac:dyDescent="0.15">
      <c r="A5" s="1" t="s">
        <v>5</v>
      </c>
      <c r="B5" s="2"/>
      <c r="C5" s="2">
        <f>+'Agosto 2021'!B5</f>
        <v>1</v>
      </c>
      <c r="D5" s="15">
        <f t="shared" ref="D5:D6" si="2">+(B5-C5)*100/C5</f>
        <v>-100</v>
      </c>
      <c r="E5" s="2">
        <f>+B5+'Julio 2022'!E5</f>
        <v>2</v>
      </c>
      <c r="F5" s="2">
        <f>+C5+'Julio 2022'!F5</f>
        <v>2</v>
      </c>
      <c r="G5" s="15">
        <f t="shared" si="0"/>
        <v>0</v>
      </c>
      <c r="H5" s="2">
        <f>+B5-C5+'Julio 2022'!H5</f>
        <v>2</v>
      </c>
      <c r="I5" s="16">
        <f>+'Agosto 2021'!H5</f>
        <v>4</v>
      </c>
      <c r="J5" s="15">
        <f t="shared" si="1"/>
        <v>-50</v>
      </c>
    </row>
    <row r="6" spans="1:10" ht="13" x14ac:dyDescent="0.15">
      <c r="A6" s="1" t="s">
        <v>6</v>
      </c>
      <c r="B6" s="2">
        <v>1</v>
      </c>
      <c r="C6" s="2">
        <f>+'Agosto 2021'!B6</f>
        <v>1</v>
      </c>
      <c r="D6" s="15">
        <f t="shared" si="2"/>
        <v>0</v>
      </c>
      <c r="E6" s="2">
        <f>+B6+'Julio 2022'!E6</f>
        <v>6</v>
      </c>
      <c r="F6" s="2">
        <f>+C6+'Julio 2022'!F6</f>
        <v>4</v>
      </c>
      <c r="G6" s="15">
        <f t="shared" si="0"/>
        <v>50</v>
      </c>
      <c r="H6" s="2">
        <f>+B6-C6+'Julio 2022'!H6</f>
        <v>7</v>
      </c>
      <c r="I6" s="16">
        <f>+'Agosto 2021'!H6</f>
        <v>6</v>
      </c>
      <c r="J6" s="15">
        <f t="shared" si="1"/>
        <v>16.666666666666668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2</v>
      </c>
      <c r="D7" s="5">
        <f>+(B7-C7)*100/C7</f>
        <v>-50</v>
      </c>
      <c r="E7" s="4">
        <f>SUM(E4:E6)</f>
        <v>9</v>
      </c>
      <c r="F7" s="4">
        <f>SUM(F4:F6)</f>
        <v>7</v>
      </c>
      <c r="G7" s="5">
        <f t="shared" si="0"/>
        <v>28.571428571428573</v>
      </c>
      <c r="H7" s="4">
        <f>SUM(H4:H6)</f>
        <v>13</v>
      </c>
      <c r="I7" s="4">
        <f>SUM(I4:I6)</f>
        <v>15</v>
      </c>
      <c r="J7" s="5">
        <f t="shared" si="1"/>
        <v>-13.333333333333334</v>
      </c>
    </row>
    <row r="8" spans="1:10" ht="13" x14ac:dyDescent="0.15">
      <c r="A8" s="1" t="s">
        <v>7</v>
      </c>
      <c r="B8" s="2"/>
      <c r="C8" s="2">
        <f>+'Agosto 2021'!B8</f>
        <v>0</v>
      </c>
      <c r="D8" s="15"/>
      <c r="E8" s="2">
        <f>+B8+'Julio 2022'!E8</f>
        <v>1</v>
      </c>
      <c r="F8" s="2">
        <f>+C8+'Julio 2022'!F8</f>
        <v>5</v>
      </c>
      <c r="G8" s="15">
        <f t="shared" si="0"/>
        <v>-80</v>
      </c>
      <c r="H8" s="2">
        <f>+B8-C8+'Julio 2022'!H8</f>
        <v>2</v>
      </c>
      <c r="I8" s="16">
        <f>+'Agosto 2021'!H8</f>
        <v>6</v>
      </c>
      <c r="J8" s="15">
        <f t="shared" si="1"/>
        <v>-66.666666666666671</v>
      </c>
    </row>
    <row r="9" spans="1:10" ht="13" x14ac:dyDescent="0.15">
      <c r="A9" s="1" t="s">
        <v>8</v>
      </c>
      <c r="B9" s="2"/>
      <c r="C9" s="2">
        <f>+'Agosto 2021'!B9</f>
        <v>0</v>
      </c>
      <c r="D9" s="15"/>
      <c r="E9" s="2">
        <f>+B9+'Julio 2022'!E9</f>
        <v>5</v>
      </c>
      <c r="F9" s="2">
        <f>+C9+'Julio 2022'!F9</f>
        <v>4</v>
      </c>
      <c r="G9" s="15">
        <f t="shared" si="0"/>
        <v>25</v>
      </c>
      <c r="H9" s="2">
        <f>+B9-C9+'Julio 2022'!H9</f>
        <v>9</v>
      </c>
      <c r="I9" s="16">
        <f>+'Agosto 2021'!H9</f>
        <v>8</v>
      </c>
      <c r="J9" s="15">
        <f t="shared" si="1"/>
        <v>12.5</v>
      </c>
    </row>
    <row r="10" spans="1:10" ht="13" x14ac:dyDescent="0.15">
      <c r="A10" s="1" t="s">
        <v>9</v>
      </c>
      <c r="B10" s="2">
        <v>2</v>
      </c>
      <c r="C10" s="2">
        <f>+'Agosto 2021'!B10</f>
        <v>2</v>
      </c>
      <c r="D10" s="15">
        <f t="shared" ref="D10:D12" si="4">+(B10-C10)*100/C10</f>
        <v>0</v>
      </c>
      <c r="E10" s="2">
        <f>+B10+'Julio 2022'!E10</f>
        <v>18</v>
      </c>
      <c r="F10" s="2">
        <f>+C10+'Julio 2022'!F10</f>
        <v>46</v>
      </c>
      <c r="G10" s="15">
        <f t="shared" si="0"/>
        <v>-60.869565217391305</v>
      </c>
      <c r="H10" s="2">
        <f>+B10-C10+'Julio 2022'!H10</f>
        <v>25</v>
      </c>
      <c r="I10" s="16">
        <f>+'Agosto 2021'!H10</f>
        <v>77</v>
      </c>
      <c r="J10" s="15">
        <f t="shared" si="1"/>
        <v>-67.532467532467535</v>
      </c>
    </row>
    <row r="11" spans="1:10" ht="13" x14ac:dyDescent="0.15">
      <c r="A11" s="1" t="s">
        <v>10</v>
      </c>
      <c r="B11" s="2">
        <v>4</v>
      </c>
      <c r="C11" s="2">
        <f>+'Agosto 2021'!B11</f>
        <v>7</v>
      </c>
      <c r="D11" s="15">
        <f t="shared" si="4"/>
        <v>-42.857142857142854</v>
      </c>
      <c r="E11" s="2">
        <f>+B11+'Julio 2022'!E11</f>
        <v>30</v>
      </c>
      <c r="F11" s="2">
        <f>+C11+'Julio 2022'!F11</f>
        <v>46</v>
      </c>
      <c r="G11" s="15">
        <f t="shared" si="0"/>
        <v>-34.782608695652172</v>
      </c>
      <c r="H11" s="2">
        <f>+B11-C11+'Julio 2022'!H11</f>
        <v>41</v>
      </c>
      <c r="I11" s="16">
        <f>+'Agosto 2021'!H11</f>
        <v>73</v>
      </c>
      <c r="J11" s="15">
        <f t="shared" si="1"/>
        <v>-43.835616438356162</v>
      </c>
    </row>
    <row r="12" spans="1:10" ht="13" x14ac:dyDescent="0.15">
      <c r="A12" s="1" t="s">
        <v>11</v>
      </c>
      <c r="B12" s="2">
        <v>4</v>
      </c>
      <c r="C12" s="2">
        <f>+'Agosto 2021'!B12</f>
        <v>10</v>
      </c>
      <c r="D12" s="15">
        <f t="shared" si="4"/>
        <v>-60</v>
      </c>
      <c r="E12" s="2">
        <f>+B12+'Julio 2022'!E12</f>
        <v>34</v>
      </c>
      <c r="F12" s="2">
        <f>+C12+'Julio 2022'!F12</f>
        <v>75</v>
      </c>
      <c r="G12" s="15">
        <f t="shared" si="0"/>
        <v>-54.666666666666664</v>
      </c>
      <c r="H12" s="2">
        <f>+B12-C12+'Julio 2022'!H12</f>
        <v>59</v>
      </c>
      <c r="I12" s="16">
        <f>+'Agosto 2021'!H12</f>
        <v>112</v>
      </c>
      <c r="J12" s="15">
        <f t="shared" si="1"/>
        <v>-47.321428571428569</v>
      </c>
    </row>
    <row r="13" spans="1:10" x14ac:dyDescent="0.15">
      <c r="A13" s="6" t="s">
        <v>2</v>
      </c>
      <c r="B13" s="4">
        <f t="shared" ref="B13" si="5">+B8+B9+B10+B11+B12</f>
        <v>10</v>
      </c>
      <c r="C13" s="4">
        <f>SUM(C8:C12)</f>
        <v>19</v>
      </c>
      <c r="D13" s="5">
        <f>+(B13-C13)*100/C13</f>
        <v>-47.368421052631582</v>
      </c>
      <c r="E13" s="4">
        <f>SUM(E8:E12)</f>
        <v>88</v>
      </c>
      <c r="F13" s="4">
        <f>SUM(F8:F12)</f>
        <v>176</v>
      </c>
      <c r="G13" s="5">
        <f t="shared" si="0"/>
        <v>-50</v>
      </c>
      <c r="H13" s="4">
        <f>SUM(H8:H12)</f>
        <v>136</v>
      </c>
      <c r="I13" s="4">
        <f>SUM(I8:I12)</f>
        <v>276</v>
      </c>
      <c r="J13" s="5">
        <f t="shared" si="1"/>
        <v>-50.724637681159422</v>
      </c>
    </row>
    <row r="14" spans="1:10" ht="13" x14ac:dyDescent="0.15">
      <c r="A14" s="1" t="s">
        <v>12</v>
      </c>
      <c r="B14" s="2">
        <v>1</v>
      </c>
      <c r="C14" s="2">
        <f>+'Agosto 2021'!B14</f>
        <v>3</v>
      </c>
      <c r="D14" s="15">
        <f>+(B14-C14)*100/C14</f>
        <v>-66.666666666666671</v>
      </c>
      <c r="E14" s="2">
        <f>+B14+'Julio 2022'!E14</f>
        <v>24</v>
      </c>
      <c r="F14" s="2">
        <f>+C14+'Julio 2022'!F14</f>
        <v>48</v>
      </c>
      <c r="G14" s="15">
        <f t="shared" si="0"/>
        <v>-50</v>
      </c>
      <c r="H14" s="2">
        <f>+B14-C14+'Julio 2022'!H14</f>
        <v>37</v>
      </c>
      <c r="I14" s="16">
        <f>+'Agosto 2021'!H14</f>
        <v>81</v>
      </c>
      <c r="J14" s="15">
        <f t="shared" si="1"/>
        <v>-54.320987654320987</v>
      </c>
    </row>
    <row r="15" spans="1:10" ht="13" x14ac:dyDescent="0.15">
      <c r="A15" s="1" t="s">
        <v>13</v>
      </c>
      <c r="B15" s="2">
        <v>4</v>
      </c>
      <c r="C15" s="2">
        <f>+'Agosto 2021'!B15</f>
        <v>1</v>
      </c>
      <c r="D15" s="15">
        <f t="shared" ref="D15:D18" si="6">+(B15-C15)*100/C15</f>
        <v>300</v>
      </c>
      <c r="E15" s="2">
        <f>+B15+'Julio 2022'!E15</f>
        <v>45</v>
      </c>
      <c r="F15" s="2">
        <f>+C15+'Julio 2022'!F15</f>
        <v>48</v>
      </c>
      <c r="G15" s="15">
        <f t="shared" si="0"/>
        <v>-6.25</v>
      </c>
      <c r="H15" s="2">
        <f>+B15-C15+'Julio 2022'!H15</f>
        <v>64</v>
      </c>
      <c r="I15" s="16">
        <f>+'Agosto 2021'!H15</f>
        <v>74</v>
      </c>
      <c r="J15" s="15">
        <f t="shared" si="1"/>
        <v>-13.513513513513514</v>
      </c>
    </row>
    <row r="16" spans="1:10" ht="13" x14ac:dyDescent="0.15">
      <c r="A16" s="1" t="s">
        <v>14</v>
      </c>
      <c r="B16" s="2">
        <v>3</v>
      </c>
      <c r="C16" s="2">
        <f>+'Agosto 2021'!B16</f>
        <v>7</v>
      </c>
      <c r="D16" s="15">
        <f t="shared" si="6"/>
        <v>-57.142857142857146</v>
      </c>
      <c r="E16" s="2">
        <f>+B16+'Julio 2022'!E16</f>
        <v>66</v>
      </c>
      <c r="F16" s="2">
        <f>+C16+'Julio 2022'!F16</f>
        <v>94</v>
      </c>
      <c r="G16" s="15">
        <f t="shared" si="0"/>
        <v>-29.787234042553191</v>
      </c>
      <c r="H16" s="2">
        <f>+B16-C16+'Julio 2022'!H16</f>
        <v>109</v>
      </c>
      <c r="I16" s="16">
        <f>+'Agosto 2021'!H16</f>
        <v>159</v>
      </c>
      <c r="J16" s="15">
        <f t="shared" si="1"/>
        <v>-31.446540880503143</v>
      </c>
    </row>
    <row r="17" spans="1:10" ht="13" x14ac:dyDescent="0.15">
      <c r="A17" s="1" t="s">
        <v>15</v>
      </c>
      <c r="B17" s="2">
        <v>7</v>
      </c>
      <c r="C17" s="2">
        <f>+'Agosto 2021'!B17</f>
        <v>6</v>
      </c>
      <c r="D17" s="15">
        <f t="shared" si="6"/>
        <v>16.666666666666668</v>
      </c>
      <c r="E17" s="2">
        <f>+B17+'Julio 2022'!E17</f>
        <v>33</v>
      </c>
      <c r="F17" s="2">
        <f>+C17+'Julio 2022'!F17</f>
        <v>42</v>
      </c>
      <c r="G17" s="15">
        <f t="shared" si="0"/>
        <v>-21.428571428571427</v>
      </c>
      <c r="H17" s="2">
        <f>+B17-C17+'Julio 2022'!H17</f>
        <v>52</v>
      </c>
      <c r="I17" s="16">
        <f>+'Agosto 2021'!H17</f>
        <v>88</v>
      </c>
      <c r="J17" s="15">
        <f t="shared" si="1"/>
        <v>-40.909090909090907</v>
      </c>
    </row>
    <row r="18" spans="1:10" ht="13" x14ac:dyDescent="0.15">
      <c r="A18" s="1" t="s">
        <v>29</v>
      </c>
      <c r="B18" s="2">
        <v>5</v>
      </c>
      <c r="C18" s="2">
        <f>+'Agosto 2021'!B18</f>
        <v>6</v>
      </c>
      <c r="D18" s="15">
        <f t="shared" si="6"/>
        <v>-16.666666666666668</v>
      </c>
      <c r="E18" s="2">
        <f>+B18+'Julio 2022'!E18</f>
        <v>42</v>
      </c>
      <c r="F18" s="2">
        <f>+C18+'Julio 2022'!F18</f>
        <v>53</v>
      </c>
      <c r="G18" s="15">
        <f t="shared" si="0"/>
        <v>-20.754716981132077</v>
      </c>
      <c r="H18" s="2">
        <f>+B18-C18+'Julio 2022'!H18</f>
        <v>60</v>
      </c>
      <c r="I18" s="16">
        <f>+'Agosto 2021'!H18</f>
        <v>82</v>
      </c>
      <c r="J18" s="15">
        <f t="shared" si="1"/>
        <v>-26.829268292682926</v>
      </c>
    </row>
    <row r="19" spans="1:10" x14ac:dyDescent="0.15">
      <c r="A19" s="6" t="s">
        <v>3</v>
      </c>
      <c r="B19" s="4">
        <f t="shared" ref="B19" si="7">+B14+B15+B16+B17+B18</f>
        <v>20</v>
      </c>
      <c r="C19" s="4">
        <f>SUM(C14:C18)</f>
        <v>23</v>
      </c>
      <c r="D19" s="5">
        <f>+(B19-C19)*100/C19</f>
        <v>-13.043478260869565</v>
      </c>
      <c r="E19" s="4">
        <f>SUM(E14:E18)</f>
        <v>210</v>
      </c>
      <c r="F19" s="4">
        <f>SUM(F14:F18)</f>
        <v>285</v>
      </c>
      <c r="G19" s="5">
        <f t="shared" si="0"/>
        <v>-26.315789473684209</v>
      </c>
      <c r="H19" s="4">
        <f>SUM(H14:H18)</f>
        <v>322</v>
      </c>
      <c r="I19" s="4">
        <f>SUM(I14:I18)</f>
        <v>484</v>
      </c>
      <c r="J19" s="5">
        <f t="shared" si="1"/>
        <v>-33.471074380165291</v>
      </c>
    </row>
    <row r="20" spans="1:10" ht="13" x14ac:dyDescent="0.15">
      <c r="A20" s="1" t="s">
        <v>16</v>
      </c>
      <c r="B20" s="2">
        <v>2</v>
      </c>
      <c r="C20" s="2">
        <f>+'Agosto 2021'!B20</f>
        <v>10</v>
      </c>
      <c r="D20" s="15">
        <f t="shared" ref="D20:D27" si="8">+(B20-C20)*100/C20</f>
        <v>-80</v>
      </c>
      <c r="E20" s="2">
        <f>+B20+'Julio 2022'!E20</f>
        <v>47</v>
      </c>
      <c r="F20" s="2">
        <f>+C20+'Julio 2022'!F20</f>
        <v>62</v>
      </c>
      <c r="G20" s="15">
        <f t="shared" si="0"/>
        <v>-24.193548387096776</v>
      </c>
      <c r="H20" s="2">
        <f>+B20-C20+'Julio 2022'!H20</f>
        <v>68</v>
      </c>
      <c r="I20" s="16">
        <f>+'Agosto 2021'!H20</f>
        <v>106</v>
      </c>
      <c r="J20" s="15">
        <f t="shared" si="1"/>
        <v>-35.849056603773583</v>
      </c>
    </row>
    <row r="21" spans="1:10" ht="13" x14ac:dyDescent="0.15">
      <c r="A21" s="1" t="s">
        <v>17</v>
      </c>
      <c r="B21" s="2">
        <v>3</v>
      </c>
      <c r="C21" s="2">
        <f>+'Agosto 2021'!B21</f>
        <v>5</v>
      </c>
      <c r="D21" s="15">
        <f t="shared" si="8"/>
        <v>-40</v>
      </c>
      <c r="E21" s="2">
        <f>+B21+'Julio 2022'!E21</f>
        <v>25</v>
      </c>
      <c r="F21" s="2">
        <f>+C21+'Julio 2022'!F21</f>
        <v>42</v>
      </c>
      <c r="G21" s="15">
        <f t="shared" si="0"/>
        <v>-40.476190476190474</v>
      </c>
      <c r="H21" s="2">
        <f>+B21-C21+'Julio 2022'!H21</f>
        <v>39</v>
      </c>
      <c r="I21" s="16">
        <f>+'Agosto 2021'!H21</f>
        <v>68</v>
      </c>
      <c r="J21" s="15">
        <f t="shared" si="1"/>
        <v>-42.647058823529413</v>
      </c>
    </row>
    <row r="22" spans="1:10" ht="13" x14ac:dyDescent="0.15">
      <c r="A22" s="1" t="s">
        <v>19</v>
      </c>
      <c r="B22" s="2">
        <v>1</v>
      </c>
      <c r="C22" s="2">
        <f>+'Agosto 2021'!B22</f>
        <v>1</v>
      </c>
      <c r="D22" s="15">
        <f t="shared" si="8"/>
        <v>0</v>
      </c>
      <c r="E22" s="2">
        <f>+B22+'Julio 2022'!E22</f>
        <v>18</v>
      </c>
      <c r="F22" s="2">
        <f>+C22+'Julio 2022'!F22</f>
        <v>20</v>
      </c>
      <c r="G22" s="15">
        <f t="shared" si="0"/>
        <v>-10</v>
      </c>
      <c r="H22" s="2">
        <f>+B22-C22+'Julio 2022'!H22</f>
        <v>28</v>
      </c>
      <c r="I22" s="16">
        <f>+'Agosto 2021'!H22</f>
        <v>35</v>
      </c>
      <c r="J22" s="15">
        <f t="shared" si="1"/>
        <v>-20</v>
      </c>
    </row>
    <row r="23" spans="1:10" ht="13" x14ac:dyDescent="0.15">
      <c r="A23" s="1" t="s">
        <v>18</v>
      </c>
      <c r="B23" s="2">
        <v>3</v>
      </c>
      <c r="C23" s="2">
        <f>+'Agosto 2021'!B23</f>
        <v>4</v>
      </c>
      <c r="D23" s="15">
        <f t="shared" si="8"/>
        <v>-25</v>
      </c>
      <c r="E23" s="2">
        <f>+B23+'Julio 2022'!E23</f>
        <v>30</v>
      </c>
      <c r="F23" s="2">
        <f>+C23+'Julio 2022'!F23</f>
        <v>33</v>
      </c>
      <c r="G23" s="15">
        <f t="shared" si="0"/>
        <v>-9.0909090909090917</v>
      </c>
      <c r="H23" s="2">
        <f>+B23-C23+'Julio 2022'!H23</f>
        <v>44</v>
      </c>
      <c r="I23" s="16">
        <f>+'Agosto 2021'!H23</f>
        <v>54</v>
      </c>
      <c r="J23" s="15">
        <f t="shared" si="1"/>
        <v>-18.518518518518519</v>
      </c>
    </row>
    <row r="24" spans="1:10" ht="13" x14ac:dyDescent="0.15">
      <c r="A24" s="1" t="s">
        <v>20</v>
      </c>
      <c r="B24" s="2">
        <v>6</v>
      </c>
      <c r="C24" s="2">
        <f>+'Agosto 2021'!B24</f>
        <v>2</v>
      </c>
      <c r="D24" s="15">
        <f t="shared" si="8"/>
        <v>200</v>
      </c>
      <c r="E24" s="2">
        <f>+B24+'Julio 2022'!E24</f>
        <v>46</v>
      </c>
      <c r="F24" s="2">
        <f>+C24+'Julio 2022'!F24</f>
        <v>43</v>
      </c>
      <c r="G24" s="15">
        <f t="shared" si="0"/>
        <v>6.9767441860465116</v>
      </c>
      <c r="H24" s="2">
        <f>+B24-C24+'Julio 2022'!H24</f>
        <v>65</v>
      </c>
      <c r="I24" s="16">
        <f>+'Agosto 2021'!H24</f>
        <v>77</v>
      </c>
      <c r="J24" s="15">
        <f t="shared" si="1"/>
        <v>-15.584415584415584</v>
      </c>
    </row>
    <row r="25" spans="1:10" ht="13" x14ac:dyDescent="0.15">
      <c r="A25" s="1" t="s">
        <v>22</v>
      </c>
      <c r="B25" s="2">
        <v>11</v>
      </c>
      <c r="C25" s="2">
        <f>+'Agosto 2021'!B25</f>
        <v>19</v>
      </c>
      <c r="D25" s="15">
        <f t="shared" si="8"/>
        <v>-42.10526315789474</v>
      </c>
      <c r="E25" s="2">
        <f>+B25+'Julio 2022'!E25</f>
        <v>119</v>
      </c>
      <c r="F25" s="2">
        <f>+C25+'Julio 2022'!F25</f>
        <v>209</v>
      </c>
      <c r="G25" s="15">
        <f t="shared" si="0"/>
        <v>-43.062200956937801</v>
      </c>
      <c r="H25" s="2">
        <f>+B25-C25+'Julio 2022'!H25</f>
        <v>199</v>
      </c>
      <c r="I25" s="16">
        <f>+'Agosto 2021'!H25</f>
        <v>308</v>
      </c>
      <c r="J25" s="15">
        <f t="shared" si="1"/>
        <v>-35.38961038961039</v>
      </c>
    </row>
    <row r="26" spans="1:10" ht="13" x14ac:dyDescent="0.15">
      <c r="A26" s="1" t="s">
        <v>21</v>
      </c>
      <c r="B26" s="2">
        <v>5</v>
      </c>
      <c r="C26" s="2">
        <f>+'Agosto 2021'!B26</f>
        <v>8</v>
      </c>
      <c r="D26" s="15">
        <f t="shared" si="8"/>
        <v>-37.5</v>
      </c>
      <c r="E26" s="2">
        <f>+B26+'Julio 2022'!E26</f>
        <v>71</v>
      </c>
      <c r="F26" s="2">
        <f>+C26+'Julio 2022'!F26</f>
        <v>99</v>
      </c>
      <c r="G26" s="15">
        <f t="shared" si="0"/>
        <v>-28.282828282828284</v>
      </c>
      <c r="H26" s="2">
        <f>+B26-C26+'Julio 2022'!H26</f>
        <v>105</v>
      </c>
      <c r="I26" s="16">
        <f>+'Agosto 2021'!H26</f>
        <v>148</v>
      </c>
      <c r="J26" s="15">
        <f t="shared" si="1"/>
        <v>-29.054054054054053</v>
      </c>
    </row>
    <row r="27" spans="1:10" ht="13" x14ac:dyDescent="0.15">
      <c r="A27" s="1" t="s">
        <v>28</v>
      </c>
      <c r="B27" s="2">
        <v>7</v>
      </c>
      <c r="C27" s="2">
        <f>+'Agosto 2021'!B27</f>
        <v>9</v>
      </c>
      <c r="D27" s="15">
        <f t="shared" si="8"/>
        <v>-22.222222222222221</v>
      </c>
      <c r="E27" s="2">
        <f>+B27+'Julio 2022'!E27</f>
        <v>74</v>
      </c>
      <c r="F27" s="2">
        <f>+C27+'Julio 2022'!F27</f>
        <v>68</v>
      </c>
      <c r="G27" s="15">
        <f t="shared" si="0"/>
        <v>8.8235294117647065</v>
      </c>
      <c r="H27" s="2">
        <f>+B27-C27+'Julio 2022'!H27</f>
        <v>119</v>
      </c>
      <c r="I27" s="16">
        <f>+'Agosto 2021'!H27</f>
        <v>100</v>
      </c>
      <c r="J27" s="15">
        <f t="shared" si="1"/>
        <v>19</v>
      </c>
    </row>
    <row r="28" spans="1:10" x14ac:dyDescent="0.15">
      <c r="A28" s="6" t="s">
        <v>30</v>
      </c>
      <c r="B28" s="4">
        <f>SUM(B20:B27)</f>
        <v>38</v>
      </c>
      <c r="C28" s="4">
        <f>SUM(C20:C27)</f>
        <v>58</v>
      </c>
      <c r="D28" s="5">
        <f>+(B28-C28)*100/C28</f>
        <v>-34.482758620689658</v>
      </c>
      <c r="E28" s="4">
        <f>SUM(E20:E27)</f>
        <v>430</v>
      </c>
      <c r="F28" s="4">
        <f>SUM(F20:F27)</f>
        <v>576</v>
      </c>
      <c r="G28" s="5">
        <f>+(E28-F28)*100/F28</f>
        <v>-25.347222222222221</v>
      </c>
      <c r="H28" s="4">
        <f>SUM(H20:H27)</f>
        <v>667</v>
      </c>
      <c r="I28" s="4">
        <f>SUM(I20:I27)</f>
        <v>896</v>
      </c>
      <c r="J28" s="5">
        <f>+(H28-I28)*100/I28</f>
        <v>-25.558035714285715</v>
      </c>
    </row>
    <row r="29" spans="1:10" ht="14" x14ac:dyDescent="0.15">
      <c r="A29" s="14" t="s">
        <v>27</v>
      </c>
      <c r="B29" s="12">
        <f>+B7+B13+B19+B28</f>
        <v>69</v>
      </c>
      <c r="C29" s="12">
        <f>+C7+C13+C19+C28</f>
        <v>102</v>
      </c>
      <c r="D29" s="13">
        <f>+(B29-C29)*100/C29</f>
        <v>-32.352941176470587</v>
      </c>
      <c r="E29" s="12">
        <f t="shared" ref="E29:I29" si="9">+E7+E13+E19+E28</f>
        <v>737</v>
      </c>
      <c r="F29" s="12">
        <f t="shared" si="9"/>
        <v>1044</v>
      </c>
      <c r="G29" s="13">
        <f>+(E29-F29)*100/F29</f>
        <v>-29.406130268199234</v>
      </c>
      <c r="H29" s="12">
        <f t="shared" si="9"/>
        <v>1138</v>
      </c>
      <c r="I29" s="12">
        <f t="shared" si="9"/>
        <v>1671</v>
      </c>
      <c r="J29" s="13">
        <f>+(H29-I29)*100/I29</f>
        <v>-31.89706762417714</v>
      </c>
    </row>
    <row r="30" spans="1:10" x14ac:dyDescent="0.15">
      <c r="A30" s="11" t="s">
        <v>31</v>
      </c>
      <c r="B30" s="11">
        <f>+B29-B7</f>
        <v>68</v>
      </c>
      <c r="C30" s="11">
        <f>+C29-C7</f>
        <v>100</v>
      </c>
      <c r="D30" s="10">
        <f>+(B30-C30)*100/C30</f>
        <v>-32</v>
      </c>
      <c r="E30" s="11">
        <f t="shared" ref="E30:I30" si="10">+E29-E7</f>
        <v>728</v>
      </c>
      <c r="F30" s="11">
        <f t="shared" si="10"/>
        <v>1037</v>
      </c>
      <c r="G30" s="10">
        <f>+(E30-F30)*100/F30</f>
        <v>-29.797492767598843</v>
      </c>
      <c r="H30" s="11">
        <f t="shared" si="10"/>
        <v>1125</v>
      </c>
      <c r="I30" s="11">
        <f t="shared" si="10"/>
        <v>1656</v>
      </c>
      <c r="J30" s="10">
        <f>+(H30-I30)*100/I30</f>
        <v>-32.065217391304351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E2B26-3455-C440-8AAB-0ECC9A8DC00A}">
  <sheetPr codeName="Hoja47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+'Julio 2021'!B4</f>
        <v>0</v>
      </c>
      <c r="D4" s="15"/>
      <c r="E4" s="2">
        <f>+B4+'Junio 2022'!E4</f>
        <v>1</v>
      </c>
      <c r="F4" s="2">
        <f>+C4+'Junio 2022'!F4</f>
        <v>1</v>
      </c>
      <c r="G4" s="15">
        <f t="shared" ref="G4:G27" si="0">+(E4-F4)*100/F4</f>
        <v>0</v>
      </c>
      <c r="H4" s="2">
        <f>+B4-C4+'Junio 2022'!H4</f>
        <v>4</v>
      </c>
      <c r="I4" s="16">
        <f>+'Julio 2021'!H4</f>
        <v>5</v>
      </c>
      <c r="J4" s="15">
        <f t="shared" ref="J4:J27" si="1">+(H4-I4)*100/I4</f>
        <v>-20</v>
      </c>
    </row>
    <row r="5" spans="1:10" ht="13" x14ac:dyDescent="0.15">
      <c r="A5" s="1" t="s">
        <v>5</v>
      </c>
      <c r="B5" s="2"/>
      <c r="C5" s="2">
        <f>+'Julio 2021'!B5</f>
        <v>0</v>
      </c>
      <c r="D5" s="15"/>
      <c r="E5" s="2">
        <f>+B5+'Junio 2022'!E5</f>
        <v>2</v>
      </c>
      <c r="F5" s="2">
        <f>+C5+'Junio 2022'!F5</f>
        <v>1</v>
      </c>
      <c r="G5" s="15">
        <f t="shared" si="0"/>
        <v>100</v>
      </c>
      <c r="H5" s="2">
        <f>+B5-C5+'Junio 2022'!H5</f>
        <v>3</v>
      </c>
      <c r="I5" s="16">
        <f>+'Julio 2021'!H5</f>
        <v>3</v>
      </c>
      <c r="J5" s="15">
        <f t="shared" si="1"/>
        <v>0</v>
      </c>
    </row>
    <row r="6" spans="1:10" ht="13" x14ac:dyDescent="0.15">
      <c r="A6" s="1" t="s">
        <v>6</v>
      </c>
      <c r="B6" s="2">
        <v>1</v>
      </c>
      <c r="C6" s="2">
        <f>+'Julio 2021'!B6</f>
        <v>0</v>
      </c>
      <c r="D6" s="15"/>
      <c r="E6" s="2">
        <f>+B6+'Junio 2022'!E6</f>
        <v>5</v>
      </c>
      <c r="F6" s="2">
        <f>+C6+'Junio 2022'!F6</f>
        <v>3</v>
      </c>
      <c r="G6" s="15">
        <f t="shared" si="0"/>
        <v>66.666666666666671</v>
      </c>
      <c r="H6" s="2">
        <f>+B6-C6+'Junio 2022'!H6</f>
        <v>7</v>
      </c>
      <c r="I6" s="16">
        <f>+'Julio 2021'!H6</f>
        <v>6</v>
      </c>
      <c r="J6" s="15">
        <f t="shared" si="1"/>
        <v>16.666666666666668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0</v>
      </c>
      <c r="D7" s="5"/>
      <c r="E7" s="4">
        <f>SUM(E4:E6)</f>
        <v>8</v>
      </c>
      <c r="F7" s="4">
        <f>SUM(F4:F6)</f>
        <v>5</v>
      </c>
      <c r="G7" s="5">
        <f t="shared" si="0"/>
        <v>60</v>
      </c>
      <c r="H7" s="4">
        <f>SUM(H4:H6)</f>
        <v>14</v>
      </c>
      <c r="I7" s="4">
        <f>SUM(I4:I6)</f>
        <v>14</v>
      </c>
      <c r="J7" s="5">
        <f t="shared" si="1"/>
        <v>0</v>
      </c>
    </row>
    <row r="8" spans="1:10" ht="13" x14ac:dyDescent="0.15">
      <c r="A8" s="1" t="s">
        <v>7</v>
      </c>
      <c r="B8" s="2"/>
      <c r="C8" s="2">
        <f>+'Julio 2021'!B8</f>
        <v>1</v>
      </c>
      <c r="D8" s="15">
        <f t="shared" ref="D8:D12" si="3">+(B8-C8)*100/C8</f>
        <v>-100</v>
      </c>
      <c r="E8" s="2">
        <f>+B8+'Junio 2022'!E8</f>
        <v>1</v>
      </c>
      <c r="F8" s="2">
        <f>+C8+'Junio 2022'!F8</f>
        <v>5</v>
      </c>
      <c r="G8" s="15">
        <f t="shared" si="0"/>
        <v>-80</v>
      </c>
      <c r="H8" s="2">
        <f>+B8-C8+'Junio 2022'!H8</f>
        <v>2</v>
      </c>
      <c r="I8" s="16">
        <f>+'Julio 2021'!H8</f>
        <v>6</v>
      </c>
      <c r="J8" s="15">
        <f t="shared" si="1"/>
        <v>-66.666666666666671</v>
      </c>
    </row>
    <row r="9" spans="1:10" ht="13" x14ac:dyDescent="0.15">
      <c r="A9" s="1" t="s">
        <v>8</v>
      </c>
      <c r="B9" s="2"/>
      <c r="C9" s="2">
        <f>+'Julio 2021'!B9</f>
        <v>0</v>
      </c>
      <c r="D9" s="15"/>
      <c r="E9" s="2">
        <f>+B9+'Junio 2022'!E9</f>
        <v>5</v>
      </c>
      <c r="F9" s="2">
        <f>+C9+'Junio 2022'!F9</f>
        <v>4</v>
      </c>
      <c r="G9" s="15">
        <f t="shared" si="0"/>
        <v>25</v>
      </c>
      <c r="H9" s="2">
        <f>+B9-C9+'Junio 2022'!H9</f>
        <v>9</v>
      </c>
      <c r="I9" s="16">
        <f>+'Julio 2021'!H9</f>
        <v>8</v>
      </c>
      <c r="J9" s="15">
        <f t="shared" si="1"/>
        <v>12.5</v>
      </c>
    </row>
    <row r="10" spans="1:10" ht="13" x14ac:dyDescent="0.15">
      <c r="A10" s="1" t="s">
        <v>9</v>
      </c>
      <c r="B10" s="2">
        <v>2</v>
      </c>
      <c r="C10" s="2">
        <f>+'Julio 2021'!B10</f>
        <v>6</v>
      </c>
      <c r="D10" s="15">
        <f t="shared" si="3"/>
        <v>-66.666666666666671</v>
      </c>
      <c r="E10" s="2">
        <f>+B10+'Junio 2022'!E10</f>
        <v>16</v>
      </c>
      <c r="F10" s="2">
        <f>+C10+'Junio 2022'!F10</f>
        <v>44</v>
      </c>
      <c r="G10" s="15">
        <f t="shared" si="0"/>
        <v>-63.636363636363633</v>
      </c>
      <c r="H10" s="2">
        <f>+B10-C10+'Junio 2022'!H10</f>
        <v>25</v>
      </c>
      <c r="I10" s="16">
        <f>+'Julio 2021'!H10</f>
        <v>82</v>
      </c>
      <c r="J10" s="15">
        <f t="shared" si="1"/>
        <v>-69.512195121951223</v>
      </c>
    </row>
    <row r="11" spans="1:10" ht="13" x14ac:dyDescent="0.15">
      <c r="A11" s="1" t="s">
        <v>10</v>
      </c>
      <c r="B11" s="2">
        <v>2</v>
      </c>
      <c r="C11" s="2">
        <f>+'Julio 2021'!B11</f>
        <v>2</v>
      </c>
      <c r="D11" s="15">
        <f t="shared" si="3"/>
        <v>0</v>
      </c>
      <c r="E11" s="2">
        <f>+B11+'Junio 2022'!E11</f>
        <v>26</v>
      </c>
      <c r="F11" s="2">
        <f>+C11+'Junio 2022'!F11</f>
        <v>39</v>
      </c>
      <c r="G11" s="15">
        <f t="shared" si="0"/>
        <v>-33.333333333333336</v>
      </c>
      <c r="H11" s="2">
        <f>+B11-C11+'Junio 2022'!H11</f>
        <v>44</v>
      </c>
      <c r="I11" s="16">
        <f>+'Julio 2021'!H11</f>
        <v>72</v>
      </c>
      <c r="J11" s="15">
        <f t="shared" si="1"/>
        <v>-38.888888888888886</v>
      </c>
    </row>
    <row r="12" spans="1:10" ht="13" x14ac:dyDescent="0.15">
      <c r="A12" s="1" t="s">
        <v>11</v>
      </c>
      <c r="B12" s="2">
        <v>1</v>
      </c>
      <c r="C12" s="2">
        <f>+'Julio 2021'!B12</f>
        <v>6</v>
      </c>
      <c r="D12" s="15">
        <f t="shared" si="3"/>
        <v>-83.333333333333329</v>
      </c>
      <c r="E12" s="2">
        <f>+B12+'Junio 2022'!E12</f>
        <v>30</v>
      </c>
      <c r="F12" s="2">
        <f>+C12+'Junio 2022'!F12</f>
        <v>65</v>
      </c>
      <c r="G12" s="15">
        <f t="shared" si="0"/>
        <v>-53.846153846153847</v>
      </c>
      <c r="H12" s="2">
        <f>+B12-C12+'Junio 2022'!H12</f>
        <v>65</v>
      </c>
      <c r="I12" s="16">
        <f>+'Julio 2021'!H12</f>
        <v>115</v>
      </c>
      <c r="J12" s="15">
        <f t="shared" si="1"/>
        <v>-43.478260869565219</v>
      </c>
    </row>
    <row r="13" spans="1:10" x14ac:dyDescent="0.15">
      <c r="A13" s="6" t="s">
        <v>2</v>
      </c>
      <c r="B13" s="4">
        <f t="shared" ref="B13" si="4">+B8+B9+B10+B11+B12</f>
        <v>5</v>
      </c>
      <c r="C13" s="4">
        <f>SUM(C8:C12)</f>
        <v>15</v>
      </c>
      <c r="D13" s="5">
        <f>+(B13-C13)*100/C13</f>
        <v>-66.666666666666671</v>
      </c>
      <c r="E13" s="4">
        <f>SUM(E8:E12)</f>
        <v>78</v>
      </c>
      <c r="F13" s="4">
        <f>SUM(F8:F12)</f>
        <v>157</v>
      </c>
      <c r="G13" s="5">
        <f t="shared" si="0"/>
        <v>-50.318471337579616</v>
      </c>
      <c r="H13" s="4">
        <f>SUM(H8:H12)</f>
        <v>145</v>
      </c>
      <c r="I13" s="4">
        <f>SUM(I8:I12)</f>
        <v>283</v>
      </c>
      <c r="J13" s="5">
        <f t="shared" si="1"/>
        <v>-48.763250883392224</v>
      </c>
    </row>
    <row r="14" spans="1:10" ht="13" x14ac:dyDescent="0.15">
      <c r="A14" s="1" t="s">
        <v>12</v>
      </c>
      <c r="B14" s="2">
        <v>5</v>
      </c>
      <c r="C14" s="2">
        <f>+'Julio 2021'!B14</f>
        <v>4</v>
      </c>
      <c r="D14" s="15">
        <f>+(B14-C14)*100/C14</f>
        <v>25</v>
      </c>
      <c r="E14" s="2">
        <f>+B14+'Junio 2022'!E14</f>
        <v>23</v>
      </c>
      <c r="F14" s="2">
        <f>+C14+'Junio 2022'!F14</f>
        <v>45</v>
      </c>
      <c r="G14" s="15">
        <f t="shared" si="0"/>
        <v>-48.888888888888886</v>
      </c>
      <c r="H14" s="2">
        <f>+B14-C14+'Junio 2022'!H14</f>
        <v>39</v>
      </c>
      <c r="I14" s="16">
        <f>+'Julio 2021'!H14</f>
        <v>81</v>
      </c>
      <c r="J14" s="15">
        <f t="shared" si="1"/>
        <v>-51.851851851851855</v>
      </c>
    </row>
    <row r="15" spans="1:10" ht="13" x14ac:dyDescent="0.15">
      <c r="A15" s="1" t="s">
        <v>13</v>
      </c>
      <c r="B15" s="2">
        <v>3</v>
      </c>
      <c r="C15" s="2">
        <f>+'Julio 2021'!B15</f>
        <v>7</v>
      </c>
      <c r="D15" s="15">
        <f t="shared" ref="D15:D18" si="5">+(B15-C15)*100/C15</f>
        <v>-57.142857142857146</v>
      </c>
      <c r="E15" s="2">
        <f>+B15+'Junio 2022'!E15</f>
        <v>41</v>
      </c>
      <c r="F15" s="2">
        <f>+C15+'Junio 2022'!F15</f>
        <v>47</v>
      </c>
      <c r="G15" s="15">
        <f t="shared" si="0"/>
        <v>-12.76595744680851</v>
      </c>
      <c r="H15" s="2">
        <f>+B15-C15+'Junio 2022'!H15</f>
        <v>61</v>
      </c>
      <c r="I15" s="16">
        <f>+'Julio 2021'!H15</f>
        <v>77</v>
      </c>
      <c r="J15" s="15">
        <f t="shared" si="1"/>
        <v>-20.779220779220779</v>
      </c>
    </row>
    <row r="16" spans="1:10" ht="13" x14ac:dyDescent="0.15">
      <c r="A16" s="1" t="s">
        <v>14</v>
      </c>
      <c r="B16" s="2">
        <v>4</v>
      </c>
      <c r="C16" s="2">
        <f>+'Julio 2021'!B16</f>
        <v>14</v>
      </c>
      <c r="D16" s="15">
        <f t="shared" si="5"/>
        <v>-71.428571428571431</v>
      </c>
      <c r="E16" s="2">
        <f>+B16+'Junio 2022'!E16</f>
        <v>63</v>
      </c>
      <c r="F16" s="2">
        <f>+C16+'Junio 2022'!F16</f>
        <v>87</v>
      </c>
      <c r="G16" s="15">
        <f t="shared" si="0"/>
        <v>-27.586206896551722</v>
      </c>
      <c r="H16" s="2">
        <f>+B16-C16+'Junio 2022'!H16</f>
        <v>113</v>
      </c>
      <c r="I16" s="16">
        <f>+'Julio 2021'!H16</f>
        <v>170</v>
      </c>
      <c r="J16" s="15">
        <f t="shared" si="1"/>
        <v>-33.529411764705884</v>
      </c>
    </row>
    <row r="17" spans="1:10" ht="13" x14ac:dyDescent="0.15">
      <c r="A17" s="1" t="s">
        <v>15</v>
      </c>
      <c r="B17" s="2">
        <v>1</v>
      </c>
      <c r="C17" s="2">
        <f>+'Julio 2021'!B17</f>
        <v>7</v>
      </c>
      <c r="D17" s="15">
        <f t="shared" si="5"/>
        <v>-85.714285714285708</v>
      </c>
      <c r="E17" s="2">
        <f>+B17+'Junio 2022'!E17</f>
        <v>26</v>
      </c>
      <c r="F17" s="2">
        <f>+C17+'Junio 2022'!F17</f>
        <v>36</v>
      </c>
      <c r="G17" s="15">
        <f t="shared" si="0"/>
        <v>-27.777777777777779</v>
      </c>
      <c r="H17" s="2">
        <f>+B17-C17+'Junio 2022'!H17</f>
        <v>51</v>
      </c>
      <c r="I17" s="16">
        <f>+'Julio 2021'!H17</f>
        <v>87</v>
      </c>
      <c r="J17" s="15">
        <f t="shared" si="1"/>
        <v>-41.379310344827587</v>
      </c>
    </row>
    <row r="18" spans="1:10" ht="13" x14ac:dyDescent="0.15">
      <c r="A18" s="1" t="s">
        <v>29</v>
      </c>
      <c r="B18" s="2">
        <v>4</v>
      </c>
      <c r="C18" s="2">
        <f>+'Julio 2021'!B18</f>
        <v>8</v>
      </c>
      <c r="D18" s="15">
        <f t="shared" si="5"/>
        <v>-50</v>
      </c>
      <c r="E18" s="2">
        <f>+B18+'Junio 2022'!E18</f>
        <v>37</v>
      </c>
      <c r="F18" s="2">
        <f>+C18+'Junio 2022'!F18</f>
        <v>47</v>
      </c>
      <c r="G18" s="15">
        <f t="shared" si="0"/>
        <v>-21.276595744680851</v>
      </c>
      <c r="H18" s="2">
        <f>+B18-C18+'Junio 2022'!H18</f>
        <v>61</v>
      </c>
      <c r="I18" s="16">
        <f>+'Julio 2021'!H18</f>
        <v>82</v>
      </c>
      <c r="J18" s="15">
        <f t="shared" si="1"/>
        <v>-25.609756097560975</v>
      </c>
    </row>
    <row r="19" spans="1:10" x14ac:dyDescent="0.15">
      <c r="A19" s="6" t="s">
        <v>3</v>
      </c>
      <c r="B19" s="4">
        <f t="shared" ref="B19" si="6">+B14+B15+B16+B17+B18</f>
        <v>17</v>
      </c>
      <c r="C19" s="4">
        <f>SUM(C14:C18)</f>
        <v>40</v>
      </c>
      <c r="D19" s="5">
        <f>+(B19-C19)*100/C19</f>
        <v>-57.5</v>
      </c>
      <c r="E19" s="4">
        <f>SUM(E14:E18)</f>
        <v>190</v>
      </c>
      <c r="F19" s="4">
        <f>SUM(F14:F18)</f>
        <v>262</v>
      </c>
      <c r="G19" s="5">
        <f t="shared" si="0"/>
        <v>-27.480916030534353</v>
      </c>
      <c r="H19" s="4">
        <f>SUM(H14:H18)</f>
        <v>325</v>
      </c>
      <c r="I19" s="4">
        <f>SUM(I14:I18)</f>
        <v>497</v>
      </c>
      <c r="J19" s="5">
        <f t="shared" si="1"/>
        <v>-34.607645875251507</v>
      </c>
    </row>
    <row r="20" spans="1:10" ht="13" x14ac:dyDescent="0.15">
      <c r="A20" s="1" t="s">
        <v>16</v>
      </c>
      <c r="B20" s="2">
        <v>5</v>
      </c>
      <c r="C20" s="2">
        <f>+'Julio 2021'!B20</f>
        <v>6</v>
      </c>
      <c r="D20" s="15">
        <f t="shared" ref="D20:D27" si="7">+(B20-C20)*100/C20</f>
        <v>-16.666666666666668</v>
      </c>
      <c r="E20" s="2">
        <f>+B20+'Junio 2022'!E20</f>
        <v>45</v>
      </c>
      <c r="F20" s="2">
        <f>+C20+'Junio 2022'!F20</f>
        <v>52</v>
      </c>
      <c r="G20" s="15">
        <f t="shared" si="0"/>
        <v>-13.461538461538462</v>
      </c>
      <c r="H20" s="2">
        <f>+B20-C20+'Junio 2022'!H20</f>
        <v>76</v>
      </c>
      <c r="I20" s="16">
        <f>+'Julio 2021'!H20</f>
        <v>105</v>
      </c>
      <c r="J20" s="15">
        <f t="shared" si="1"/>
        <v>-27.61904761904762</v>
      </c>
    </row>
    <row r="21" spans="1:10" ht="13" x14ac:dyDescent="0.15">
      <c r="A21" s="1" t="s">
        <v>17</v>
      </c>
      <c r="B21" s="2">
        <v>2</v>
      </c>
      <c r="C21" s="2">
        <f>+'Julio 2021'!B21</f>
        <v>5</v>
      </c>
      <c r="D21" s="15">
        <f t="shared" si="7"/>
        <v>-60</v>
      </c>
      <c r="E21" s="2">
        <f>+B21+'Junio 2022'!E21</f>
        <v>22</v>
      </c>
      <c r="F21" s="2">
        <f>+C21+'Junio 2022'!F21</f>
        <v>37</v>
      </c>
      <c r="G21" s="15">
        <f t="shared" si="0"/>
        <v>-40.54054054054054</v>
      </c>
      <c r="H21" s="2">
        <f>+B21-C21+'Junio 2022'!H21</f>
        <v>41</v>
      </c>
      <c r="I21" s="16">
        <f>+'Julio 2021'!H21</f>
        <v>69</v>
      </c>
      <c r="J21" s="15">
        <f t="shared" si="1"/>
        <v>-40.579710144927539</v>
      </c>
    </row>
    <row r="22" spans="1:10" ht="13" x14ac:dyDescent="0.15">
      <c r="A22" s="1" t="s">
        <v>19</v>
      </c>
      <c r="B22" s="2">
        <v>2</v>
      </c>
      <c r="C22" s="2">
        <f>+'Julio 2021'!B22</f>
        <v>1</v>
      </c>
      <c r="D22" s="15">
        <f t="shared" si="7"/>
        <v>100</v>
      </c>
      <c r="E22" s="2">
        <f>+B22+'Junio 2022'!E22</f>
        <v>17</v>
      </c>
      <c r="F22" s="2">
        <f>+C22+'Junio 2022'!F22</f>
        <v>19</v>
      </c>
      <c r="G22" s="15">
        <f t="shared" si="0"/>
        <v>-10.526315789473685</v>
      </c>
      <c r="H22" s="2">
        <f>+B22-C22+'Junio 2022'!H22</f>
        <v>28</v>
      </c>
      <c r="I22" s="16">
        <f>+'Julio 2021'!H22</f>
        <v>38</v>
      </c>
      <c r="J22" s="15">
        <f t="shared" si="1"/>
        <v>-26.315789473684209</v>
      </c>
    </row>
    <row r="23" spans="1:10" ht="13" x14ac:dyDescent="0.15">
      <c r="A23" s="1" t="s">
        <v>18</v>
      </c>
      <c r="B23" s="2">
        <v>1</v>
      </c>
      <c r="C23" s="2">
        <f>+'Julio 2021'!B23</f>
        <v>1</v>
      </c>
      <c r="D23" s="15">
        <f t="shared" si="7"/>
        <v>0</v>
      </c>
      <c r="E23" s="2">
        <f>+B23+'Junio 2022'!E23</f>
        <v>27</v>
      </c>
      <c r="F23" s="2">
        <f>+C23+'Junio 2022'!F23</f>
        <v>29</v>
      </c>
      <c r="G23" s="15">
        <f t="shared" si="0"/>
        <v>-6.8965517241379306</v>
      </c>
      <c r="H23" s="2">
        <f>+B23-C23+'Junio 2022'!H23</f>
        <v>45</v>
      </c>
      <c r="I23" s="16">
        <f>+'Julio 2021'!H23</f>
        <v>56</v>
      </c>
      <c r="J23" s="15">
        <f t="shared" si="1"/>
        <v>-19.642857142857142</v>
      </c>
    </row>
    <row r="24" spans="1:10" ht="13" x14ac:dyDescent="0.15">
      <c r="A24" s="1" t="s">
        <v>20</v>
      </c>
      <c r="B24" s="2">
        <v>4</v>
      </c>
      <c r="C24" s="2">
        <f>+'Julio 2021'!B24</f>
        <v>1</v>
      </c>
      <c r="D24" s="15">
        <f t="shared" si="7"/>
        <v>300</v>
      </c>
      <c r="E24" s="2">
        <f>+B24+'Junio 2022'!E24</f>
        <v>40</v>
      </c>
      <c r="F24" s="2">
        <f>+C24+'Junio 2022'!F24</f>
        <v>41</v>
      </c>
      <c r="G24" s="15">
        <f t="shared" si="0"/>
        <v>-2.4390243902439024</v>
      </c>
      <c r="H24" s="2">
        <f>+B24-C24+'Junio 2022'!H24</f>
        <v>61</v>
      </c>
      <c r="I24" s="16">
        <f>+'Julio 2021'!H24</f>
        <v>81</v>
      </c>
      <c r="J24" s="15">
        <f t="shared" si="1"/>
        <v>-24.691358024691358</v>
      </c>
    </row>
    <row r="25" spans="1:10" ht="13" x14ac:dyDescent="0.15">
      <c r="A25" s="1" t="s">
        <v>22</v>
      </c>
      <c r="B25" s="2">
        <v>8</v>
      </c>
      <c r="C25" s="2">
        <f>+'Julio 2021'!B25</f>
        <v>15</v>
      </c>
      <c r="D25" s="15">
        <f t="shared" si="7"/>
        <v>-46.666666666666664</v>
      </c>
      <c r="E25" s="2">
        <f>+B25+'Junio 2022'!E25</f>
        <v>108</v>
      </c>
      <c r="F25" s="2">
        <f>+C25+'Junio 2022'!F25</f>
        <v>190</v>
      </c>
      <c r="G25" s="15">
        <f t="shared" si="0"/>
        <v>-43.157894736842103</v>
      </c>
      <c r="H25" s="2">
        <f>+B25-C25+'Junio 2022'!H25</f>
        <v>207</v>
      </c>
      <c r="I25" s="16">
        <f>+'Julio 2021'!H25</f>
        <v>308</v>
      </c>
      <c r="J25" s="15">
        <f t="shared" si="1"/>
        <v>-32.79220779220779</v>
      </c>
    </row>
    <row r="26" spans="1:10" ht="13" x14ac:dyDescent="0.15">
      <c r="A26" s="1" t="s">
        <v>21</v>
      </c>
      <c r="B26" s="2">
        <v>9</v>
      </c>
      <c r="C26" s="2">
        <f>+'Julio 2021'!B26</f>
        <v>5</v>
      </c>
      <c r="D26" s="15">
        <f t="shared" si="7"/>
        <v>80</v>
      </c>
      <c r="E26" s="2">
        <f>+B26+'Junio 2022'!E26</f>
        <v>66</v>
      </c>
      <c r="F26" s="2">
        <f>+C26+'Junio 2022'!F26</f>
        <v>91</v>
      </c>
      <c r="G26" s="15">
        <f t="shared" si="0"/>
        <v>-27.472527472527471</v>
      </c>
      <c r="H26" s="2">
        <f>+B26-C26+'Junio 2022'!H26</f>
        <v>108</v>
      </c>
      <c r="I26" s="16">
        <f>+'Julio 2021'!H26</f>
        <v>151</v>
      </c>
      <c r="J26" s="15">
        <f t="shared" si="1"/>
        <v>-28.476821192052981</v>
      </c>
    </row>
    <row r="27" spans="1:10" ht="13" x14ac:dyDescent="0.15">
      <c r="A27" s="1" t="s">
        <v>28</v>
      </c>
      <c r="B27" s="2">
        <v>5</v>
      </c>
      <c r="C27" s="2">
        <f>+'Julio 2021'!B27</f>
        <v>3</v>
      </c>
      <c r="D27" s="15">
        <f t="shared" si="7"/>
        <v>66.666666666666671</v>
      </c>
      <c r="E27" s="2">
        <f>+B27+'Junio 2022'!E27</f>
        <v>67</v>
      </c>
      <c r="F27" s="2">
        <f>+C27+'Junio 2022'!F27</f>
        <v>59</v>
      </c>
      <c r="G27" s="15">
        <f t="shared" si="0"/>
        <v>13.559322033898304</v>
      </c>
      <c r="H27" s="2">
        <f>+B27-C27+'Junio 2022'!H27</f>
        <v>121</v>
      </c>
      <c r="I27" s="16">
        <f>+'Julio 2021'!H27</f>
        <v>95</v>
      </c>
      <c r="J27" s="15">
        <f t="shared" si="1"/>
        <v>27.368421052631579</v>
      </c>
    </row>
    <row r="28" spans="1:10" x14ac:dyDescent="0.15">
      <c r="A28" s="6" t="s">
        <v>30</v>
      </c>
      <c r="B28" s="4">
        <f>SUM(B20:B27)</f>
        <v>36</v>
      </c>
      <c r="C28" s="4">
        <f>SUM(C20:C27)</f>
        <v>37</v>
      </c>
      <c r="D28" s="5">
        <f>+(B28-C28)*100/C28</f>
        <v>-2.7027027027027026</v>
      </c>
      <c r="E28" s="4">
        <f>SUM(E20:E27)</f>
        <v>392</v>
      </c>
      <c r="F28" s="4">
        <f>SUM(F20:F27)</f>
        <v>518</v>
      </c>
      <c r="G28" s="5">
        <f>+(E28-F28)*100/F28</f>
        <v>-24.324324324324323</v>
      </c>
      <c r="H28" s="4">
        <f>SUM(H20:H27)</f>
        <v>687</v>
      </c>
      <c r="I28" s="4">
        <f>SUM(I20:I27)</f>
        <v>903</v>
      </c>
      <c r="J28" s="5">
        <f>+(H28-I28)*100/I28</f>
        <v>-23.920265780730897</v>
      </c>
    </row>
    <row r="29" spans="1:10" ht="14" x14ac:dyDescent="0.15">
      <c r="A29" s="14" t="s">
        <v>27</v>
      </c>
      <c r="B29" s="12">
        <f>+B7+B13+B19+B28</f>
        <v>59</v>
      </c>
      <c r="C29" s="12">
        <f>+C7+C13+C19+C28</f>
        <v>92</v>
      </c>
      <c r="D29" s="13">
        <f>+(B29-C29)*100/C29</f>
        <v>-35.869565217391305</v>
      </c>
      <c r="E29" s="12">
        <f t="shared" ref="E29:I29" si="8">+E7+E13+E19+E28</f>
        <v>668</v>
      </c>
      <c r="F29" s="12">
        <f t="shared" si="8"/>
        <v>942</v>
      </c>
      <c r="G29" s="13">
        <f>+(E29-F29)*100/F29</f>
        <v>-29.087048832271762</v>
      </c>
      <c r="H29" s="12">
        <f t="shared" si="8"/>
        <v>1171</v>
      </c>
      <c r="I29" s="12">
        <f t="shared" si="8"/>
        <v>1697</v>
      </c>
      <c r="J29" s="13">
        <f>+(H29-I29)*100/I29</f>
        <v>-30.995875073659398</v>
      </c>
    </row>
    <row r="30" spans="1:10" x14ac:dyDescent="0.15">
      <c r="A30" s="11" t="s">
        <v>31</v>
      </c>
      <c r="B30" s="11">
        <f>+B29-B7</f>
        <v>58</v>
      </c>
      <c r="C30" s="11">
        <f>+C29-C7</f>
        <v>92</v>
      </c>
      <c r="D30" s="10">
        <f>+(B30-C30)*100/C30</f>
        <v>-36.956521739130437</v>
      </c>
      <c r="E30" s="11">
        <f t="shared" ref="E30:I30" si="9">+E29-E7</f>
        <v>660</v>
      </c>
      <c r="F30" s="11">
        <f t="shared" si="9"/>
        <v>937</v>
      </c>
      <c r="G30" s="10">
        <f>+(E30-F30)*100/F30</f>
        <v>-29.562433297758805</v>
      </c>
      <c r="H30" s="11">
        <f t="shared" si="9"/>
        <v>1157</v>
      </c>
      <c r="I30" s="11">
        <f t="shared" si="9"/>
        <v>1683</v>
      </c>
      <c r="J30" s="10">
        <f>+(H30-I30)*100/I30</f>
        <v>-31.253713606654784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D13:D30 G7:G30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E463-6FEC-6847-A145-C8567C0D4028}">
  <sheetPr codeName="Hoja48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+'Junio 2021'!B4</f>
        <v>0</v>
      </c>
      <c r="D4" s="15"/>
      <c r="E4" s="2">
        <f>+B4+'Mayo 2022'!E4</f>
        <v>1</v>
      </c>
      <c r="F4" s="2">
        <f>+C4+'Mayo 2022'!F4</f>
        <v>1</v>
      </c>
      <c r="G4" s="15">
        <f t="shared" ref="G4:G27" si="0">+(E4-F4)*100/F4</f>
        <v>0</v>
      </c>
      <c r="H4" s="2">
        <f>+B4-C4+'Mayo 2022'!H4</f>
        <v>4</v>
      </c>
      <c r="I4" s="16">
        <f>+'Junio 2021'!H4</f>
        <v>5</v>
      </c>
      <c r="J4" s="15">
        <f t="shared" ref="J4:J27" si="1">+(H4-I4)*100/I4</f>
        <v>-20</v>
      </c>
    </row>
    <row r="5" spans="1:10" ht="13" x14ac:dyDescent="0.15">
      <c r="A5" s="1" t="s">
        <v>5</v>
      </c>
      <c r="B5" s="2">
        <v>1</v>
      </c>
      <c r="C5" s="2">
        <f>+'Junio 2021'!B5</f>
        <v>0</v>
      </c>
      <c r="D5" s="15" t="e">
        <f t="shared" ref="D5" si="2">+(B5-C5)*100/C5</f>
        <v>#DIV/0!</v>
      </c>
      <c r="E5" s="2">
        <f>+B5+'Mayo 2022'!E5</f>
        <v>2</v>
      </c>
      <c r="F5" s="2">
        <f>+C5+'Mayo 2022'!F5</f>
        <v>1</v>
      </c>
      <c r="G5" s="15">
        <f t="shared" si="0"/>
        <v>100</v>
      </c>
      <c r="H5" s="2">
        <f>+B5-C5+'Mayo 2022'!H5</f>
        <v>3</v>
      </c>
      <c r="I5" s="16">
        <f>+'Junio 2021'!H5</f>
        <v>3</v>
      </c>
      <c r="J5" s="15">
        <f t="shared" si="1"/>
        <v>0</v>
      </c>
    </row>
    <row r="6" spans="1:10" ht="13" x14ac:dyDescent="0.15">
      <c r="A6" s="1" t="s">
        <v>6</v>
      </c>
      <c r="B6" s="2"/>
      <c r="C6" s="2">
        <f>+'Junio 2021'!B6</f>
        <v>2</v>
      </c>
      <c r="D6" s="15"/>
      <c r="E6" s="2">
        <f>+B6+'Mayo 2022'!E6</f>
        <v>4</v>
      </c>
      <c r="F6" s="2">
        <f>+C6+'Mayo 2022'!F6</f>
        <v>3</v>
      </c>
      <c r="G6" s="15">
        <f t="shared" si="0"/>
        <v>33.333333333333336</v>
      </c>
      <c r="H6" s="2">
        <f>+B6-C6+'Mayo 2022'!H6</f>
        <v>6</v>
      </c>
      <c r="I6" s="16">
        <f>+'Junio 2021'!H6</f>
        <v>7</v>
      </c>
      <c r="J6" s="15">
        <f t="shared" si="1"/>
        <v>-14.285714285714286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2</v>
      </c>
      <c r="D7" s="5">
        <f>+(B7-C7)*100/C7</f>
        <v>-50</v>
      </c>
      <c r="E7" s="4">
        <f>SUM(E4:E6)</f>
        <v>7</v>
      </c>
      <c r="F7" s="4">
        <f>SUM(F4:F6)</f>
        <v>5</v>
      </c>
      <c r="G7" s="5">
        <f t="shared" si="0"/>
        <v>40</v>
      </c>
      <c r="H7" s="4">
        <f>SUM(H4:H6)</f>
        <v>13</v>
      </c>
      <c r="I7" s="4">
        <f>SUM(I4:I6)</f>
        <v>15</v>
      </c>
      <c r="J7" s="5">
        <f t="shared" si="1"/>
        <v>-13.333333333333334</v>
      </c>
    </row>
    <row r="8" spans="1:10" ht="13" x14ac:dyDescent="0.15">
      <c r="A8" s="1" t="s">
        <v>7</v>
      </c>
      <c r="B8" s="2"/>
      <c r="C8" s="2">
        <f>+'Junio 2021'!B8</f>
        <v>1</v>
      </c>
      <c r="D8" s="15">
        <f t="shared" ref="D8:D12" si="4">+(B8-C8)*100/C8</f>
        <v>-100</v>
      </c>
      <c r="E8" s="2">
        <f>+B8+'Mayo 2022'!E8</f>
        <v>1</v>
      </c>
      <c r="F8" s="2">
        <f>+C8+'Mayo 2022'!F8</f>
        <v>4</v>
      </c>
      <c r="G8" s="15">
        <f t="shared" si="0"/>
        <v>-75</v>
      </c>
      <c r="H8" s="2">
        <f>+B8-C8+'Mayo 2022'!H8</f>
        <v>3</v>
      </c>
      <c r="I8" s="16">
        <f>+'Junio 2021'!H8</f>
        <v>6</v>
      </c>
      <c r="J8" s="15">
        <f t="shared" si="1"/>
        <v>-50</v>
      </c>
    </row>
    <row r="9" spans="1:10" ht="13" x14ac:dyDescent="0.15">
      <c r="A9" s="1" t="s">
        <v>8</v>
      </c>
      <c r="B9" s="2"/>
      <c r="C9" s="2">
        <f>+'Junio 2021'!B9</f>
        <v>0</v>
      </c>
      <c r="D9" s="15"/>
      <c r="E9" s="2">
        <f>+B9+'Mayo 2022'!E9</f>
        <v>5</v>
      </c>
      <c r="F9" s="2">
        <f>+C9+'Mayo 2022'!F9</f>
        <v>4</v>
      </c>
      <c r="G9" s="15">
        <f t="shared" si="0"/>
        <v>25</v>
      </c>
      <c r="H9" s="2">
        <f>+B9-C9+'Mayo 2022'!H9</f>
        <v>9</v>
      </c>
      <c r="I9" s="16">
        <f>+'Junio 2021'!H9</f>
        <v>11</v>
      </c>
      <c r="J9" s="15">
        <f t="shared" si="1"/>
        <v>-18.181818181818183</v>
      </c>
    </row>
    <row r="10" spans="1:10" ht="13" x14ac:dyDescent="0.15">
      <c r="A10" s="1" t="s">
        <v>9</v>
      </c>
      <c r="B10" s="2">
        <v>2</v>
      </c>
      <c r="C10" s="2">
        <f>+'Junio 2021'!B10</f>
        <v>11</v>
      </c>
      <c r="D10" s="15">
        <f t="shared" si="4"/>
        <v>-81.818181818181813</v>
      </c>
      <c r="E10" s="2">
        <f>+B10+'Mayo 2022'!E10</f>
        <v>14</v>
      </c>
      <c r="F10" s="2">
        <f>+C10+'Mayo 2022'!F10</f>
        <v>38</v>
      </c>
      <c r="G10" s="15">
        <f t="shared" si="0"/>
        <v>-63.157894736842103</v>
      </c>
      <c r="H10" s="2">
        <f>+B10-C10+'Mayo 2022'!H10</f>
        <v>29</v>
      </c>
      <c r="I10" s="16">
        <f>+'Junio 2021'!H10</f>
        <v>81</v>
      </c>
      <c r="J10" s="15">
        <f t="shared" si="1"/>
        <v>-64.197530864197532</v>
      </c>
    </row>
    <row r="11" spans="1:10" ht="13" x14ac:dyDescent="0.15">
      <c r="A11" s="1" t="s">
        <v>10</v>
      </c>
      <c r="B11" s="2">
        <v>6</v>
      </c>
      <c r="C11" s="2">
        <f>+'Junio 2021'!B11</f>
        <v>6</v>
      </c>
      <c r="D11" s="15">
        <f t="shared" si="4"/>
        <v>0</v>
      </c>
      <c r="E11" s="2">
        <f>+B11+'Mayo 2022'!E11</f>
        <v>24</v>
      </c>
      <c r="F11" s="2">
        <f>+C11+'Mayo 2022'!F11</f>
        <v>37</v>
      </c>
      <c r="G11" s="15">
        <f t="shared" si="0"/>
        <v>-35.135135135135137</v>
      </c>
      <c r="H11" s="2">
        <f>+B11-C11+'Mayo 2022'!H11</f>
        <v>44</v>
      </c>
      <c r="I11" s="16">
        <f>+'Junio 2021'!H11</f>
        <v>76</v>
      </c>
      <c r="J11" s="15">
        <f t="shared" si="1"/>
        <v>-42.10526315789474</v>
      </c>
    </row>
    <row r="12" spans="1:10" ht="13" x14ac:dyDescent="0.15">
      <c r="A12" s="1" t="s">
        <v>11</v>
      </c>
      <c r="B12" s="2">
        <v>6</v>
      </c>
      <c r="C12" s="2">
        <f>+'Junio 2021'!B12</f>
        <v>12</v>
      </c>
      <c r="D12" s="15">
        <f t="shared" si="4"/>
        <v>-50</v>
      </c>
      <c r="E12" s="2">
        <f>+B12+'Mayo 2022'!E12</f>
        <v>29</v>
      </c>
      <c r="F12" s="2">
        <f>+C12+'Mayo 2022'!F12</f>
        <v>59</v>
      </c>
      <c r="G12" s="15">
        <f t="shared" si="0"/>
        <v>-50.847457627118644</v>
      </c>
      <c r="H12" s="2">
        <f>+B12-C12+'Mayo 2022'!H12</f>
        <v>70</v>
      </c>
      <c r="I12" s="16">
        <f>+'Junio 2021'!H12</f>
        <v>120</v>
      </c>
      <c r="J12" s="15">
        <f t="shared" si="1"/>
        <v>-41.666666666666664</v>
      </c>
    </row>
    <row r="13" spans="1:10" x14ac:dyDescent="0.15">
      <c r="A13" s="6" t="s">
        <v>2</v>
      </c>
      <c r="B13" s="4">
        <f t="shared" ref="B13" si="5">+B8+B9+B10+B11+B12</f>
        <v>14</v>
      </c>
      <c r="C13" s="4">
        <f>SUM(C8:C12)</f>
        <v>30</v>
      </c>
      <c r="D13" s="5">
        <f>+(B13-C13)*100/C13</f>
        <v>-53.333333333333336</v>
      </c>
      <c r="E13" s="4">
        <f>SUM(E8:E12)</f>
        <v>73</v>
      </c>
      <c r="F13" s="4">
        <f>SUM(F8:F12)</f>
        <v>142</v>
      </c>
      <c r="G13" s="5">
        <f t="shared" si="0"/>
        <v>-48.591549295774648</v>
      </c>
      <c r="H13" s="4">
        <f>SUM(H8:H12)</f>
        <v>155</v>
      </c>
      <c r="I13" s="4">
        <f>SUM(I8:I12)</f>
        <v>294</v>
      </c>
      <c r="J13" s="5">
        <f t="shared" si="1"/>
        <v>-47.278911564625851</v>
      </c>
    </row>
    <row r="14" spans="1:10" ht="13" x14ac:dyDescent="0.15">
      <c r="A14" s="1" t="s">
        <v>12</v>
      </c>
      <c r="B14" s="2"/>
      <c r="C14" s="2">
        <f>+'Junio 2021'!B14</f>
        <v>6</v>
      </c>
      <c r="D14" s="15">
        <f>+(B14-C14)*100/C14</f>
        <v>-100</v>
      </c>
      <c r="E14" s="2">
        <f>+B14+'Mayo 2022'!E14</f>
        <v>18</v>
      </c>
      <c r="F14" s="2">
        <f>+C14+'Mayo 2022'!F14</f>
        <v>41</v>
      </c>
      <c r="G14" s="15">
        <f t="shared" si="0"/>
        <v>-56.097560975609753</v>
      </c>
      <c r="H14" s="2">
        <f>+B14-C14+'Mayo 2022'!H14</f>
        <v>38</v>
      </c>
      <c r="I14" s="16">
        <f>+'Junio 2021'!H14</f>
        <v>84</v>
      </c>
      <c r="J14" s="15">
        <f t="shared" si="1"/>
        <v>-54.761904761904759</v>
      </c>
    </row>
    <row r="15" spans="1:10" ht="13" x14ac:dyDescent="0.15">
      <c r="A15" s="1" t="s">
        <v>13</v>
      </c>
      <c r="B15" s="2">
        <v>4</v>
      </c>
      <c r="C15" s="2">
        <f>+'Junio 2021'!B15</f>
        <v>2</v>
      </c>
      <c r="D15" s="15">
        <f t="shared" ref="D15:D18" si="6">+(B15-C15)*100/C15</f>
        <v>100</v>
      </c>
      <c r="E15" s="2">
        <f>+B15+'Mayo 2022'!E15</f>
        <v>38</v>
      </c>
      <c r="F15" s="2">
        <f>+C15+'Mayo 2022'!F15</f>
        <v>40</v>
      </c>
      <c r="G15" s="15">
        <f t="shared" si="0"/>
        <v>-5</v>
      </c>
      <c r="H15" s="2">
        <f>+B15-C15+'Mayo 2022'!H15</f>
        <v>65</v>
      </c>
      <c r="I15" s="16">
        <f>+'Junio 2021'!H15</f>
        <v>78</v>
      </c>
      <c r="J15" s="15">
        <f t="shared" si="1"/>
        <v>-16.666666666666668</v>
      </c>
    </row>
    <row r="16" spans="1:10" ht="13" x14ac:dyDescent="0.15">
      <c r="A16" s="1" t="s">
        <v>14</v>
      </c>
      <c r="B16" s="2">
        <v>11</v>
      </c>
      <c r="C16" s="2">
        <f>+'Junio 2021'!B16</f>
        <v>9</v>
      </c>
      <c r="D16" s="15">
        <f t="shared" si="6"/>
        <v>22.222222222222221</v>
      </c>
      <c r="E16" s="2">
        <f>+B16+'Mayo 2022'!E16</f>
        <v>59</v>
      </c>
      <c r="F16" s="2">
        <f>+C16+'Mayo 2022'!F16</f>
        <v>73</v>
      </c>
      <c r="G16" s="15">
        <f t="shared" si="0"/>
        <v>-19.17808219178082</v>
      </c>
      <c r="H16" s="2">
        <f>+B16-C16+'Mayo 2022'!H16</f>
        <v>123</v>
      </c>
      <c r="I16" s="16">
        <f>+'Junio 2021'!H16</f>
        <v>174</v>
      </c>
      <c r="J16" s="15">
        <f t="shared" si="1"/>
        <v>-29.310344827586206</v>
      </c>
    </row>
    <row r="17" spans="1:10" ht="13" x14ac:dyDescent="0.15">
      <c r="A17" s="1" t="s">
        <v>15</v>
      </c>
      <c r="B17" s="2"/>
      <c r="C17" s="2">
        <f>+'Junio 2021'!B17</f>
        <v>4</v>
      </c>
      <c r="D17" s="15">
        <f t="shared" si="6"/>
        <v>-100</v>
      </c>
      <c r="E17" s="2">
        <f>+B17+'Mayo 2022'!E17</f>
        <v>25</v>
      </c>
      <c r="F17" s="2">
        <f>+C17+'Mayo 2022'!F17</f>
        <v>29</v>
      </c>
      <c r="G17" s="15">
        <f t="shared" si="0"/>
        <v>-13.793103448275861</v>
      </c>
      <c r="H17" s="2">
        <f>+B17-C17+'Mayo 2022'!H17</f>
        <v>57</v>
      </c>
      <c r="I17" s="16">
        <f>+'Junio 2021'!H17</f>
        <v>85</v>
      </c>
      <c r="J17" s="15">
        <f t="shared" si="1"/>
        <v>-32.941176470588232</v>
      </c>
    </row>
    <row r="18" spans="1:10" ht="13" x14ac:dyDescent="0.15">
      <c r="A18" s="1" t="s">
        <v>29</v>
      </c>
      <c r="B18" s="2">
        <v>4</v>
      </c>
      <c r="C18" s="2">
        <f>+'Junio 2021'!B18</f>
        <v>5</v>
      </c>
      <c r="D18" s="15">
        <f t="shared" si="6"/>
        <v>-20</v>
      </c>
      <c r="E18" s="2">
        <f>+B18+'Mayo 2022'!E18</f>
        <v>33</v>
      </c>
      <c r="F18" s="2">
        <f>+C18+'Mayo 2022'!F18</f>
        <v>39</v>
      </c>
      <c r="G18" s="15">
        <f t="shared" si="0"/>
        <v>-15.384615384615385</v>
      </c>
      <c r="H18" s="2">
        <f>+B18-C18+'Mayo 2022'!H18</f>
        <v>65</v>
      </c>
      <c r="I18" s="16">
        <f>+'Junio 2021'!H18</f>
        <v>85</v>
      </c>
      <c r="J18" s="15">
        <f t="shared" si="1"/>
        <v>-23.529411764705884</v>
      </c>
    </row>
    <row r="19" spans="1:10" x14ac:dyDescent="0.15">
      <c r="A19" s="6" t="s">
        <v>3</v>
      </c>
      <c r="B19" s="4">
        <f t="shared" ref="B19" si="7">+B14+B15+B16+B17+B18</f>
        <v>19</v>
      </c>
      <c r="C19" s="4">
        <f>SUM(C14:C18)</f>
        <v>26</v>
      </c>
      <c r="D19" s="5">
        <f>+(B19-C19)*100/C19</f>
        <v>-26.923076923076923</v>
      </c>
      <c r="E19" s="4">
        <f>SUM(E14:E18)</f>
        <v>173</v>
      </c>
      <c r="F19" s="4">
        <f>SUM(F14:F18)</f>
        <v>222</v>
      </c>
      <c r="G19" s="5">
        <f t="shared" si="0"/>
        <v>-22.072072072072071</v>
      </c>
      <c r="H19" s="4">
        <f>SUM(H14:H18)</f>
        <v>348</v>
      </c>
      <c r="I19" s="4">
        <f>SUM(I14:I18)</f>
        <v>506</v>
      </c>
      <c r="J19" s="5">
        <f t="shared" si="1"/>
        <v>-31.225296442687746</v>
      </c>
    </row>
    <row r="20" spans="1:10" ht="13" x14ac:dyDescent="0.15">
      <c r="A20" s="1" t="s">
        <v>16</v>
      </c>
      <c r="B20" s="2">
        <v>5</v>
      </c>
      <c r="C20" s="2">
        <f>+'Junio 2021'!B20</f>
        <v>7</v>
      </c>
      <c r="D20" s="15">
        <f t="shared" ref="D20:D27" si="8">+(B20-C20)*100/C20</f>
        <v>-28.571428571428573</v>
      </c>
      <c r="E20" s="2">
        <f>+B20+'Mayo 2022'!E20</f>
        <v>40</v>
      </c>
      <c r="F20" s="2">
        <f>+C20+'Mayo 2022'!F20</f>
        <v>46</v>
      </c>
      <c r="G20" s="15">
        <f t="shared" si="0"/>
        <v>-13.043478260869565</v>
      </c>
      <c r="H20" s="2">
        <f>+B20-C20+'Mayo 2022'!H20</f>
        <v>77</v>
      </c>
      <c r="I20" s="16">
        <f>+'Junio 2021'!H20</f>
        <v>108</v>
      </c>
      <c r="J20" s="15">
        <f t="shared" si="1"/>
        <v>-28.703703703703702</v>
      </c>
    </row>
    <row r="21" spans="1:10" ht="13" x14ac:dyDescent="0.15">
      <c r="A21" s="1" t="s">
        <v>17</v>
      </c>
      <c r="B21" s="2">
        <v>1</v>
      </c>
      <c r="C21" s="2">
        <f>+'Junio 2021'!B21</f>
        <v>6</v>
      </c>
      <c r="D21" s="15">
        <f t="shared" si="8"/>
        <v>-83.333333333333329</v>
      </c>
      <c r="E21" s="2">
        <f>+B21+'Mayo 2022'!E21</f>
        <v>20</v>
      </c>
      <c r="F21" s="2">
        <f>+C21+'Mayo 2022'!F21</f>
        <v>32</v>
      </c>
      <c r="G21" s="15">
        <f t="shared" si="0"/>
        <v>-37.5</v>
      </c>
      <c r="H21" s="2">
        <f>+B21-C21+'Mayo 2022'!H21</f>
        <v>44</v>
      </c>
      <c r="I21" s="16">
        <f>+'Junio 2021'!H21</f>
        <v>66</v>
      </c>
      <c r="J21" s="15">
        <f t="shared" si="1"/>
        <v>-33.333333333333336</v>
      </c>
    </row>
    <row r="22" spans="1:10" ht="13" x14ac:dyDescent="0.15">
      <c r="A22" s="1" t="s">
        <v>19</v>
      </c>
      <c r="B22" s="2">
        <v>3</v>
      </c>
      <c r="C22" s="2">
        <f>+'Junio 2021'!B22</f>
        <v>3</v>
      </c>
      <c r="D22" s="15">
        <f t="shared" si="8"/>
        <v>0</v>
      </c>
      <c r="E22" s="2">
        <f>+B22+'Mayo 2022'!E22</f>
        <v>15</v>
      </c>
      <c r="F22" s="2">
        <f>+C22+'Mayo 2022'!F22</f>
        <v>18</v>
      </c>
      <c r="G22" s="15">
        <f t="shared" si="0"/>
        <v>-16.666666666666668</v>
      </c>
      <c r="H22" s="2">
        <f>+B22-C22+'Mayo 2022'!H22</f>
        <v>27</v>
      </c>
      <c r="I22" s="16">
        <f>+'Junio 2021'!H22</f>
        <v>39</v>
      </c>
      <c r="J22" s="15">
        <f t="shared" si="1"/>
        <v>-30.76923076923077</v>
      </c>
    </row>
    <row r="23" spans="1:10" ht="13" x14ac:dyDescent="0.15">
      <c r="A23" s="1" t="s">
        <v>18</v>
      </c>
      <c r="B23" s="2">
        <v>4</v>
      </c>
      <c r="C23" s="2">
        <f>+'Junio 2021'!B23</f>
        <v>3</v>
      </c>
      <c r="D23" s="15">
        <f t="shared" si="8"/>
        <v>33.333333333333336</v>
      </c>
      <c r="E23" s="2">
        <f>+B23+'Mayo 2022'!E23</f>
        <v>26</v>
      </c>
      <c r="F23" s="2">
        <f>+C23+'Mayo 2022'!F23</f>
        <v>28</v>
      </c>
      <c r="G23" s="15">
        <f t="shared" si="0"/>
        <v>-7.1428571428571432</v>
      </c>
      <c r="H23" s="2">
        <f>+B23-C23+'Mayo 2022'!H23</f>
        <v>45</v>
      </c>
      <c r="I23" s="16">
        <f>+'Junio 2021'!H23</f>
        <v>60</v>
      </c>
      <c r="J23" s="15">
        <f t="shared" si="1"/>
        <v>-25</v>
      </c>
    </row>
    <row r="24" spans="1:10" ht="13" x14ac:dyDescent="0.15">
      <c r="A24" s="1" t="s">
        <v>20</v>
      </c>
      <c r="B24" s="2">
        <v>6</v>
      </c>
      <c r="C24" s="2">
        <f>+'Junio 2021'!B24</f>
        <v>7</v>
      </c>
      <c r="D24" s="15">
        <f t="shared" si="8"/>
        <v>-14.285714285714286</v>
      </c>
      <c r="E24" s="2">
        <f>+B24+'Mayo 2022'!E24</f>
        <v>36</v>
      </c>
      <c r="F24" s="2">
        <f>+C24+'Mayo 2022'!F24</f>
        <v>40</v>
      </c>
      <c r="G24" s="15">
        <f t="shared" si="0"/>
        <v>-10</v>
      </c>
      <c r="H24" s="2">
        <f>+B24-C24+'Mayo 2022'!H24</f>
        <v>58</v>
      </c>
      <c r="I24" s="16">
        <f>+'Junio 2021'!H24</f>
        <v>87</v>
      </c>
      <c r="J24" s="15">
        <f t="shared" si="1"/>
        <v>-33.333333333333336</v>
      </c>
    </row>
    <row r="25" spans="1:10" ht="13" x14ac:dyDescent="0.15">
      <c r="A25" s="1" t="s">
        <v>22</v>
      </c>
      <c r="B25" s="2">
        <v>13</v>
      </c>
      <c r="C25" s="2">
        <f>+'Junio 2021'!B25</f>
        <v>36</v>
      </c>
      <c r="D25" s="15">
        <f t="shared" si="8"/>
        <v>-63.888888888888886</v>
      </c>
      <c r="E25" s="2">
        <f>+B25+'Mayo 2022'!E25</f>
        <v>100</v>
      </c>
      <c r="F25" s="2">
        <f>+C25+'Mayo 2022'!F25</f>
        <v>175</v>
      </c>
      <c r="G25" s="15">
        <f t="shared" si="0"/>
        <v>-42.857142857142854</v>
      </c>
      <c r="H25" s="2">
        <f>+B25-C25+'Mayo 2022'!H25</f>
        <v>214</v>
      </c>
      <c r="I25" s="16">
        <f>+'Junio 2021'!H25</f>
        <v>315</v>
      </c>
      <c r="J25" s="15">
        <f t="shared" si="1"/>
        <v>-32.063492063492063</v>
      </c>
    </row>
    <row r="26" spans="1:10" ht="13" x14ac:dyDescent="0.15">
      <c r="A26" s="1" t="s">
        <v>21</v>
      </c>
      <c r="B26" s="2">
        <v>6</v>
      </c>
      <c r="C26" s="2">
        <f>+'Junio 2021'!B26</f>
        <v>14</v>
      </c>
      <c r="D26" s="15">
        <f t="shared" si="8"/>
        <v>-57.142857142857146</v>
      </c>
      <c r="E26" s="2">
        <f>+B26+'Mayo 2022'!E26</f>
        <v>57</v>
      </c>
      <c r="F26" s="2">
        <f>+C26+'Mayo 2022'!F26</f>
        <v>86</v>
      </c>
      <c r="G26" s="15">
        <f t="shared" si="0"/>
        <v>-33.720930232558139</v>
      </c>
      <c r="H26" s="2">
        <f>+B26-C26+'Mayo 2022'!H26</f>
        <v>104</v>
      </c>
      <c r="I26" s="16">
        <f>+'Junio 2021'!H26</f>
        <v>156</v>
      </c>
      <c r="J26" s="15">
        <f t="shared" si="1"/>
        <v>-33.333333333333336</v>
      </c>
    </row>
    <row r="27" spans="1:10" ht="13" x14ac:dyDescent="0.15">
      <c r="A27" s="1" t="s">
        <v>28</v>
      </c>
      <c r="B27" s="2">
        <v>12</v>
      </c>
      <c r="C27" s="2">
        <f>+'Junio 2021'!B27</f>
        <v>8</v>
      </c>
      <c r="D27" s="15">
        <f t="shared" si="8"/>
        <v>50</v>
      </c>
      <c r="E27" s="2">
        <f>+B27+'Mayo 2022'!E27</f>
        <v>62</v>
      </c>
      <c r="F27" s="2">
        <f>+C27+'Mayo 2022'!F27</f>
        <v>56</v>
      </c>
      <c r="G27" s="15">
        <f t="shared" si="0"/>
        <v>10.714285714285714</v>
      </c>
      <c r="H27" s="2">
        <f>+B27-C27+'Mayo 2022'!H27</f>
        <v>119</v>
      </c>
      <c r="I27" s="16">
        <f>+'Junio 2021'!H27</f>
        <v>98</v>
      </c>
      <c r="J27" s="15">
        <f t="shared" si="1"/>
        <v>21.428571428571427</v>
      </c>
    </row>
    <row r="28" spans="1:10" x14ac:dyDescent="0.15">
      <c r="A28" s="6" t="s">
        <v>30</v>
      </c>
      <c r="B28" s="4">
        <f>SUM(B20:B27)</f>
        <v>50</v>
      </c>
      <c r="C28" s="4">
        <f>SUM(C20:C27)</f>
        <v>84</v>
      </c>
      <c r="D28" s="5">
        <f>+(B28-C28)*100/C28</f>
        <v>-40.476190476190474</v>
      </c>
      <c r="E28" s="4">
        <f>SUM(E20:E27)</f>
        <v>356</v>
      </c>
      <c r="F28" s="4">
        <f>SUM(F20:F27)</f>
        <v>481</v>
      </c>
      <c r="G28" s="5">
        <f>+(E28-F28)*100/F28</f>
        <v>-25.987525987525988</v>
      </c>
      <c r="H28" s="4">
        <f>SUM(H20:H27)</f>
        <v>688</v>
      </c>
      <c r="I28" s="4">
        <f>SUM(I20:I27)</f>
        <v>929</v>
      </c>
      <c r="J28" s="5">
        <f>+(H28-I28)*100/I28</f>
        <v>-25.941872981700755</v>
      </c>
    </row>
    <row r="29" spans="1:10" ht="14" x14ac:dyDescent="0.15">
      <c r="A29" s="14" t="s">
        <v>27</v>
      </c>
      <c r="B29" s="12">
        <f>+B7+B13+B19+B28</f>
        <v>84</v>
      </c>
      <c r="C29" s="12">
        <f>+C7+C13+C19+C28</f>
        <v>142</v>
      </c>
      <c r="D29" s="13">
        <f>+(B29-C29)*100/C29</f>
        <v>-40.845070422535208</v>
      </c>
      <c r="E29" s="12">
        <f t="shared" ref="E29:I29" si="9">+E7+E13+E19+E28</f>
        <v>609</v>
      </c>
      <c r="F29" s="12">
        <f t="shared" si="9"/>
        <v>850</v>
      </c>
      <c r="G29" s="13">
        <f>+(E29-F29)*100/F29</f>
        <v>-28.352941176470587</v>
      </c>
      <c r="H29" s="12">
        <f t="shared" si="9"/>
        <v>1204</v>
      </c>
      <c r="I29" s="12">
        <f t="shared" si="9"/>
        <v>1744</v>
      </c>
      <c r="J29" s="13">
        <f>+(H29-I29)*100/I29</f>
        <v>-30.963302752293579</v>
      </c>
    </row>
    <row r="30" spans="1:10" x14ac:dyDescent="0.15">
      <c r="A30" s="11" t="s">
        <v>31</v>
      </c>
      <c r="B30" s="11">
        <f>+B29-B7</f>
        <v>83</v>
      </c>
      <c r="C30" s="11">
        <f>+C29-C7</f>
        <v>140</v>
      </c>
      <c r="D30" s="10">
        <f>+(B30-C30)*100/C30</f>
        <v>-40.714285714285715</v>
      </c>
      <c r="E30" s="11">
        <f t="shared" ref="E30:I30" si="10">+E29-E7</f>
        <v>602</v>
      </c>
      <c r="F30" s="11">
        <f t="shared" si="10"/>
        <v>845</v>
      </c>
      <c r="G30" s="10">
        <f>+(E30-F30)*100/F30</f>
        <v>-28.757396449704142</v>
      </c>
      <c r="H30" s="11">
        <f t="shared" si="10"/>
        <v>1191</v>
      </c>
      <c r="I30" s="11">
        <f t="shared" si="10"/>
        <v>1729</v>
      </c>
      <c r="J30" s="10">
        <f>+(H30-I30)*100/I30</f>
        <v>-31.116252168883747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C7 C13 E13:F13 H7 H13 D12 D10 D11 C19 B28:C30 D8:D9 E7:F7 E19:F19 E28:F30 H19 H28:H30" formulaRange="1"/>
    <ignoredError sqref="D13:D30 G13:G30 G7:G12" formula="1" formulaRange="1"/>
    <ignoredError sqref="D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76495-5E6C-2F45-B8BD-D56D3708F573}">
  <dimension ref="A2:J30"/>
  <sheetViews>
    <sheetView topLeftCell="A2" zoomScale="130" zoomScaleNormal="130" zoomScalePageLayoutView="117" workbookViewId="0">
      <selection activeCell="H20" sqref="H20:I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+'Agosto 2023'!B4</f>
        <v>1</v>
      </c>
      <c r="D4" s="15">
        <f t="shared" ref="D4" si="0">+(B4-C4)*100/C4</f>
        <v>0</v>
      </c>
      <c r="E4" s="2">
        <f>+B4+'Julio 2024'!E4</f>
        <v>4</v>
      </c>
      <c r="F4" s="2">
        <f>+C4+'Julio 2024'!F4</f>
        <v>2</v>
      </c>
      <c r="G4" s="15">
        <f t="shared" ref="G4:G27" si="1">+(E4-F4)*100/F4</f>
        <v>100</v>
      </c>
      <c r="H4" s="2">
        <f>+B4-C4+'Julio 2024'!H4</f>
        <v>5</v>
      </c>
      <c r="I4" s="16">
        <f>+'Agosto 2023'!H4</f>
        <v>4</v>
      </c>
      <c r="J4" s="15">
        <f t="shared" ref="J4:J27" si="2">+(H4-I4)*100/I4</f>
        <v>25</v>
      </c>
    </row>
    <row r="5" spans="1:10" ht="13" x14ac:dyDescent="0.15">
      <c r="A5" s="1" t="s">
        <v>5</v>
      </c>
      <c r="B5" s="2"/>
      <c r="C5" s="2"/>
      <c r="D5" s="15"/>
      <c r="E5" s="2">
        <f>+B5+'Julio 2024'!E5</f>
        <v>0</v>
      </c>
      <c r="F5" s="2">
        <f>+C5+'Julio 2024'!F5</f>
        <v>1</v>
      </c>
      <c r="G5" s="15">
        <f t="shared" si="1"/>
        <v>-100</v>
      </c>
      <c r="H5" s="2">
        <f>+B5-C5+'Julio 2024'!H5</f>
        <v>0</v>
      </c>
      <c r="I5" s="16">
        <f>+'Agosto 2023'!H5</f>
        <v>1</v>
      </c>
      <c r="J5" s="15">
        <f t="shared" si="2"/>
        <v>-100</v>
      </c>
    </row>
    <row r="6" spans="1:10" ht="13" x14ac:dyDescent="0.15">
      <c r="A6" s="1" t="s">
        <v>6</v>
      </c>
      <c r="B6" s="2">
        <v>1</v>
      </c>
      <c r="C6" s="2">
        <f>+'Agosto 2023'!B6</f>
        <v>1</v>
      </c>
      <c r="D6" s="15">
        <f t="shared" ref="D6:D12" si="3">+(B6-C6)*100/C6</f>
        <v>0</v>
      </c>
      <c r="E6" s="2">
        <f>+B6+'Julio 2024'!E6</f>
        <v>6</v>
      </c>
      <c r="F6" s="2">
        <f>+C6+'Julio 2024'!F6</f>
        <v>2</v>
      </c>
      <c r="G6" s="15">
        <f t="shared" si="1"/>
        <v>200</v>
      </c>
      <c r="H6" s="2">
        <f>+B6-C6+'Julio 2024'!H6</f>
        <v>7</v>
      </c>
      <c r="I6" s="16">
        <f>+'Agosto 2023'!H6</f>
        <v>3</v>
      </c>
      <c r="J6" s="15">
        <f t="shared" si="2"/>
        <v>133.33333333333334</v>
      </c>
    </row>
    <row r="7" spans="1:10" x14ac:dyDescent="0.15">
      <c r="A7" s="6" t="s">
        <v>1</v>
      </c>
      <c r="B7" s="4">
        <f t="shared" ref="B7" si="4">+B4+B5+B6</f>
        <v>2</v>
      </c>
      <c r="C7" s="4">
        <f>SUM(C4:C6)</f>
        <v>2</v>
      </c>
      <c r="D7" s="5">
        <f>+(B7-C7)*100/C7</f>
        <v>0</v>
      </c>
      <c r="E7" s="4">
        <f>SUM(E4:E6)</f>
        <v>10</v>
      </c>
      <c r="F7" s="4">
        <f>SUM(F4:F6)</f>
        <v>5</v>
      </c>
      <c r="G7" s="5">
        <f t="shared" si="1"/>
        <v>100</v>
      </c>
      <c r="H7" s="4">
        <f>SUM(H4:H6)</f>
        <v>12</v>
      </c>
      <c r="I7" s="4">
        <f>SUM(I4:I6)</f>
        <v>8</v>
      </c>
      <c r="J7" s="5">
        <f t="shared" si="2"/>
        <v>50</v>
      </c>
    </row>
    <row r="8" spans="1:10" ht="13" x14ac:dyDescent="0.15">
      <c r="A8" s="1" t="s">
        <v>7</v>
      </c>
      <c r="B8" s="2"/>
      <c r="C8" s="2">
        <f>+'Agosto 2023'!B8</f>
        <v>1</v>
      </c>
      <c r="D8" s="15">
        <f t="shared" si="3"/>
        <v>-100</v>
      </c>
      <c r="E8" s="2">
        <f>+B8+'Julio 2024'!E8</f>
        <v>0</v>
      </c>
      <c r="F8" s="2">
        <f>+C8+'Julio 2024'!F8</f>
        <v>3</v>
      </c>
      <c r="G8" s="15">
        <f t="shared" si="1"/>
        <v>-100</v>
      </c>
      <c r="H8" s="2">
        <f>+B8-C8+'Julio 2024'!H8</f>
        <v>0</v>
      </c>
      <c r="I8" s="16">
        <f>+'Agosto 2023'!H8</f>
        <v>3</v>
      </c>
      <c r="J8" s="15">
        <f t="shared" si="2"/>
        <v>-100</v>
      </c>
    </row>
    <row r="9" spans="1:10" ht="13" x14ac:dyDescent="0.15">
      <c r="A9" s="1" t="s">
        <v>8</v>
      </c>
      <c r="B9" s="2"/>
      <c r="C9" s="2"/>
      <c r="D9" s="15"/>
      <c r="E9" s="2">
        <f>+B9+'Julio 2024'!E9</f>
        <v>1</v>
      </c>
      <c r="F9" s="2">
        <f>+C9+'Julio 2024'!F9</f>
        <v>3</v>
      </c>
      <c r="G9" s="15">
        <f t="shared" si="1"/>
        <v>-66.666666666666671</v>
      </c>
      <c r="H9" s="2">
        <f>+B9-C9+'Julio 2024'!H9</f>
        <v>3</v>
      </c>
      <c r="I9" s="16">
        <f>+'Agosto 2023'!H9</f>
        <v>7</v>
      </c>
      <c r="J9" s="15">
        <f t="shared" si="2"/>
        <v>-57.142857142857146</v>
      </c>
    </row>
    <row r="10" spans="1:10" ht="13" x14ac:dyDescent="0.15">
      <c r="A10" s="1" t="s">
        <v>9</v>
      </c>
      <c r="B10" s="2">
        <v>2</v>
      </c>
      <c r="C10" s="2">
        <f>+'Agosto 2023'!B10</f>
        <v>1</v>
      </c>
      <c r="D10" s="15">
        <f t="shared" si="3"/>
        <v>100</v>
      </c>
      <c r="E10" s="2">
        <f>+B10+'Julio 2024'!E10</f>
        <v>18</v>
      </c>
      <c r="F10" s="2">
        <f>+C10+'Julio 2024'!F10</f>
        <v>22</v>
      </c>
      <c r="G10" s="15">
        <f t="shared" si="1"/>
        <v>-18.181818181818183</v>
      </c>
      <c r="H10" s="2">
        <f>+B10-C10+'Julio 2024'!H10</f>
        <v>21</v>
      </c>
      <c r="I10" s="16">
        <f>+'Agosto 2023'!H10</f>
        <v>32</v>
      </c>
      <c r="J10" s="15">
        <f t="shared" si="2"/>
        <v>-34.375</v>
      </c>
    </row>
    <row r="11" spans="1:10" ht="13" x14ac:dyDescent="0.15">
      <c r="A11" s="1" t="s">
        <v>10</v>
      </c>
      <c r="B11" s="2">
        <v>5</v>
      </c>
      <c r="C11" s="2">
        <f>+'Agosto 2023'!B11</f>
        <v>1</v>
      </c>
      <c r="D11" s="15">
        <f t="shared" si="3"/>
        <v>400</v>
      </c>
      <c r="E11" s="2">
        <f>+B11+'Julio 2024'!E11</f>
        <v>25</v>
      </c>
      <c r="F11" s="2">
        <f>+C11+'Julio 2024'!F11</f>
        <v>16</v>
      </c>
      <c r="G11" s="15">
        <f t="shared" si="1"/>
        <v>56.25</v>
      </c>
      <c r="H11" s="2">
        <f>+B11-C11+'Julio 2024'!H11</f>
        <v>34</v>
      </c>
      <c r="I11" s="16">
        <f>+'Agosto 2023'!H11</f>
        <v>33</v>
      </c>
      <c r="J11" s="15">
        <f t="shared" si="2"/>
        <v>3.0303030303030303</v>
      </c>
    </row>
    <row r="12" spans="1:10" ht="13" x14ac:dyDescent="0.15">
      <c r="A12" s="1" t="s">
        <v>11</v>
      </c>
      <c r="B12" s="2">
        <v>3</v>
      </c>
      <c r="C12" s="2">
        <f>+'Agosto 2023'!B12</f>
        <v>5</v>
      </c>
      <c r="D12" s="15">
        <f t="shared" si="3"/>
        <v>-40</v>
      </c>
      <c r="E12" s="2">
        <f>+B12+'Julio 2024'!E12</f>
        <v>44</v>
      </c>
      <c r="F12" s="2">
        <f>+C12+'Julio 2024'!F12</f>
        <v>37</v>
      </c>
      <c r="G12" s="15">
        <f t="shared" si="1"/>
        <v>18.918918918918919</v>
      </c>
      <c r="H12" s="2">
        <f>+B12-C12+'Julio 2024'!H12</f>
        <v>63</v>
      </c>
      <c r="I12" s="16">
        <f>+'Agosto 2023'!H12</f>
        <v>55</v>
      </c>
      <c r="J12" s="15">
        <f t="shared" si="2"/>
        <v>14.545454545454545</v>
      </c>
    </row>
    <row r="13" spans="1:10" x14ac:dyDescent="0.15">
      <c r="A13" s="6" t="s">
        <v>2</v>
      </c>
      <c r="B13" s="4">
        <f t="shared" ref="B13" si="5">+B8+B9+B10+B11+B12</f>
        <v>10</v>
      </c>
      <c r="C13" s="4">
        <f>SUM(C8:C12)</f>
        <v>8</v>
      </c>
      <c r="D13" s="5">
        <f>+(B13-C13)*100/C13</f>
        <v>25</v>
      </c>
      <c r="E13" s="4">
        <f>SUM(E8:E12)</f>
        <v>88</v>
      </c>
      <c r="F13" s="4">
        <f>SUM(F8:F12)</f>
        <v>81</v>
      </c>
      <c r="G13" s="5">
        <f t="shared" si="1"/>
        <v>8.6419753086419746</v>
      </c>
      <c r="H13" s="4">
        <f>SUM(H8:H12)</f>
        <v>121</v>
      </c>
      <c r="I13" s="4">
        <f>SUM(I8:I12)</f>
        <v>130</v>
      </c>
      <c r="J13" s="5">
        <f t="shared" si="2"/>
        <v>-6.9230769230769234</v>
      </c>
    </row>
    <row r="14" spans="1:10" ht="13" x14ac:dyDescent="0.15">
      <c r="A14" s="1" t="s">
        <v>12</v>
      </c>
      <c r="B14" s="2">
        <v>2</v>
      </c>
      <c r="C14" s="2">
        <f>+'Agosto 2023'!B14</f>
        <v>2</v>
      </c>
      <c r="D14" s="15">
        <f t="shared" ref="D14:D18" si="6">+(B14-C14)*100/C14</f>
        <v>0</v>
      </c>
      <c r="E14" s="2">
        <f>+B14+'Julio 2024'!E14</f>
        <v>14</v>
      </c>
      <c r="F14" s="2">
        <f>+C14+'Julio 2024'!F14</f>
        <v>18</v>
      </c>
      <c r="G14" s="15">
        <f t="shared" si="1"/>
        <v>-22.222222222222221</v>
      </c>
      <c r="H14" s="2">
        <f>+B14-C14+'Julio 2024'!H14</f>
        <v>24</v>
      </c>
      <c r="I14" s="16">
        <f>+'Agosto 2023'!H14</f>
        <v>26</v>
      </c>
      <c r="J14" s="15">
        <f t="shared" si="2"/>
        <v>-7.6923076923076925</v>
      </c>
    </row>
    <row r="15" spans="1:10" ht="13" x14ac:dyDescent="0.15">
      <c r="A15" s="1" t="s">
        <v>13</v>
      </c>
      <c r="B15" s="2">
        <v>3</v>
      </c>
      <c r="C15" s="2">
        <f>+'Agosto 2023'!B15</f>
        <v>2</v>
      </c>
      <c r="D15" s="15">
        <f t="shared" si="6"/>
        <v>50</v>
      </c>
      <c r="E15" s="2">
        <f>+B15+'Julio 2024'!E15</f>
        <v>39</v>
      </c>
      <c r="F15" s="2">
        <f>+C15+'Julio 2024'!F15</f>
        <v>24</v>
      </c>
      <c r="G15" s="15">
        <f t="shared" si="1"/>
        <v>62.5</v>
      </c>
      <c r="H15" s="2">
        <f>+B15-C15+'Julio 2024'!H15</f>
        <v>51</v>
      </c>
      <c r="I15" s="16">
        <f>+'Agosto 2023'!H15</f>
        <v>35</v>
      </c>
      <c r="J15" s="15">
        <f t="shared" si="2"/>
        <v>45.714285714285715</v>
      </c>
    </row>
    <row r="16" spans="1:10" ht="13" x14ac:dyDescent="0.15">
      <c r="A16" s="1" t="s">
        <v>14</v>
      </c>
      <c r="B16" s="2">
        <v>5</v>
      </c>
      <c r="C16" s="2">
        <f>+'Agosto 2023'!B16</f>
        <v>2</v>
      </c>
      <c r="D16" s="15">
        <f t="shared" si="6"/>
        <v>150</v>
      </c>
      <c r="E16" s="2">
        <f>+B16+'Julio 2024'!E16</f>
        <v>64</v>
      </c>
      <c r="F16" s="2">
        <f>+C16+'Julio 2024'!F16</f>
        <v>47</v>
      </c>
      <c r="G16" s="15">
        <f t="shared" si="1"/>
        <v>36.170212765957444</v>
      </c>
      <c r="H16" s="2">
        <f>+B16-C16+'Julio 2024'!H16</f>
        <v>98</v>
      </c>
      <c r="I16" s="16">
        <f>+'Agosto 2023'!H16</f>
        <v>74</v>
      </c>
      <c r="J16" s="15">
        <f t="shared" si="2"/>
        <v>32.432432432432435</v>
      </c>
    </row>
    <row r="17" spans="1:10" ht="13" x14ac:dyDescent="0.15">
      <c r="A17" s="1" t="s">
        <v>15</v>
      </c>
      <c r="B17" s="2">
        <v>3</v>
      </c>
      <c r="C17" s="2"/>
      <c r="D17" s="15"/>
      <c r="E17" s="2">
        <f>+B17+'Julio 2024'!E17</f>
        <v>38</v>
      </c>
      <c r="F17" s="2">
        <f>+C17+'Julio 2024'!F17</f>
        <v>12</v>
      </c>
      <c r="G17" s="15">
        <f t="shared" si="1"/>
        <v>216.66666666666666</v>
      </c>
      <c r="H17" s="2">
        <f>+B17-C17+'Julio 2024'!H17</f>
        <v>48</v>
      </c>
      <c r="I17" s="16">
        <f>+'Agosto 2023'!H17</f>
        <v>24</v>
      </c>
      <c r="J17" s="15">
        <f t="shared" si="2"/>
        <v>100</v>
      </c>
    </row>
    <row r="18" spans="1:10" ht="13" x14ac:dyDescent="0.15">
      <c r="A18" s="1" t="s">
        <v>29</v>
      </c>
      <c r="B18" s="2">
        <v>2</v>
      </c>
      <c r="C18" s="2">
        <f>+'Agosto 2023'!B18</f>
        <v>2</v>
      </c>
      <c r="D18" s="15">
        <f t="shared" si="6"/>
        <v>0</v>
      </c>
      <c r="E18" s="2">
        <f>+B18+'Julio 2024'!E18</f>
        <v>30</v>
      </c>
      <c r="F18" s="2">
        <f>+C18+'Julio 2024'!F18</f>
        <v>33</v>
      </c>
      <c r="G18" s="15">
        <f t="shared" si="1"/>
        <v>-9.0909090909090917</v>
      </c>
      <c r="H18" s="2">
        <f>+B18-C18+'Julio 2024'!H18</f>
        <v>52</v>
      </c>
      <c r="I18" s="16">
        <f>+'Agosto 2023'!H18</f>
        <v>53</v>
      </c>
      <c r="J18" s="15">
        <f t="shared" si="2"/>
        <v>-1.8867924528301887</v>
      </c>
    </row>
    <row r="19" spans="1:10" x14ac:dyDescent="0.15">
      <c r="A19" s="6" t="s">
        <v>3</v>
      </c>
      <c r="B19" s="4">
        <f t="shared" ref="B19" si="7">+B14+B15+B16+B17+B18</f>
        <v>15</v>
      </c>
      <c r="C19" s="4">
        <f>SUM(C14:C18)</f>
        <v>8</v>
      </c>
      <c r="D19" s="5">
        <f>+(B19-C19)*100/C19</f>
        <v>87.5</v>
      </c>
      <c r="E19" s="4">
        <f>SUM(E14:E18)</f>
        <v>185</v>
      </c>
      <c r="F19" s="4">
        <f>SUM(F14:F18)</f>
        <v>134</v>
      </c>
      <c r="G19" s="5">
        <f t="shared" si="1"/>
        <v>38.059701492537314</v>
      </c>
      <c r="H19" s="4">
        <f>SUM(H14:H18)</f>
        <v>273</v>
      </c>
      <c r="I19" s="4">
        <f>SUM(I14:I18)</f>
        <v>212</v>
      </c>
      <c r="J19" s="5">
        <f t="shared" si="2"/>
        <v>28.773584905660378</v>
      </c>
    </row>
    <row r="20" spans="1:10" ht="13" x14ac:dyDescent="0.15">
      <c r="A20" s="1" t="s">
        <v>16</v>
      </c>
      <c r="B20" s="2">
        <v>2</v>
      </c>
      <c r="C20" s="2">
        <f>+'Agosto 2023'!B20</f>
        <v>3</v>
      </c>
      <c r="D20" s="15">
        <f t="shared" ref="D20:D27" si="8">+(B20-C20)*100/C20</f>
        <v>-33.333333333333336</v>
      </c>
      <c r="E20" s="2">
        <f>+B20+'Julio 2024'!E20</f>
        <v>36</v>
      </c>
      <c r="F20" s="2">
        <f>+C20+'Julio 2024'!F20</f>
        <v>37</v>
      </c>
      <c r="G20" s="15">
        <f t="shared" si="1"/>
        <v>-2.7027027027027026</v>
      </c>
      <c r="H20" s="2">
        <f>+B20-C20+'Julio 2024'!H20</f>
        <v>58</v>
      </c>
      <c r="I20" s="16">
        <f>+'Agosto 2023'!H20</f>
        <v>50</v>
      </c>
      <c r="J20" s="15">
        <f t="shared" si="2"/>
        <v>16</v>
      </c>
    </row>
    <row r="21" spans="1:10" ht="13" x14ac:dyDescent="0.15">
      <c r="A21" s="1" t="s">
        <v>17</v>
      </c>
      <c r="B21" s="2">
        <v>4</v>
      </c>
      <c r="C21" s="2">
        <f>+'Agosto 2023'!B21</f>
        <v>2</v>
      </c>
      <c r="D21" s="15">
        <f t="shared" si="8"/>
        <v>100</v>
      </c>
      <c r="E21" s="2">
        <f>+B21+'Julio 2024'!E21</f>
        <v>27</v>
      </c>
      <c r="F21" s="2">
        <f>+C21+'Julio 2024'!F21</f>
        <v>25</v>
      </c>
      <c r="G21" s="15">
        <f t="shared" si="1"/>
        <v>8</v>
      </c>
      <c r="H21" s="2">
        <f>+B21-C21+'Julio 2024'!H21</f>
        <v>39</v>
      </c>
      <c r="I21" s="16">
        <f>+'Agosto 2023'!H21</f>
        <v>35</v>
      </c>
      <c r="J21" s="15">
        <f t="shared" si="2"/>
        <v>11.428571428571429</v>
      </c>
    </row>
    <row r="22" spans="1:10" ht="13" x14ac:dyDescent="0.15">
      <c r="A22" s="1" t="s">
        <v>19</v>
      </c>
      <c r="B22" s="2">
        <v>2</v>
      </c>
      <c r="C22" s="2">
        <f>+'Agosto 2023'!B22</f>
        <v>1</v>
      </c>
      <c r="D22" s="15">
        <f t="shared" si="8"/>
        <v>100</v>
      </c>
      <c r="E22" s="2">
        <f>+B22+'Julio 2024'!E22</f>
        <v>9</v>
      </c>
      <c r="F22" s="2">
        <f>+C22+'Julio 2024'!F22</f>
        <v>15</v>
      </c>
      <c r="G22" s="15">
        <f t="shared" si="1"/>
        <v>-40</v>
      </c>
      <c r="H22" s="2">
        <f>+B22-C22+'Julio 2024'!H22</f>
        <v>21</v>
      </c>
      <c r="I22" s="16">
        <f>+'Agosto 2023'!H22</f>
        <v>19</v>
      </c>
      <c r="J22" s="15">
        <f t="shared" si="2"/>
        <v>10.526315789473685</v>
      </c>
    </row>
    <row r="23" spans="1:10" ht="13" x14ac:dyDescent="0.15">
      <c r="A23" s="1" t="s">
        <v>18</v>
      </c>
      <c r="B23" s="2">
        <v>6</v>
      </c>
      <c r="C23" s="2">
        <f>+'Agosto 2023'!B23</f>
        <v>3</v>
      </c>
      <c r="D23" s="15">
        <f t="shared" si="8"/>
        <v>100</v>
      </c>
      <c r="E23" s="2">
        <f>+B23+'Julio 2024'!E23</f>
        <v>29</v>
      </c>
      <c r="F23" s="2">
        <f>+C23+'Julio 2024'!F23</f>
        <v>25</v>
      </c>
      <c r="G23" s="15">
        <f t="shared" si="1"/>
        <v>16</v>
      </c>
      <c r="H23" s="2">
        <f>+B23-C23+'Julio 2024'!H23</f>
        <v>37</v>
      </c>
      <c r="I23" s="16">
        <f>+'Agosto 2023'!H23</f>
        <v>32</v>
      </c>
      <c r="J23" s="15">
        <f t="shared" si="2"/>
        <v>15.625</v>
      </c>
    </row>
    <row r="24" spans="1:10" ht="13" x14ac:dyDescent="0.15">
      <c r="A24" s="1" t="s">
        <v>20</v>
      </c>
      <c r="B24" s="2">
        <v>3</v>
      </c>
      <c r="C24" s="2">
        <f>+'Agosto 2023'!B24</f>
        <v>3</v>
      </c>
      <c r="D24" s="15">
        <f t="shared" si="8"/>
        <v>0</v>
      </c>
      <c r="E24" s="2">
        <f>+B24+'Julio 2024'!E24</f>
        <v>52</v>
      </c>
      <c r="F24" s="2">
        <f>+C24+'Julio 2024'!F24</f>
        <v>46</v>
      </c>
      <c r="G24" s="15">
        <f t="shared" si="1"/>
        <v>13.043478260869565</v>
      </c>
      <c r="H24" s="2">
        <f>+B24-C24+'Julio 2024'!H24</f>
        <v>66</v>
      </c>
      <c r="I24" s="16">
        <f>+'Agosto 2023'!H24</f>
        <v>67</v>
      </c>
      <c r="J24" s="15">
        <f t="shared" si="2"/>
        <v>-1.4925373134328359</v>
      </c>
    </row>
    <row r="25" spans="1:10" ht="13" x14ac:dyDescent="0.15">
      <c r="A25" s="1" t="s">
        <v>22</v>
      </c>
      <c r="B25" s="2">
        <v>11</v>
      </c>
      <c r="C25" s="2">
        <f>+'Agosto 2023'!B25</f>
        <v>9</v>
      </c>
      <c r="D25" s="15">
        <f t="shared" si="8"/>
        <v>22.222222222222221</v>
      </c>
      <c r="E25" s="2">
        <f>+B25+'Julio 2024'!E25</f>
        <v>109</v>
      </c>
      <c r="F25" s="2">
        <f>+C25+'Julio 2024'!F25</f>
        <v>88</v>
      </c>
      <c r="G25" s="15">
        <f t="shared" si="1"/>
        <v>23.863636363636363</v>
      </c>
      <c r="H25" s="2">
        <f>+B25-C25+'Julio 2024'!H25</f>
        <v>146</v>
      </c>
      <c r="I25" s="16">
        <f>+'Agosto 2023'!H25</f>
        <v>130</v>
      </c>
      <c r="J25" s="15">
        <f t="shared" si="2"/>
        <v>12.307692307692308</v>
      </c>
    </row>
    <row r="26" spans="1:10" ht="13" x14ac:dyDescent="0.15">
      <c r="A26" s="1" t="s">
        <v>21</v>
      </c>
      <c r="B26" s="2">
        <v>2</v>
      </c>
      <c r="C26" s="2">
        <f>+'Agosto 2023'!B26</f>
        <v>5</v>
      </c>
      <c r="D26" s="15">
        <f t="shared" si="8"/>
        <v>-60</v>
      </c>
      <c r="E26" s="2">
        <f>+B26+'Julio 2024'!E26</f>
        <v>71</v>
      </c>
      <c r="F26" s="2">
        <f>+C26+'Julio 2024'!F26</f>
        <v>62</v>
      </c>
      <c r="G26" s="15">
        <f t="shared" si="1"/>
        <v>14.516129032258064</v>
      </c>
      <c r="H26" s="2">
        <f>+B26-C26+'Julio 2024'!H26</f>
        <v>97</v>
      </c>
      <c r="I26" s="16">
        <f>+'Agosto 2023'!H26</f>
        <v>94</v>
      </c>
      <c r="J26" s="15">
        <f t="shared" si="2"/>
        <v>3.1914893617021276</v>
      </c>
    </row>
    <row r="27" spans="1:10" ht="13" x14ac:dyDescent="0.15">
      <c r="A27" s="1" t="s">
        <v>28</v>
      </c>
      <c r="B27" s="2">
        <v>11</v>
      </c>
      <c r="C27" s="2">
        <f>+'Agosto 2023'!B27</f>
        <v>4</v>
      </c>
      <c r="D27" s="15">
        <f t="shared" si="8"/>
        <v>175</v>
      </c>
      <c r="E27" s="2">
        <f>+B27+'Julio 2024'!E27</f>
        <v>61</v>
      </c>
      <c r="F27" s="2">
        <f>+C27+'Julio 2024'!F27</f>
        <v>58</v>
      </c>
      <c r="G27" s="15">
        <f t="shared" si="1"/>
        <v>5.1724137931034484</v>
      </c>
      <c r="H27" s="2">
        <f>+B27-C27+'Julio 2024'!H27</f>
        <v>76</v>
      </c>
      <c r="I27" s="16">
        <f>+'Agosto 2023'!H27</f>
        <v>77</v>
      </c>
      <c r="J27" s="15">
        <f t="shared" si="2"/>
        <v>-1.2987012987012987</v>
      </c>
    </row>
    <row r="28" spans="1:10" x14ac:dyDescent="0.15">
      <c r="A28" s="6" t="s">
        <v>30</v>
      </c>
      <c r="B28" s="4">
        <f>SUM(B20:B27)</f>
        <v>41</v>
      </c>
      <c r="C28" s="4">
        <f>SUM(C20:C27)</f>
        <v>30</v>
      </c>
      <c r="D28" s="5">
        <f>+(B28-C28)*100/C28</f>
        <v>36.666666666666664</v>
      </c>
      <c r="E28" s="4">
        <f>SUM(E20:E27)</f>
        <v>394</v>
      </c>
      <c r="F28" s="4">
        <f>SUM(F20:F27)</f>
        <v>356</v>
      </c>
      <c r="G28" s="5">
        <f>+(E28-F28)*100/F28</f>
        <v>10.674157303370787</v>
      </c>
      <c r="H28" s="4">
        <f>SUM(H20:H27)</f>
        <v>540</v>
      </c>
      <c r="I28" s="4">
        <f>SUM(I20:I27)</f>
        <v>504</v>
      </c>
      <c r="J28" s="5">
        <f>+(H28-I28)*100/I28</f>
        <v>7.1428571428571432</v>
      </c>
    </row>
    <row r="29" spans="1:10" ht="14" x14ac:dyDescent="0.15">
      <c r="A29" s="14" t="s">
        <v>27</v>
      </c>
      <c r="B29" s="12">
        <f>+B7+B13+B19+B28</f>
        <v>68</v>
      </c>
      <c r="C29" s="12">
        <f>+C7+C13+C19+C28</f>
        <v>48</v>
      </c>
      <c r="D29" s="13">
        <f>+(B29-C29)*100/C29</f>
        <v>41.666666666666664</v>
      </c>
      <c r="E29" s="12">
        <f t="shared" ref="E29:I29" si="9">+E7+E13+E19+E28</f>
        <v>677</v>
      </c>
      <c r="F29" s="12">
        <f t="shared" si="9"/>
        <v>576</v>
      </c>
      <c r="G29" s="13">
        <f>+(E29-F29)*100/F29</f>
        <v>17.534722222222221</v>
      </c>
      <c r="H29" s="12">
        <f t="shared" si="9"/>
        <v>946</v>
      </c>
      <c r="I29" s="12">
        <f t="shared" si="9"/>
        <v>854</v>
      </c>
      <c r="J29" s="13">
        <f>+(H29-I29)*100/I29</f>
        <v>10.772833723653395</v>
      </c>
    </row>
    <row r="30" spans="1:10" x14ac:dyDescent="0.15">
      <c r="A30" s="11" t="s">
        <v>31</v>
      </c>
      <c r="B30" s="11">
        <f>+B29-B7</f>
        <v>66</v>
      </c>
      <c r="C30" s="11">
        <f>+C29-C7</f>
        <v>46</v>
      </c>
      <c r="D30" s="10">
        <f>+(B30-C30)*100/C30</f>
        <v>43.478260869565219</v>
      </c>
      <c r="E30" s="11">
        <f t="shared" ref="E30:I30" si="10">+E29-E7</f>
        <v>667</v>
      </c>
      <c r="F30" s="11">
        <f t="shared" si="10"/>
        <v>571</v>
      </c>
      <c r="G30" s="10">
        <f>+(E30-F30)*100/F30</f>
        <v>16.812609457092819</v>
      </c>
      <c r="H30" s="11">
        <f t="shared" si="10"/>
        <v>934</v>
      </c>
      <c r="I30" s="11">
        <f t="shared" si="10"/>
        <v>846</v>
      </c>
      <c r="J30" s="10">
        <f>+(H30-I30)*100/I30</f>
        <v>10.401891252955084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44CF4-5D2C-4E45-BC68-FF02DE4EB172}">
  <sheetPr codeName="Hoja49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+'Mayo 2021'!B4</f>
        <v>0</v>
      </c>
      <c r="D4" s="15"/>
      <c r="E4" s="2">
        <f>+B4+'Abril 2022'!E4</f>
        <v>1</v>
      </c>
      <c r="F4" s="2">
        <f>+C4+'Abril 2022'!F4</f>
        <v>1</v>
      </c>
      <c r="G4" s="15">
        <f t="shared" ref="G4:G27" si="0">+(E4-F4)*100/F4</f>
        <v>0</v>
      </c>
      <c r="H4" s="2">
        <f>+B4-C4+'Abril 2022'!H4</f>
        <v>4</v>
      </c>
      <c r="I4" s="16">
        <f>+'Mayo 2021'!H4</f>
        <v>5</v>
      </c>
      <c r="J4" s="15">
        <f t="shared" ref="J4:J27" si="1">+(H4-I4)*100/I4</f>
        <v>-20</v>
      </c>
    </row>
    <row r="5" spans="1:10" ht="13" x14ac:dyDescent="0.15">
      <c r="A5" s="1" t="s">
        <v>5</v>
      </c>
      <c r="B5" s="2"/>
      <c r="C5" s="2">
        <f>+'Mayo 2021'!B5</f>
        <v>0</v>
      </c>
      <c r="D5" s="15"/>
      <c r="E5" s="2">
        <f>+B5+'Abril 2022'!E5</f>
        <v>1</v>
      </c>
      <c r="F5" s="2">
        <f>+C5+'Abril 2022'!F5</f>
        <v>1</v>
      </c>
      <c r="G5" s="15">
        <f t="shared" si="0"/>
        <v>0</v>
      </c>
      <c r="H5" s="2">
        <f>+B5-C5+'Abril 2022'!H5</f>
        <v>2</v>
      </c>
      <c r="I5" s="16">
        <f>+'Mayo 2021'!H5</f>
        <v>3</v>
      </c>
      <c r="J5" s="15">
        <f t="shared" si="1"/>
        <v>-33.333333333333336</v>
      </c>
    </row>
    <row r="6" spans="1:10" ht="13" x14ac:dyDescent="0.15">
      <c r="A6" s="1" t="s">
        <v>6</v>
      </c>
      <c r="B6" s="2"/>
      <c r="C6" s="2">
        <f>+'Mayo 2021'!B6</f>
        <v>0</v>
      </c>
      <c r="D6" s="15"/>
      <c r="E6" s="2">
        <f>+B6+'Abril 2022'!E6</f>
        <v>4</v>
      </c>
      <c r="F6" s="2">
        <f>+C6+'Abril 2022'!F6</f>
        <v>1</v>
      </c>
      <c r="G6" s="15">
        <f t="shared" si="0"/>
        <v>300</v>
      </c>
      <c r="H6" s="2">
        <f>+B6-C6+'Abril 2022'!H6</f>
        <v>8</v>
      </c>
      <c r="I6" s="16">
        <f>+'Mayo 2021'!H6</f>
        <v>7</v>
      </c>
      <c r="J6" s="15">
        <f t="shared" si="1"/>
        <v>14.285714285714286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6</v>
      </c>
      <c r="F7" s="4">
        <f>SUM(F4:F6)</f>
        <v>3</v>
      </c>
      <c r="G7" s="5">
        <f t="shared" si="0"/>
        <v>100</v>
      </c>
      <c r="H7" s="4">
        <f>SUM(H4:H6)</f>
        <v>14</v>
      </c>
      <c r="I7" s="4">
        <f>SUM(I4:I6)</f>
        <v>15</v>
      </c>
      <c r="J7" s="5">
        <f t="shared" si="1"/>
        <v>-6.666666666666667</v>
      </c>
    </row>
    <row r="8" spans="1:10" ht="13" x14ac:dyDescent="0.15">
      <c r="A8" s="1" t="s">
        <v>7</v>
      </c>
      <c r="B8" s="2"/>
      <c r="C8" s="2">
        <f>+'Mayo 2021'!B8</f>
        <v>1</v>
      </c>
      <c r="D8" s="15">
        <f t="shared" ref="D8:D12" si="3">+(B8-C8)*100/C8</f>
        <v>-100</v>
      </c>
      <c r="E8" s="2">
        <f>+B8+'Abril 2022'!E8</f>
        <v>1</v>
      </c>
      <c r="F8" s="2">
        <f>+C8+'Abril 2022'!F8</f>
        <v>3</v>
      </c>
      <c r="G8" s="15">
        <f t="shared" si="0"/>
        <v>-66.666666666666671</v>
      </c>
      <c r="H8" s="2">
        <f>+B8-C8+'Abril 2022'!H8</f>
        <v>4</v>
      </c>
      <c r="I8" s="16">
        <f>+'Mayo 2021'!H8</f>
        <v>5</v>
      </c>
      <c r="J8" s="15">
        <f t="shared" si="1"/>
        <v>-20</v>
      </c>
    </row>
    <row r="9" spans="1:10" ht="13" x14ac:dyDescent="0.15">
      <c r="A9" s="1" t="s">
        <v>8</v>
      </c>
      <c r="B9" s="2">
        <v>1</v>
      </c>
      <c r="C9" s="2">
        <f>+'Mayo 2021'!B9</f>
        <v>0</v>
      </c>
      <c r="D9" s="15"/>
      <c r="E9" s="2">
        <f>+B9+'Abril 2022'!E9</f>
        <v>5</v>
      </c>
      <c r="F9" s="2">
        <f>+C9+'Abril 2022'!F9</f>
        <v>4</v>
      </c>
      <c r="G9" s="15">
        <f t="shared" si="0"/>
        <v>25</v>
      </c>
      <c r="H9" s="2">
        <f>+B9-C9+'Abril 2022'!H9</f>
        <v>9</v>
      </c>
      <c r="I9" s="16">
        <f>+'Mayo 2021'!H9</f>
        <v>11</v>
      </c>
      <c r="J9" s="15">
        <f t="shared" si="1"/>
        <v>-18.181818181818183</v>
      </c>
    </row>
    <row r="10" spans="1:10" ht="13" x14ac:dyDescent="0.15">
      <c r="A10" s="1" t="s">
        <v>9</v>
      </c>
      <c r="B10" s="2">
        <v>4</v>
      </c>
      <c r="C10" s="2">
        <f>+'Mayo 2021'!B10</f>
        <v>8</v>
      </c>
      <c r="D10" s="15">
        <f t="shared" si="3"/>
        <v>-50</v>
      </c>
      <c r="E10" s="2">
        <f>+B10+'Abril 2022'!E10</f>
        <v>12</v>
      </c>
      <c r="F10" s="2">
        <f>+C10+'Abril 2022'!F10</f>
        <v>27</v>
      </c>
      <c r="G10" s="15">
        <f t="shared" si="0"/>
        <v>-55.555555555555557</v>
      </c>
      <c r="H10" s="2">
        <f>+B10-C10+'Abril 2022'!H10</f>
        <v>38</v>
      </c>
      <c r="I10" s="16">
        <f>+'Mayo 2021'!H10</f>
        <v>80</v>
      </c>
      <c r="J10" s="15">
        <f t="shared" si="1"/>
        <v>-52.5</v>
      </c>
    </row>
    <row r="11" spans="1:10" ht="13" x14ac:dyDescent="0.15">
      <c r="A11" s="1" t="s">
        <v>10</v>
      </c>
      <c r="B11" s="2">
        <v>5</v>
      </c>
      <c r="C11" s="2">
        <f>+'Mayo 2021'!B11</f>
        <v>5</v>
      </c>
      <c r="D11" s="15">
        <f t="shared" si="3"/>
        <v>0</v>
      </c>
      <c r="E11" s="2">
        <f>+B11+'Abril 2022'!E11</f>
        <v>18</v>
      </c>
      <c r="F11" s="2">
        <f>+C11+'Abril 2022'!F11</f>
        <v>31</v>
      </c>
      <c r="G11" s="15">
        <f t="shared" si="0"/>
        <v>-41.935483870967744</v>
      </c>
      <c r="H11" s="2">
        <f>+B11-C11+'Abril 2022'!H11</f>
        <v>44</v>
      </c>
      <c r="I11" s="16">
        <f>+'Mayo 2021'!H11</f>
        <v>78</v>
      </c>
      <c r="J11" s="15">
        <f t="shared" si="1"/>
        <v>-43.589743589743591</v>
      </c>
    </row>
    <row r="12" spans="1:10" ht="13" x14ac:dyDescent="0.15">
      <c r="A12" s="1" t="s">
        <v>11</v>
      </c>
      <c r="B12" s="2">
        <v>4</v>
      </c>
      <c r="C12" s="2">
        <f>+'Mayo 2021'!B12</f>
        <v>5</v>
      </c>
      <c r="D12" s="15">
        <f t="shared" si="3"/>
        <v>-20</v>
      </c>
      <c r="E12" s="2">
        <f>+B12+'Abril 2022'!E12</f>
        <v>23</v>
      </c>
      <c r="F12" s="2">
        <f>+C12+'Abril 2022'!F12</f>
        <v>47</v>
      </c>
      <c r="G12" s="15">
        <f t="shared" si="0"/>
        <v>-51.063829787234042</v>
      </c>
      <c r="H12" s="2">
        <f>+B12-C12+'Abril 2022'!H12</f>
        <v>76</v>
      </c>
      <c r="I12" s="16">
        <f>+'Mayo 2021'!H12</f>
        <v>114</v>
      </c>
      <c r="J12" s="15">
        <f t="shared" si="1"/>
        <v>-33.333333333333336</v>
      </c>
    </row>
    <row r="13" spans="1:10" x14ac:dyDescent="0.15">
      <c r="A13" s="6" t="s">
        <v>2</v>
      </c>
      <c r="B13" s="4">
        <f t="shared" ref="B13" si="4">+B8+B9+B10+B11+B12</f>
        <v>14</v>
      </c>
      <c r="C13" s="4">
        <f>SUM(C8:C12)</f>
        <v>19</v>
      </c>
      <c r="D13" s="5">
        <f>+(B13-C13)*100/C13</f>
        <v>-26.315789473684209</v>
      </c>
      <c r="E13" s="4">
        <f>SUM(E8:E12)</f>
        <v>59</v>
      </c>
      <c r="F13" s="4">
        <f>SUM(F8:F12)</f>
        <v>112</v>
      </c>
      <c r="G13" s="5">
        <f t="shared" si="0"/>
        <v>-47.321428571428569</v>
      </c>
      <c r="H13" s="4">
        <f>SUM(H8:H12)</f>
        <v>171</v>
      </c>
      <c r="I13" s="4">
        <f>SUM(I8:I12)</f>
        <v>288</v>
      </c>
      <c r="J13" s="5">
        <f t="shared" si="1"/>
        <v>-40.625</v>
      </c>
    </row>
    <row r="14" spans="1:10" ht="13" x14ac:dyDescent="0.15">
      <c r="A14" s="1" t="s">
        <v>12</v>
      </c>
      <c r="B14" s="2">
        <v>2</v>
      </c>
      <c r="C14" s="2">
        <f>+'Mayo 2021'!B14</f>
        <v>6</v>
      </c>
      <c r="D14" s="15">
        <f>+(B14-C14)*100/C14</f>
        <v>-66.666666666666671</v>
      </c>
      <c r="E14" s="2">
        <f>+B14+'Abril 2022'!E14</f>
        <v>18</v>
      </c>
      <c r="F14" s="2">
        <f>+C14+'Abril 2022'!F14</f>
        <v>35</v>
      </c>
      <c r="G14" s="15">
        <f t="shared" si="0"/>
        <v>-48.571428571428569</v>
      </c>
      <c r="H14" s="2">
        <f>+B14-C14+'Abril 2022'!H14</f>
        <v>44</v>
      </c>
      <c r="I14" s="16">
        <f>+'Mayo 2021'!H14</f>
        <v>84</v>
      </c>
      <c r="J14" s="15">
        <f t="shared" si="1"/>
        <v>-47.61904761904762</v>
      </c>
    </row>
    <row r="15" spans="1:10" ht="13" x14ac:dyDescent="0.15">
      <c r="A15" s="1" t="s">
        <v>13</v>
      </c>
      <c r="B15" s="2">
        <v>7</v>
      </c>
      <c r="C15" s="2">
        <f>+'Mayo 2021'!B15</f>
        <v>6</v>
      </c>
      <c r="D15" s="15">
        <f t="shared" ref="D15:D18" si="5">+(B15-C15)*100/C15</f>
        <v>16.666666666666668</v>
      </c>
      <c r="E15" s="2">
        <f>+B15+'Abril 2022'!E15</f>
        <v>34</v>
      </c>
      <c r="F15" s="2">
        <f>+C15+'Abril 2022'!F15</f>
        <v>38</v>
      </c>
      <c r="G15" s="15">
        <f t="shared" si="0"/>
        <v>-10.526315789473685</v>
      </c>
      <c r="H15" s="2">
        <f>+B15-C15+'Abril 2022'!H15</f>
        <v>63</v>
      </c>
      <c r="I15" s="16">
        <f>+'Mayo 2021'!H15</f>
        <v>84</v>
      </c>
      <c r="J15" s="15">
        <f t="shared" si="1"/>
        <v>-25</v>
      </c>
    </row>
    <row r="16" spans="1:10" ht="13" x14ac:dyDescent="0.15">
      <c r="A16" s="1" t="s">
        <v>14</v>
      </c>
      <c r="B16" s="2">
        <v>9</v>
      </c>
      <c r="C16" s="2">
        <f>+'Mayo 2021'!B16</f>
        <v>17</v>
      </c>
      <c r="D16" s="15">
        <f t="shared" si="5"/>
        <v>-47.058823529411768</v>
      </c>
      <c r="E16" s="2">
        <f>+B16+'Abril 2022'!E16</f>
        <v>48</v>
      </c>
      <c r="F16" s="2">
        <f>+C16+'Abril 2022'!F16</f>
        <v>64</v>
      </c>
      <c r="G16" s="15">
        <f t="shared" si="0"/>
        <v>-25</v>
      </c>
      <c r="H16" s="2">
        <f>+B16-C16+'Abril 2022'!H16</f>
        <v>121</v>
      </c>
      <c r="I16" s="16">
        <f>+'Mayo 2021'!H16</f>
        <v>181</v>
      </c>
      <c r="J16" s="15">
        <f t="shared" si="1"/>
        <v>-33.149171270718234</v>
      </c>
    </row>
    <row r="17" spans="1:10" ht="13" x14ac:dyDescent="0.15">
      <c r="A17" s="1" t="s">
        <v>15</v>
      </c>
      <c r="B17" s="2">
        <v>7</v>
      </c>
      <c r="C17" s="2">
        <f>+'Mayo 2021'!B17</f>
        <v>3</v>
      </c>
      <c r="D17" s="15">
        <f t="shared" si="5"/>
        <v>133.33333333333334</v>
      </c>
      <c r="E17" s="2">
        <f>+B17+'Abril 2022'!E17</f>
        <v>25</v>
      </c>
      <c r="F17" s="2">
        <f>+C17+'Abril 2022'!F17</f>
        <v>25</v>
      </c>
      <c r="G17" s="15">
        <f t="shared" si="0"/>
        <v>0</v>
      </c>
      <c r="H17" s="2">
        <f>+B17-C17+'Abril 2022'!H17</f>
        <v>61</v>
      </c>
      <c r="I17" s="16">
        <f>+'Mayo 2021'!H17</f>
        <v>89</v>
      </c>
      <c r="J17" s="15">
        <f t="shared" si="1"/>
        <v>-31.460674157303369</v>
      </c>
    </row>
    <row r="18" spans="1:10" ht="13" x14ac:dyDescent="0.15">
      <c r="A18" s="1" t="s">
        <v>29</v>
      </c>
      <c r="B18" s="2">
        <v>5</v>
      </c>
      <c r="C18" s="2">
        <f>+'Mayo 2021'!B18</f>
        <v>5</v>
      </c>
      <c r="D18" s="15">
        <f t="shared" si="5"/>
        <v>0</v>
      </c>
      <c r="E18" s="2">
        <f>+B18+'Abril 2022'!E18</f>
        <v>29</v>
      </c>
      <c r="F18" s="2">
        <f>+C18+'Abril 2022'!F18</f>
        <v>34</v>
      </c>
      <c r="G18" s="15">
        <f t="shared" si="0"/>
        <v>-14.705882352941176</v>
      </c>
      <c r="H18" s="2">
        <f>+B18-C18+'Abril 2022'!H18</f>
        <v>66</v>
      </c>
      <c r="I18" s="16">
        <f>+'Mayo 2021'!H18</f>
        <v>85</v>
      </c>
      <c r="J18" s="15">
        <f t="shared" si="1"/>
        <v>-22.352941176470587</v>
      </c>
    </row>
    <row r="19" spans="1:10" x14ac:dyDescent="0.15">
      <c r="A19" s="6" t="s">
        <v>3</v>
      </c>
      <c r="B19" s="4">
        <f t="shared" ref="B19" si="6">+B14+B15+B16+B17+B18</f>
        <v>30</v>
      </c>
      <c r="C19" s="4">
        <f>SUM(C14:C18)</f>
        <v>37</v>
      </c>
      <c r="D19" s="5">
        <f>+(B19-C19)*100/C19</f>
        <v>-18.918918918918919</v>
      </c>
      <c r="E19" s="4">
        <f>SUM(E14:E18)</f>
        <v>154</v>
      </c>
      <c r="F19" s="4">
        <f>SUM(F14:F18)</f>
        <v>196</v>
      </c>
      <c r="G19" s="5">
        <f t="shared" si="0"/>
        <v>-21.428571428571427</v>
      </c>
      <c r="H19" s="4">
        <f>SUM(H14:H18)</f>
        <v>355</v>
      </c>
      <c r="I19" s="4">
        <f>SUM(I14:I18)</f>
        <v>523</v>
      </c>
      <c r="J19" s="5">
        <f t="shared" si="1"/>
        <v>-32.122370936902485</v>
      </c>
    </row>
    <row r="20" spans="1:10" ht="13" x14ac:dyDescent="0.15">
      <c r="A20" s="1" t="s">
        <v>16</v>
      </c>
      <c r="B20" s="2">
        <v>3</v>
      </c>
      <c r="C20" s="2">
        <f>+'Mayo 2021'!B20</f>
        <v>8</v>
      </c>
      <c r="D20" s="15">
        <f t="shared" ref="D20:D27" si="7">+(B20-C20)*100/C20</f>
        <v>-62.5</v>
      </c>
      <c r="E20" s="2">
        <f>+B20+'Abril 2022'!E20</f>
        <v>35</v>
      </c>
      <c r="F20" s="2">
        <f>+C20+'Abril 2022'!F20</f>
        <v>39</v>
      </c>
      <c r="G20" s="15">
        <f t="shared" si="0"/>
        <v>-10.256410256410257</v>
      </c>
      <c r="H20" s="2">
        <f>+B20-C20+'Abril 2022'!H20</f>
        <v>79</v>
      </c>
      <c r="I20" s="16">
        <f>+'Mayo 2021'!H20</f>
        <v>114</v>
      </c>
      <c r="J20" s="15">
        <f t="shared" si="1"/>
        <v>-30.701754385964911</v>
      </c>
    </row>
    <row r="21" spans="1:10" ht="13" x14ac:dyDescent="0.15">
      <c r="A21" s="1" t="s">
        <v>17</v>
      </c>
      <c r="B21" s="2">
        <v>4</v>
      </c>
      <c r="C21" s="2">
        <f>+'Mayo 2021'!B21</f>
        <v>3</v>
      </c>
      <c r="D21" s="15">
        <f t="shared" si="7"/>
        <v>33.333333333333336</v>
      </c>
      <c r="E21" s="2">
        <f>+B21+'Abril 2022'!E21</f>
        <v>19</v>
      </c>
      <c r="F21" s="2">
        <f>+C21+'Abril 2022'!F21</f>
        <v>26</v>
      </c>
      <c r="G21" s="15">
        <f t="shared" si="0"/>
        <v>-26.923076923076923</v>
      </c>
      <c r="H21" s="2">
        <f>+B21-C21+'Abril 2022'!H21</f>
        <v>49</v>
      </c>
      <c r="I21" s="16">
        <f>+'Mayo 2021'!H21</f>
        <v>64</v>
      </c>
      <c r="J21" s="15">
        <f t="shared" si="1"/>
        <v>-23.4375</v>
      </c>
    </row>
    <row r="22" spans="1:10" ht="13" x14ac:dyDescent="0.15">
      <c r="A22" s="1" t="s">
        <v>19</v>
      </c>
      <c r="B22" s="2">
        <v>2</v>
      </c>
      <c r="C22" s="2">
        <f>+'Mayo 2021'!B22</f>
        <v>1</v>
      </c>
      <c r="D22" s="15">
        <f t="shared" si="7"/>
        <v>100</v>
      </c>
      <c r="E22" s="2">
        <f>+B22+'Abril 2022'!E22</f>
        <v>12</v>
      </c>
      <c r="F22" s="2">
        <f>+C22+'Abril 2022'!F22</f>
        <v>15</v>
      </c>
      <c r="G22" s="15">
        <f t="shared" si="0"/>
        <v>-20</v>
      </c>
      <c r="H22" s="2">
        <f>+B22-C22+'Abril 2022'!H22</f>
        <v>27</v>
      </c>
      <c r="I22" s="16">
        <f>+'Mayo 2021'!H22</f>
        <v>38</v>
      </c>
      <c r="J22" s="15">
        <f t="shared" si="1"/>
        <v>-28.94736842105263</v>
      </c>
    </row>
    <row r="23" spans="1:10" ht="13" x14ac:dyDescent="0.15">
      <c r="A23" s="1" t="s">
        <v>18</v>
      </c>
      <c r="B23" s="2">
        <v>2</v>
      </c>
      <c r="C23" s="2">
        <f>+'Mayo 2021'!B23</f>
        <v>7</v>
      </c>
      <c r="D23" s="15">
        <f t="shared" si="7"/>
        <v>-71.428571428571431</v>
      </c>
      <c r="E23" s="2">
        <f>+B23+'Abril 2022'!E23</f>
        <v>22</v>
      </c>
      <c r="F23" s="2">
        <f>+C23+'Abril 2022'!F23</f>
        <v>25</v>
      </c>
      <c r="G23" s="15">
        <f t="shared" si="0"/>
        <v>-12</v>
      </c>
      <c r="H23" s="2">
        <f>+B23-C23+'Abril 2022'!H23</f>
        <v>44</v>
      </c>
      <c r="I23" s="16">
        <f>+'Mayo 2021'!H23</f>
        <v>59</v>
      </c>
      <c r="J23" s="15">
        <f t="shared" si="1"/>
        <v>-25.423728813559322</v>
      </c>
    </row>
    <row r="24" spans="1:10" ht="13" x14ac:dyDescent="0.15">
      <c r="A24" s="1" t="s">
        <v>20</v>
      </c>
      <c r="B24" s="2">
        <v>10</v>
      </c>
      <c r="C24" s="2">
        <f>+'Mayo 2021'!B24</f>
        <v>7</v>
      </c>
      <c r="D24" s="15">
        <f t="shared" si="7"/>
        <v>42.857142857142854</v>
      </c>
      <c r="E24" s="2">
        <f>+B24+'Abril 2022'!E24</f>
        <v>30</v>
      </c>
      <c r="F24" s="2">
        <f>+C24+'Abril 2022'!F24</f>
        <v>33</v>
      </c>
      <c r="G24" s="15">
        <f t="shared" si="0"/>
        <v>-9.0909090909090917</v>
      </c>
      <c r="H24" s="2">
        <f>+B24-C24+'Abril 2022'!H24</f>
        <v>59</v>
      </c>
      <c r="I24" s="16">
        <f>+'Mayo 2021'!H24</f>
        <v>82</v>
      </c>
      <c r="J24" s="15">
        <f t="shared" si="1"/>
        <v>-28.048780487804876</v>
      </c>
    </row>
    <row r="25" spans="1:10" ht="13" x14ac:dyDescent="0.15">
      <c r="A25" s="1" t="s">
        <v>22</v>
      </c>
      <c r="B25" s="2">
        <v>21</v>
      </c>
      <c r="C25" s="2">
        <f>+'Mayo 2021'!B25</f>
        <v>25</v>
      </c>
      <c r="D25" s="15">
        <f t="shared" si="7"/>
        <v>-16</v>
      </c>
      <c r="E25" s="2">
        <f>+B25+'Abril 2022'!E25</f>
        <v>87</v>
      </c>
      <c r="F25" s="2">
        <f>+C25+'Abril 2022'!F25</f>
        <v>139</v>
      </c>
      <c r="G25" s="15">
        <f t="shared" si="0"/>
        <v>-37.410071942446045</v>
      </c>
      <c r="H25" s="2">
        <f>+B25-C25+'Abril 2022'!H25</f>
        <v>237</v>
      </c>
      <c r="I25" s="16">
        <f>+'Mayo 2021'!H25</f>
        <v>293</v>
      </c>
      <c r="J25" s="15">
        <f t="shared" si="1"/>
        <v>-19.112627986348123</v>
      </c>
    </row>
    <row r="26" spans="1:10" ht="13" x14ac:dyDescent="0.15">
      <c r="A26" s="1" t="s">
        <v>21</v>
      </c>
      <c r="B26" s="2">
        <v>6</v>
      </c>
      <c r="C26" s="2">
        <f>+'Mayo 2021'!B26</f>
        <v>17</v>
      </c>
      <c r="D26" s="15">
        <f t="shared" si="7"/>
        <v>-64.705882352941174</v>
      </c>
      <c r="E26" s="2">
        <f>+B26+'Abril 2022'!E26</f>
        <v>51</v>
      </c>
      <c r="F26" s="2">
        <f>+C26+'Abril 2022'!F26</f>
        <v>72</v>
      </c>
      <c r="G26" s="15">
        <f t="shared" si="0"/>
        <v>-29.166666666666668</v>
      </c>
      <c r="H26" s="2">
        <f>+B26-C26+'Abril 2022'!H26</f>
        <v>112</v>
      </c>
      <c r="I26" s="16">
        <f>+'Mayo 2021'!H26</f>
        <v>155</v>
      </c>
      <c r="J26" s="15">
        <f t="shared" si="1"/>
        <v>-27.741935483870968</v>
      </c>
    </row>
    <row r="27" spans="1:10" ht="13" x14ac:dyDescent="0.15">
      <c r="A27" s="1" t="s">
        <v>28</v>
      </c>
      <c r="B27" s="2">
        <v>8</v>
      </c>
      <c r="C27" s="2">
        <f>+'Mayo 2021'!B27</f>
        <v>12</v>
      </c>
      <c r="D27" s="15">
        <f t="shared" si="7"/>
        <v>-33.333333333333336</v>
      </c>
      <c r="E27" s="2">
        <f>+B27+'Abril 2022'!E27</f>
        <v>50</v>
      </c>
      <c r="F27" s="2">
        <f>+C27+'Abril 2022'!F27</f>
        <v>48</v>
      </c>
      <c r="G27" s="15">
        <f t="shared" si="0"/>
        <v>4.166666666666667</v>
      </c>
      <c r="H27" s="2">
        <f>+B27-C27+'Abril 2022'!H27</f>
        <v>115</v>
      </c>
      <c r="I27" s="16">
        <f>+'Mayo 2021'!H27</f>
        <v>95</v>
      </c>
      <c r="J27" s="15">
        <f t="shared" si="1"/>
        <v>21.05263157894737</v>
      </c>
    </row>
    <row r="28" spans="1:10" x14ac:dyDescent="0.15">
      <c r="A28" s="6" t="s">
        <v>30</v>
      </c>
      <c r="B28" s="4">
        <f>SUM(B20:B27)</f>
        <v>56</v>
      </c>
      <c r="C28" s="4">
        <f>SUM(C20:C27)</f>
        <v>80</v>
      </c>
      <c r="D28" s="5">
        <f>+(B28-C28)*100/C28</f>
        <v>-30</v>
      </c>
      <c r="E28" s="4">
        <f>SUM(E20:E27)</f>
        <v>306</v>
      </c>
      <c r="F28" s="4">
        <f>SUM(F20:F27)</f>
        <v>397</v>
      </c>
      <c r="G28" s="5">
        <f>+(E28-F28)*100/F28</f>
        <v>-22.921914357682621</v>
      </c>
      <c r="H28" s="4">
        <f>SUM(H20:H27)</f>
        <v>722</v>
      </c>
      <c r="I28" s="4">
        <f>SUM(I20:I27)</f>
        <v>900</v>
      </c>
      <c r="J28" s="5">
        <f>+(H28-I28)*100/I28</f>
        <v>-19.777777777777779</v>
      </c>
    </row>
    <row r="29" spans="1:10" ht="14" x14ac:dyDescent="0.15">
      <c r="A29" s="14" t="s">
        <v>27</v>
      </c>
      <c r="B29" s="12">
        <f>+B7+B13+B19+B28</f>
        <v>100</v>
      </c>
      <c r="C29" s="12">
        <f>+C7+C13+C19+C28</f>
        <v>136</v>
      </c>
      <c r="D29" s="13">
        <f>+(B29-C29)*100/C29</f>
        <v>-26.470588235294116</v>
      </c>
      <c r="E29" s="12">
        <f t="shared" ref="E29:I29" si="8">+E7+E13+E19+E28</f>
        <v>525</v>
      </c>
      <c r="F29" s="12">
        <f t="shared" si="8"/>
        <v>708</v>
      </c>
      <c r="G29" s="13">
        <f>+(E29-F29)*100/F29</f>
        <v>-25.847457627118644</v>
      </c>
      <c r="H29" s="12">
        <f t="shared" si="8"/>
        <v>1262</v>
      </c>
      <c r="I29" s="12">
        <f t="shared" si="8"/>
        <v>1726</v>
      </c>
      <c r="J29" s="13">
        <f>+(H29-I29)*100/I29</f>
        <v>-26.882966396292005</v>
      </c>
    </row>
    <row r="30" spans="1:10" x14ac:dyDescent="0.15">
      <c r="A30" s="11" t="s">
        <v>31</v>
      </c>
      <c r="B30" s="11">
        <f>+B29-B7</f>
        <v>100</v>
      </c>
      <c r="C30" s="11">
        <f>+C29-C7</f>
        <v>136</v>
      </c>
      <c r="D30" s="10">
        <f>+(B30-C30)*100/C30</f>
        <v>-26.470588235294116</v>
      </c>
      <c r="E30" s="11">
        <f t="shared" ref="E30:I30" si="9">+E29-E7</f>
        <v>519</v>
      </c>
      <c r="F30" s="11">
        <f t="shared" si="9"/>
        <v>705</v>
      </c>
      <c r="G30" s="10">
        <f>+(E30-F30)*100/F30</f>
        <v>-26.382978723404257</v>
      </c>
      <c r="H30" s="11">
        <f t="shared" si="9"/>
        <v>1248</v>
      </c>
      <c r="I30" s="11">
        <f t="shared" si="9"/>
        <v>1711</v>
      </c>
      <c r="J30" s="10">
        <f>+(H30-I30)*100/I30</f>
        <v>-27.060198714202222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A8F8C-0180-B44C-860E-84271BB8B7BC}">
  <sheetPr codeName="Hoja50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+'Abril 2021'!B4</f>
        <v>1</v>
      </c>
      <c r="D4" s="15">
        <f t="shared" ref="D4" si="0">+(B4-C4)*100/C4</f>
        <v>-100</v>
      </c>
      <c r="E4" s="2">
        <f>+B4+'Marzo 2022'!E4</f>
        <v>1</v>
      </c>
      <c r="F4" s="2">
        <f>+C4+'Marzo 2022'!F4</f>
        <v>1</v>
      </c>
      <c r="G4" s="15">
        <f t="shared" ref="G4:G27" si="1">+(E4-F4)*100/F4</f>
        <v>0</v>
      </c>
      <c r="H4" s="2">
        <f>+B4-C4+'Marzo 2022'!H4</f>
        <v>4</v>
      </c>
      <c r="I4" s="16">
        <f>+'Abril 2021'!H4</f>
        <v>5</v>
      </c>
      <c r="J4" s="15">
        <f t="shared" ref="J4:J27" si="2">+(H4-I4)*100/I4</f>
        <v>-20</v>
      </c>
    </row>
    <row r="5" spans="1:10" ht="13" x14ac:dyDescent="0.15">
      <c r="A5" s="1" t="s">
        <v>5</v>
      </c>
      <c r="B5" s="2"/>
      <c r="C5" s="2">
        <f>+'Abril 2021'!B5</f>
        <v>0</v>
      </c>
      <c r="D5" s="15"/>
      <c r="E5" s="2">
        <f>+B5+'Marzo 2022'!E5</f>
        <v>1</v>
      </c>
      <c r="F5" s="2">
        <f>+C5+'Marzo 2022'!F5</f>
        <v>1</v>
      </c>
      <c r="G5" s="15">
        <f t="shared" si="1"/>
        <v>0</v>
      </c>
      <c r="H5" s="2">
        <f>+B5-C5+'Marzo 2022'!H5</f>
        <v>2</v>
      </c>
      <c r="I5" s="16">
        <f>+'Abril 2021'!H5</f>
        <v>3</v>
      </c>
      <c r="J5" s="15">
        <f t="shared" si="2"/>
        <v>-33.333333333333336</v>
      </c>
    </row>
    <row r="6" spans="1:10" ht="13" x14ac:dyDescent="0.15">
      <c r="A6" s="1" t="s">
        <v>6</v>
      </c>
      <c r="B6" s="2"/>
      <c r="C6" s="2">
        <f>+'Abril 2021'!B6</f>
        <v>0</v>
      </c>
      <c r="D6" s="15"/>
      <c r="E6" s="2">
        <f>+B6+'Marzo 2022'!E6</f>
        <v>4</v>
      </c>
      <c r="F6" s="2">
        <f>+C6+'Marzo 2022'!F6</f>
        <v>1</v>
      </c>
      <c r="G6" s="15">
        <f t="shared" si="1"/>
        <v>300</v>
      </c>
      <c r="H6" s="2">
        <f>+B6-C6+'Marzo 2022'!H6</f>
        <v>8</v>
      </c>
      <c r="I6" s="16">
        <f>+'Abril 2021'!H6</f>
        <v>8</v>
      </c>
      <c r="J6" s="15">
        <f t="shared" si="2"/>
        <v>0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1</v>
      </c>
      <c r="D7" s="5">
        <f>+(B7-C7)*100/C7</f>
        <v>-100</v>
      </c>
      <c r="E7" s="4">
        <f>SUM(E4:E6)</f>
        <v>6</v>
      </c>
      <c r="F7" s="4">
        <f>SUM(F4:F6)</f>
        <v>3</v>
      </c>
      <c r="G7" s="5">
        <f t="shared" si="1"/>
        <v>100</v>
      </c>
      <c r="H7" s="4">
        <f>SUM(H4:H6)</f>
        <v>14</v>
      </c>
      <c r="I7" s="4">
        <f>SUM(I4:I6)</f>
        <v>16</v>
      </c>
      <c r="J7" s="5">
        <f t="shared" si="2"/>
        <v>-12.5</v>
      </c>
    </row>
    <row r="8" spans="1:10" ht="13" x14ac:dyDescent="0.15">
      <c r="A8" s="1" t="s">
        <v>7</v>
      </c>
      <c r="B8" s="2"/>
      <c r="C8" s="2">
        <f>+'Abril 2021'!B8</f>
        <v>1</v>
      </c>
      <c r="D8" s="15">
        <f t="shared" ref="D8:D12" si="4">+(B8-C8)*100/C8</f>
        <v>-100</v>
      </c>
      <c r="E8" s="2">
        <f>+B8+'Marzo 2022'!E8</f>
        <v>1</v>
      </c>
      <c r="F8" s="2">
        <f>+C8+'Marzo 2022'!F8</f>
        <v>2</v>
      </c>
      <c r="G8" s="15">
        <f t="shared" si="1"/>
        <v>-50</v>
      </c>
      <c r="H8" s="2">
        <f>+B8-C8+'Marzo 2022'!H8</f>
        <v>5</v>
      </c>
      <c r="I8" s="16">
        <f>+'Abril 2021'!H8</f>
        <v>4</v>
      </c>
      <c r="J8" s="15">
        <f t="shared" si="2"/>
        <v>25</v>
      </c>
    </row>
    <row r="9" spans="1:10" ht="13" x14ac:dyDescent="0.15">
      <c r="A9" s="1" t="s">
        <v>8</v>
      </c>
      <c r="B9" s="2">
        <v>1</v>
      </c>
      <c r="C9" s="2">
        <f>+'Abril 2021'!B9</f>
        <v>0</v>
      </c>
      <c r="D9" s="15"/>
      <c r="E9" s="2">
        <f>+B9+'Marzo 2022'!E9</f>
        <v>4</v>
      </c>
      <c r="F9" s="2">
        <f>+C9+'Marzo 2022'!F9</f>
        <v>4</v>
      </c>
      <c r="G9" s="15">
        <f t="shared" si="1"/>
        <v>0</v>
      </c>
      <c r="H9" s="2">
        <f>+B9-C9+'Marzo 2022'!H9</f>
        <v>8</v>
      </c>
      <c r="I9" s="16">
        <f>+'Abril 2021'!H9</f>
        <v>12</v>
      </c>
      <c r="J9" s="15">
        <f t="shared" si="2"/>
        <v>-33.333333333333336</v>
      </c>
    </row>
    <row r="10" spans="1:10" ht="13" x14ac:dyDescent="0.15">
      <c r="A10" s="1" t="s">
        <v>9</v>
      </c>
      <c r="B10" s="2">
        <v>3</v>
      </c>
      <c r="C10" s="2">
        <f>+'Abril 2021'!B10</f>
        <v>7</v>
      </c>
      <c r="D10" s="15">
        <f t="shared" si="4"/>
        <v>-57.142857142857146</v>
      </c>
      <c r="E10" s="2">
        <f>+B10+'Marzo 2022'!E10</f>
        <v>8</v>
      </c>
      <c r="F10" s="2">
        <f>+C10+'Marzo 2022'!F10</f>
        <v>19</v>
      </c>
      <c r="G10" s="15">
        <f t="shared" si="1"/>
        <v>-57.89473684210526</v>
      </c>
      <c r="H10" s="2">
        <f>+B10-C10+'Marzo 2022'!H10</f>
        <v>42</v>
      </c>
      <c r="I10" s="16">
        <f>+'Abril 2021'!H10</f>
        <v>78</v>
      </c>
      <c r="J10" s="15">
        <f t="shared" si="2"/>
        <v>-46.153846153846153</v>
      </c>
    </row>
    <row r="11" spans="1:10" ht="13" x14ac:dyDescent="0.15">
      <c r="A11" s="1" t="s">
        <v>10</v>
      </c>
      <c r="B11" s="2">
        <v>1</v>
      </c>
      <c r="C11" s="2">
        <f>+'Abril 2021'!B11</f>
        <v>4</v>
      </c>
      <c r="D11" s="15">
        <f t="shared" si="4"/>
        <v>-75</v>
      </c>
      <c r="E11" s="2">
        <f>+B11+'Marzo 2022'!E11</f>
        <v>13</v>
      </c>
      <c r="F11" s="2">
        <f>+C11+'Marzo 2022'!F11</f>
        <v>26</v>
      </c>
      <c r="G11" s="15">
        <f t="shared" si="1"/>
        <v>-50</v>
      </c>
      <c r="H11" s="2">
        <f>+B11-C11+'Marzo 2022'!H11</f>
        <v>44</v>
      </c>
      <c r="I11" s="16">
        <f>+'Abril 2021'!H11</f>
        <v>78</v>
      </c>
      <c r="J11" s="15">
        <f t="shared" si="2"/>
        <v>-43.589743589743591</v>
      </c>
    </row>
    <row r="12" spans="1:10" ht="13" x14ac:dyDescent="0.15">
      <c r="A12" s="1" t="s">
        <v>11</v>
      </c>
      <c r="B12" s="2">
        <v>5</v>
      </c>
      <c r="C12" s="2">
        <f>+'Abril 2021'!B12</f>
        <v>9</v>
      </c>
      <c r="D12" s="15">
        <f t="shared" si="4"/>
        <v>-44.444444444444443</v>
      </c>
      <c r="E12" s="2">
        <f>+B12+'Marzo 2022'!E12</f>
        <v>19</v>
      </c>
      <c r="F12" s="2">
        <f>+C12+'Marzo 2022'!F12</f>
        <v>42</v>
      </c>
      <c r="G12" s="15">
        <f t="shared" si="1"/>
        <v>-54.761904761904759</v>
      </c>
      <c r="H12" s="2">
        <f>+B12-C12+'Marzo 2022'!H12</f>
        <v>77</v>
      </c>
      <c r="I12" s="16">
        <f>+'Abril 2021'!H12</f>
        <v>113</v>
      </c>
      <c r="J12" s="15">
        <f t="shared" si="2"/>
        <v>-31.858407079646017</v>
      </c>
    </row>
    <row r="13" spans="1:10" x14ac:dyDescent="0.15">
      <c r="A13" s="6" t="s">
        <v>2</v>
      </c>
      <c r="B13" s="4">
        <f t="shared" ref="B13" si="5">+B8+B9+B10+B11+B12</f>
        <v>10</v>
      </c>
      <c r="C13" s="4">
        <f>SUM(C8:C12)</f>
        <v>21</v>
      </c>
      <c r="D13" s="5">
        <f>+(B13-C13)*100/C13</f>
        <v>-52.38095238095238</v>
      </c>
      <c r="E13" s="4">
        <f>SUM(E8:E12)</f>
        <v>45</v>
      </c>
      <c r="F13" s="4">
        <f>SUM(F8:F12)</f>
        <v>93</v>
      </c>
      <c r="G13" s="5">
        <f t="shared" si="1"/>
        <v>-51.612903225806448</v>
      </c>
      <c r="H13" s="4">
        <f>SUM(H8:H12)</f>
        <v>176</v>
      </c>
      <c r="I13" s="4">
        <f>SUM(I8:I12)</f>
        <v>285</v>
      </c>
      <c r="J13" s="5">
        <f t="shared" si="2"/>
        <v>-38.245614035087719</v>
      </c>
    </row>
    <row r="14" spans="1:10" ht="13" x14ac:dyDescent="0.15">
      <c r="A14" s="1" t="s">
        <v>12</v>
      </c>
      <c r="B14" s="2">
        <v>2</v>
      </c>
      <c r="C14" s="2">
        <f>+'Abril 2021'!B14</f>
        <v>11</v>
      </c>
      <c r="D14" s="15">
        <f>+(B14-C14)*100/C14</f>
        <v>-81.818181818181813</v>
      </c>
      <c r="E14" s="2">
        <f>+B14+'Marzo 2022'!E14</f>
        <v>16</v>
      </c>
      <c r="F14" s="2">
        <f>+C14+'Marzo 2022'!F14</f>
        <v>29</v>
      </c>
      <c r="G14" s="15">
        <f t="shared" si="1"/>
        <v>-44.827586206896555</v>
      </c>
      <c r="H14" s="2">
        <f>+B14-C14+'Marzo 2022'!H14</f>
        <v>48</v>
      </c>
      <c r="I14" s="16">
        <f>+'Abril 2021'!H14</f>
        <v>85</v>
      </c>
      <c r="J14" s="15">
        <f t="shared" si="2"/>
        <v>-43.529411764705884</v>
      </c>
    </row>
    <row r="15" spans="1:10" ht="13" x14ac:dyDescent="0.15">
      <c r="A15" s="1" t="s">
        <v>13</v>
      </c>
      <c r="B15" s="2">
        <v>10</v>
      </c>
      <c r="C15" s="2">
        <f>+'Abril 2021'!B15</f>
        <v>6</v>
      </c>
      <c r="D15" s="15">
        <f t="shared" ref="D15:D18" si="6">+(B15-C15)*100/C15</f>
        <v>66.666666666666671</v>
      </c>
      <c r="E15" s="2">
        <f>+B15+'Marzo 2022'!E15</f>
        <v>27</v>
      </c>
      <c r="F15" s="2">
        <f>+C15+'Marzo 2022'!F15</f>
        <v>32</v>
      </c>
      <c r="G15" s="15">
        <f t="shared" si="1"/>
        <v>-15.625</v>
      </c>
      <c r="H15" s="2">
        <f>+B15-C15+'Marzo 2022'!H15</f>
        <v>62</v>
      </c>
      <c r="I15" s="16">
        <f>+'Abril 2021'!H15</f>
        <v>83</v>
      </c>
      <c r="J15" s="15">
        <f t="shared" si="2"/>
        <v>-25.301204819277107</v>
      </c>
    </row>
    <row r="16" spans="1:10" ht="13" x14ac:dyDescent="0.15">
      <c r="A16" s="1" t="s">
        <v>14</v>
      </c>
      <c r="B16" s="2">
        <v>10</v>
      </c>
      <c r="C16" s="2">
        <f>+'Abril 2021'!B16</f>
        <v>6</v>
      </c>
      <c r="D16" s="15">
        <f t="shared" si="6"/>
        <v>66.666666666666671</v>
      </c>
      <c r="E16" s="2">
        <f>+B16+'Marzo 2022'!E16</f>
        <v>39</v>
      </c>
      <c r="F16" s="2">
        <f>+C16+'Marzo 2022'!F16</f>
        <v>47</v>
      </c>
      <c r="G16" s="15">
        <f t="shared" si="1"/>
        <v>-17.021276595744681</v>
      </c>
      <c r="H16" s="2">
        <f>+B16-C16+'Marzo 2022'!H16</f>
        <v>129</v>
      </c>
      <c r="I16" s="16">
        <f>+'Abril 2021'!H16</f>
        <v>170</v>
      </c>
      <c r="J16" s="15">
        <f t="shared" si="2"/>
        <v>-24.117647058823529</v>
      </c>
    </row>
    <row r="17" spans="1:10" ht="13" x14ac:dyDescent="0.15">
      <c r="A17" s="1" t="s">
        <v>15</v>
      </c>
      <c r="B17" s="2">
        <v>4</v>
      </c>
      <c r="C17" s="2">
        <f>+'Abril 2021'!B17</f>
        <v>6</v>
      </c>
      <c r="D17" s="15">
        <f t="shared" si="6"/>
        <v>-33.333333333333336</v>
      </c>
      <c r="E17" s="2">
        <f>+B17+'Marzo 2022'!E17</f>
        <v>18</v>
      </c>
      <c r="F17" s="2">
        <f>+C17+'Marzo 2022'!F17</f>
        <v>22</v>
      </c>
      <c r="G17" s="15">
        <f t="shared" si="1"/>
        <v>-18.181818181818183</v>
      </c>
      <c r="H17" s="2">
        <f>+B17-C17+'Marzo 2022'!H17</f>
        <v>57</v>
      </c>
      <c r="I17" s="16">
        <f>+'Abril 2021'!H17</f>
        <v>92</v>
      </c>
      <c r="J17" s="15">
        <f t="shared" si="2"/>
        <v>-38.043478260869563</v>
      </c>
    </row>
    <row r="18" spans="1:10" ht="13" x14ac:dyDescent="0.15">
      <c r="A18" s="1" t="s">
        <v>29</v>
      </c>
      <c r="B18" s="2">
        <v>5</v>
      </c>
      <c r="C18" s="2">
        <f>+'Abril 2021'!B18</f>
        <v>8</v>
      </c>
      <c r="D18" s="15">
        <f t="shared" si="6"/>
        <v>-37.5</v>
      </c>
      <c r="E18" s="2">
        <f>+B18+'Marzo 2022'!E18</f>
        <v>24</v>
      </c>
      <c r="F18" s="2">
        <f>+C18+'Marzo 2022'!F18</f>
        <v>29</v>
      </c>
      <c r="G18" s="15">
        <f t="shared" si="1"/>
        <v>-17.241379310344829</v>
      </c>
      <c r="H18" s="2">
        <f>+B18-C18+'Marzo 2022'!H18</f>
        <v>66</v>
      </c>
      <c r="I18" s="16">
        <f>+'Abril 2021'!H18</f>
        <v>82</v>
      </c>
      <c r="J18" s="15">
        <f t="shared" si="2"/>
        <v>-19.512195121951219</v>
      </c>
    </row>
    <row r="19" spans="1:10" x14ac:dyDescent="0.15">
      <c r="A19" s="6" t="s">
        <v>3</v>
      </c>
      <c r="B19" s="4">
        <f t="shared" ref="B19" si="7">+B14+B15+B16+B17+B18</f>
        <v>31</v>
      </c>
      <c r="C19" s="4">
        <f>SUM(C14:C18)</f>
        <v>37</v>
      </c>
      <c r="D19" s="5">
        <f>+(B19-C19)*100/C19</f>
        <v>-16.216216216216218</v>
      </c>
      <c r="E19" s="4">
        <f>SUM(E14:E18)</f>
        <v>124</v>
      </c>
      <c r="F19" s="4">
        <f>SUM(F14:F18)</f>
        <v>159</v>
      </c>
      <c r="G19" s="5">
        <f t="shared" si="1"/>
        <v>-22.012578616352201</v>
      </c>
      <c r="H19" s="4">
        <f>SUM(H14:H18)</f>
        <v>362</v>
      </c>
      <c r="I19" s="4">
        <f>SUM(I14:I18)</f>
        <v>512</v>
      </c>
      <c r="J19" s="5">
        <f t="shared" si="2"/>
        <v>-29.296875</v>
      </c>
    </row>
    <row r="20" spans="1:10" ht="13" x14ac:dyDescent="0.15">
      <c r="A20" s="1" t="s">
        <v>16</v>
      </c>
      <c r="B20" s="2">
        <v>7</v>
      </c>
      <c r="C20" s="2">
        <f>+'Abril 2021'!B20</f>
        <v>9</v>
      </c>
      <c r="D20" s="15">
        <f t="shared" ref="D20:D27" si="8">+(B20-C20)*100/C20</f>
        <v>-22.222222222222221</v>
      </c>
      <c r="E20" s="2">
        <f>+B20+'Marzo 2022'!E20</f>
        <v>32</v>
      </c>
      <c r="F20" s="2">
        <f>+C20+'Marzo 2022'!F20</f>
        <v>31</v>
      </c>
      <c r="G20" s="15">
        <f t="shared" si="1"/>
        <v>3.225806451612903</v>
      </c>
      <c r="H20" s="2">
        <f>+B20-C20+'Marzo 2022'!H20</f>
        <v>84</v>
      </c>
      <c r="I20" s="16">
        <f>+'Abril 2021'!H20</f>
        <v>107</v>
      </c>
      <c r="J20" s="15">
        <f t="shared" si="2"/>
        <v>-21.495327102803738</v>
      </c>
    </row>
    <row r="21" spans="1:10" ht="13" x14ac:dyDescent="0.15">
      <c r="A21" s="1" t="s">
        <v>17</v>
      </c>
      <c r="B21" s="2">
        <v>4</v>
      </c>
      <c r="C21" s="2">
        <f>+'Abril 2021'!B21</f>
        <v>11</v>
      </c>
      <c r="D21" s="15">
        <f t="shared" si="8"/>
        <v>-63.636363636363633</v>
      </c>
      <c r="E21" s="2">
        <f>+B21+'Marzo 2022'!E21</f>
        <v>15</v>
      </c>
      <c r="F21" s="2">
        <f>+C21+'Marzo 2022'!F21</f>
        <v>23</v>
      </c>
      <c r="G21" s="15">
        <f t="shared" si="1"/>
        <v>-34.782608695652172</v>
      </c>
      <c r="H21" s="2">
        <f>+B21-C21+'Marzo 2022'!H21</f>
        <v>48</v>
      </c>
      <c r="I21" s="16">
        <f>+'Abril 2021'!H21</f>
        <v>62</v>
      </c>
      <c r="J21" s="15">
        <f t="shared" si="2"/>
        <v>-22.580645161290324</v>
      </c>
    </row>
    <row r="22" spans="1:10" ht="13" x14ac:dyDescent="0.15">
      <c r="A22" s="1" t="s">
        <v>19</v>
      </c>
      <c r="B22" s="2">
        <v>5</v>
      </c>
      <c r="C22" s="2">
        <f>+'Abril 2021'!B22</f>
        <v>4</v>
      </c>
      <c r="D22" s="15">
        <f t="shared" si="8"/>
        <v>25</v>
      </c>
      <c r="E22" s="2">
        <f>+B22+'Marzo 2022'!E22</f>
        <v>10</v>
      </c>
      <c r="F22" s="2">
        <f>+C22+'Marzo 2022'!F22</f>
        <v>14</v>
      </c>
      <c r="G22" s="15">
        <f t="shared" si="1"/>
        <v>-28.571428571428573</v>
      </c>
      <c r="H22" s="2">
        <f>+B22-C22+'Marzo 2022'!H22</f>
        <v>26</v>
      </c>
      <c r="I22" s="16">
        <f>+'Abril 2021'!H22</f>
        <v>38</v>
      </c>
      <c r="J22" s="15">
        <f t="shared" si="2"/>
        <v>-31.578947368421051</v>
      </c>
    </row>
    <row r="23" spans="1:10" ht="13" x14ac:dyDescent="0.15">
      <c r="A23" s="1" t="s">
        <v>18</v>
      </c>
      <c r="B23" s="2">
        <v>4</v>
      </c>
      <c r="C23" s="2">
        <f>+'Abril 2021'!B23</f>
        <v>3</v>
      </c>
      <c r="D23" s="15">
        <f t="shared" si="8"/>
        <v>33.333333333333336</v>
      </c>
      <c r="E23" s="2">
        <f>+B23+'Marzo 2022'!E23</f>
        <v>20</v>
      </c>
      <c r="F23" s="2">
        <f>+C23+'Marzo 2022'!F23</f>
        <v>18</v>
      </c>
      <c r="G23" s="15">
        <f t="shared" si="1"/>
        <v>11.111111111111111</v>
      </c>
      <c r="H23" s="2">
        <f>+B23-C23+'Marzo 2022'!H23</f>
        <v>49</v>
      </c>
      <c r="I23" s="16">
        <f>+'Abril 2021'!H23</f>
        <v>53</v>
      </c>
      <c r="J23" s="15">
        <f t="shared" si="2"/>
        <v>-7.5471698113207548</v>
      </c>
    </row>
    <row r="24" spans="1:10" ht="13" x14ac:dyDescent="0.15">
      <c r="A24" s="1" t="s">
        <v>20</v>
      </c>
      <c r="B24" s="2">
        <v>2</v>
      </c>
      <c r="C24" s="2">
        <f>+'Abril 2021'!B24</f>
        <v>5</v>
      </c>
      <c r="D24" s="15">
        <f t="shared" si="8"/>
        <v>-60</v>
      </c>
      <c r="E24" s="2">
        <f>+B24+'Marzo 2022'!E24</f>
        <v>20</v>
      </c>
      <c r="F24" s="2">
        <f>+C24+'Marzo 2022'!F24</f>
        <v>26</v>
      </c>
      <c r="G24" s="15">
        <f t="shared" si="1"/>
        <v>-23.076923076923077</v>
      </c>
      <c r="H24" s="2">
        <f>+B24-C24+'Marzo 2022'!H24</f>
        <v>56</v>
      </c>
      <c r="I24" s="16">
        <f>+'Abril 2021'!H24</f>
        <v>76</v>
      </c>
      <c r="J24" s="15">
        <f t="shared" si="2"/>
        <v>-26.315789473684209</v>
      </c>
    </row>
    <row r="25" spans="1:10" ht="13" x14ac:dyDescent="0.15">
      <c r="A25" s="1" t="s">
        <v>22</v>
      </c>
      <c r="B25" s="2">
        <v>17</v>
      </c>
      <c r="C25" s="2">
        <f>+'Abril 2021'!B25</f>
        <v>28</v>
      </c>
      <c r="D25" s="15">
        <f t="shared" si="8"/>
        <v>-39.285714285714285</v>
      </c>
      <c r="E25" s="2">
        <f>+B25+'Marzo 2022'!E25</f>
        <v>66</v>
      </c>
      <c r="F25" s="2">
        <f>+C25+'Marzo 2022'!F25</f>
        <v>114</v>
      </c>
      <c r="G25" s="15">
        <f t="shared" si="1"/>
        <v>-42.10526315789474</v>
      </c>
      <c r="H25" s="2">
        <f>+B25-C25+'Marzo 2022'!H25</f>
        <v>241</v>
      </c>
      <c r="I25" s="16">
        <f>+'Abril 2021'!H25</f>
        <v>273</v>
      </c>
      <c r="J25" s="15">
        <f t="shared" si="2"/>
        <v>-11.721611721611721</v>
      </c>
    </row>
    <row r="26" spans="1:10" ht="13" x14ac:dyDescent="0.15">
      <c r="A26" s="1" t="s">
        <v>21</v>
      </c>
      <c r="B26" s="2">
        <v>9</v>
      </c>
      <c r="C26" s="2">
        <f>+'Abril 2021'!B26</f>
        <v>17</v>
      </c>
      <c r="D26" s="15">
        <f t="shared" si="8"/>
        <v>-47.058823529411768</v>
      </c>
      <c r="E26" s="2">
        <f>+B26+'Marzo 2022'!E26</f>
        <v>45</v>
      </c>
      <c r="F26" s="2">
        <f>+C26+'Marzo 2022'!F26</f>
        <v>55</v>
      </c>
      <c r="G26" s="15">
        <f t="shared" si="1"/>
        <v>-18.181818181818183</v>
      </c>
      <c r="H26" s="2">
        <f>+B26-C26+'Marzo 2022'!H26</f>
        <v>123</v>
      </c>
      <c r="I26" s="16">
        <f>+'Abril 2021'!H26</f>
        <v>144</v>
      </c>
      <c r="J26" s="15">
        <f t="shared" si="2"/>
        <v>-14.583333333333334</v>
      </c>
    </row>
    <row r="27" spans="1:10" ht="13" x14ac:dyDescent="0.15">
      <c r="A27" s="1" t="s">
        <v>28</v>
      </c>
      <c r="B27" s="2">
        <v>10</v>
      </c>
      <c r="C27" s="2">
        <f>+'Abril 2021'!B27</f>
        <v>8</v>
      </c>
      <c r="D27" s="15">
        <f t="shared" si="8"/>
        <v>25</v>
      </c>
      <c r="E27" s="2">
        <f>+B27+'Marzo 2022'!E27</f>
        <v>42</v>
      </c>
      <c r="F27" s="2">
        <f>+C27+'Marzo 2022'!F27</f>
        <v>36</v>
      </c>
      <c r="G27" s="15">
        <f t="shared" si="1"/>
        <v>16.666666666666668</v>
      </c>
      <c r="H27" s="2">
        <f>+B27-C27+'Marzo 2022'!H27</f>
        <v>119</v>
      </c>
      <c r="I27" s="16">
        <f>+'Abril 2021'!H27</f>
        <v>86</v>
      </c>
      <c r="J27" s="15">
        <f t="shared" si="2"/>
        <v>38.372093023255815</v>
      </c>
    </row>
    <row r="28" spans="1:10" x14ac:dyDescent="0.15">
      <c r="A28" s="6" t="s">
        <v>30</v>
      </c>
      <c r="B28" s="4">
        <f>SUM(B20:B27)</f>
        <v>58</v>
      </c>
      <c r="C28" s="4">
        <f>SUM(C20:C27)</f>
        <v>85</v>
      </c>
      <c r="D28" s="5">
        <f>+(B28-C28)*100/C28</f>
        <v>-31.764705882352942</v>
      </c>
      <c r="E28" s="4">
        <f>SUM(E20:E27)</f>
        <v>250</v>
      </c>
      <c r="F28" s="4">
        <f>SUM(F20:F27)</f>
        <v>317</v>
      </c>
      <c r="G28" s="5">
        <f>+(E28-F28)*100/F28</f>
        <v>-21.135646687697161</v>
      </c>
      <c r="H28" s="4">
        <f>SUM(H20:H27)</f>
        <v>746</v>
      </c>
      <c r="I28" s="4">
        <f>SUM(I20:I27)</f>
        <v>839</v>
      </c>
      <c r="J28" s="5">
        <f>+(H28-I28)*100/I28</f>
        <v>-11.084624553039333</v>
      </c>
    </row>
    <row r="29" spans="1:10" ht="14" x14ac:dyDescent="0.15">
      <c r="A29" s="14" t="s">
        <v>27</v>
      </c>
      <c r="B29" s="12">
        <f>+B7+B13+B19+B28</f>
        <v>99</v>
      </c>
      <c r="C29" s="12">
        <f>+C7+C13+C19+C28</f>
        <v>144</v>
      </c>
      <c r="D29" s="13">
        <f>+(B29-C29)*100/C29</f>
        <v>-31.25</v>
      </c>
      <c r="E29" s="12">
        <f t="shared" ref="E29:I29" si="9">+E7+E13+E19+E28</f>
        <v>425</v>
      </c>
      <c r="F29" s="12">
        <f t="shared" si="9"/>
        <v>572</v>
      </c>
      <c r="G29" s="13">
        <f>+(E29-F29)*100/F29</f>
        <v>-25.6993006993007</v>
      </c>
      <c r="H29" s="12">
        <f t="shared" si="9"/>
        <v>1298</v>
      </c>
      <c r="I29" s="12">
        <f t="shared" si="9"/>
        <v>1652</v>
      </c>
      <c r="J29" s="13">
        <f>+(H29-I29)*100/I29</f>
        <v>-21.428571428571427</v>
      </c>
    </row>
    <row r="30" spans="1:10" x14ac:dyDescent="0.15">
      <c r="A30" s="11" t="s">
        <v>31</v>
      </c>
      <c r="B30" s="11">
        <f>+B29-B7</f>
        <v>99</v>
      </c>
      <c r="C30" s="11">
        <f>+C29-C7</f>
        <v>143</v>
      </c>
      <c r="D30" s="10">
        <f>+(B30-C30)*100/C30</f>
        <v>-30.76923076923077</v>
      </c>
      <c r="E30" s="11">
        <f t="shared" ref="E30:I30" si="10">+E29-E7</f>
        <v>419</v>
      </c>
      <c r="F30" s="11">
        <f t="shared" si="10"/>
        <v>569</v>
      </c>
      <c r="G30" s="10">
        <f>+(E30-F30)*100/F30</f>
        <v>-26.362038664323375</v>
      </c>
      <c r="H30" s="11">
        <f t="shared" si="10"/>
        <v>1284</v>
      </c>
      <c r="I30" s="11">
        <f t="shared" si="10"/>
        <v>1636</v>
      </c>
      <c r="J30" s="10">
        <f>+(H30-I30)*100/I30</f>
        <v>-21.515892420537899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E4902-7BA3-F84A-89DD-EF4169A5BD12}">
  <sheetPr codeName="Hoja51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+'Marzo 2021'!B4</f>
        <v>0</v>
      </c>
      <c r="D4" s="15"/>
      <c r="E4" s="2">
        <f>+B4+'Febrero 2022'!E4</f>
        <v>1</v>
      </c>
      <c r="F4" s="2">
        <f>+C4+'Febrero 2022'!F4</f>
        <v>0</v>
      </c>
      <c r="G4" s="15"/>
      <c r="H4" s="2">
        <f>+B4-C4+'Febrero 2022'!H4</f>
        <v>5</v>
      </c>
      <c r="I4" s="16">
        <f>+'Marzo 2021'!H4</f>
        <v>4</v>
      </c>
      <c r="J4" s="15">
        <f t="shared" ref="J4:J27" si="0">+(H4-I4)*100/I4</f>
        <v>25</v>
      </c>
    </row>
    <row r="5" spans="1:10" ht="13" x14ac:dyDescent="0.15">
      <c r="A5" s="1" t="s">
        <v>5</v>
      </c>
      <c r="B5" s="2">
        <v>1</v>
      </c>
      <c r="C5" s="2">
        <f>+'Marzo 2021'!B5</f>
        <v>0</v>
      </c>
      <c r="D5" s="15"/>
      <c r="E5" s="2">
        <f>+B5+'Febrero 2022'!E5</f>
        <v>1</v>
      </c>
      <c r="F5" s="2">
        <f>+C5+'Febrero 2022'!F5</f>
        <v>1</v>
      </c>
      <c r="G5" s="15">
        <f t="shared" ref="G5:G27" si="1">+(E5-F5)*100/F5</f>
        <v>0</v>
      </c>
      <c r="H5" s="2">
        <f>+B5-C5+'Febrero 2022'!H5</f>
        <v>2</v>
      </c>
      <c r="I5" s="16">
        <f>+'Marzo 2021'!H5</f>
        <v>3</v>
      </c>
      <c r="J5" s="15">
        <f t="shared" si="0"/>
        <v>-33.333333333333336</v>
      </c>
    </row>
    <row r="6" spans="1:10" ht="13" x14ac:dyDescent="0.15">
      <c r="A6" s="1" t="s">
        <v>6</v>
      </c>
      <c r="B6" s="2">
        <v>1</v>
      </c>
      <c r="C6" s="2">
        <f>+'Marzo 2021'!B6</f>
        <v>1</v>
      </c>
      <c r="D6" s="15">
        <f t="shared" ref="D6" si="2">+(B6-C6)*100/C6</f>
        <v>0</v>
      </c>
      <c r="E6" s="2">
        <f>+B6+'Febrero 2022'!E6</f>
        <v>4</v>
      </c>
      <c r="F6" s="2">
        <f>+C6+'Febrero 2022'!F6</f>
        <v>1</v>
      </c>
      <c r="G6" s="15">
        <f t="shared" si="1"/>
        <v>300</v>
      </c>
      <c r="H6" s="2">
        <f>+B6-C6+'Febrero 2022'!H6</f>
        <v>8</v>
      </c>
      <c r="I6" s="16">
        <f>+'Marzo 2021'!H6</f>
        <v>8</v>
      </c>
      <c r="J6" s="15">
        <f t="shared" si="0"/>
        <v>0</v>
      </c>
    </row>
    <row r="7" spans="1:10" x14ac:dyDescent="0.15">
      <c r="A7" s="6" t="s">
        <v>1</v>
      </c>
      <c r="B7" s="4">
        <f t="shared" ref="B7" si="3">+B4+B5+B6</f>
        <v>3</v>
      </c>
      <c r="C7" s="4">
        <f>SUM(C4:C6)</f>
        <v>1</v>
      </c>
      <c r="D7" s="5">
        <f>+(B7-C7)*100/C7</f>
        <v>200</v>
      </c>
      <c r="E7" s="4">
        <f>SUM(E4:E6)</f>
        <v>6</v>
      </c>
      <c r="F7" s="4">
        <f>SUM(F4:F6)</f>
        <v>2</v>
      </c>
      <c r="G7" s="5">
        <f t="shared" si="1"/>
        <v>200</v>
      </c>
      <c r="H7" s="4">
        <f>SUM(H4:H6)</f>
        <v>15</v>
      </c>
      <c r="I7" s="4">
        <f>SUM(I4:I6)</f>
        <v>15</v>
      </c>
      <c r="J7" s="5">
        <f t="shared" si="0"/>
        <v>0</v>
      </c>
    </row>
    <row r="8" spans="1:10" ht="13" x14ac:dyDescent="0.15">
      <c r="A8" s="1" t="s">
        <v>7</v>
      </c>
      <c r="B8" s="2">
        <v>1</v>
      </c>
      <c r="C8" s="2">
        <f>+'Marzo 2021'!B8</f>
        <v>0</v>
      </c>
      <c r="D8" s="15"/>
      <c r="E8" s="2">
        <f>+B8+'Febrero 2022'!E8</f>
        <v>1</v>
      </c>
      <c r="F8" s="2">
        <f>+C8+'Febrero 2022'!F8</f>
        <v>1</v>
      </c>
      <c r="G8" s="15">
        <f t="shared" si="1"/>
        <v>0</v>
      </c>
      <c r="H8" s="2">
        <f>+B8-C8+'Febrero 2022'!H8</f>
        <v>6</v>
      </c>
      <c r="I8" s="16">
        <f>+'Marzo 2021'!H8</f>
        <v>3</v>
      </c>
      <c r="J8" s="15">
        <f t="shared" si="0"/>
        <v>100</v>
      </c>
    </row>
    <row r="9" spans="1:10" ht="13" x14ac:dyDescent="0.15">
      <c r="A9" s="1" t="s">
        <v>8</v>
      </c>
      <c r="B9" s="2">
        <v>2</v>
      </c>
      <c r="C9" s="2">
        <f>+'Marzo 2021'!B9</f>
        <v>2</v>
      </c>
      <c r="D9" s="15">
        <f t="shared" ref="D9:D12" si="4">+(B9-C9)*100/C9</f>
        <v>0</v>
      </c>
      <c r="E9" s="2">
        <f>+B9+'Febrero 2022'!E9</f>
        <v>3</v>
      </c>
      <c r="F9" s="2">
        <f>+C9+'Febrero 2022'!F9</f>
        <v>4</v>
      </c>
      <c r="G9" s="15">
        <f t="shared" si="1"/>
        <v>-25</v>
      </c>
      <c r="H9" s="2">
        <f>+B9-C9+'Febrero 2022'!H9</f>
        <v>7</v>
      </c>
      <c r="I9" s="16">
        <f>+'Marzo 2021'!H9</f>
        <v>12</v>
      </c>
      <c r="J9" s="15">
        <f t="shared" si="0"/>
        <v>-41.666666666666664</v>
      </c>
    </row>
    <row r="10" spans="1:10" ht="13" x14ac:dyDescent="0.15">
      <c r="A10" s="1" t="s">
        <v>9</v>
      </c>
      <c r="B10" s="2">
        <v>2</v>
      </c>
      <c r="C10" s="2">
        <f>+'Marzo 2021'!B10</f>
        <v>4</v>
      </c>
      <c r="D10" s="15">
        <f t="shared" si="4"/>
        <v>-50</v>
      </c>
      <c r="E10" s="2">
        <f>+B10+'Febrero 2022'!E10</f>
        <v>5</v>
      </c>
      <c r="F10" s="2">
        <f>+C10+'Febrero 2022'!F10</f>
        <v>12</v>
      </c>
      <c r="G10" s="15">
        <f t="shared" si="1"/>
        <v>-58.333333333333336</v>
      </c>
      <c r="H10" s="2">
        <f>+B10-C10+'Febrero 2022'!H10</f>
        <v>46</v>
      </c>
      <c r="I10" s="16">
        <f>+'Marzo 2021'!H10</f>
        <v>73</v>
      </c>
      <c r="J10" s="15">
        <f t="shared" si="0"/>
        <v>-36.986301369863014</v>
      </c>
    </row>
    <row r="11" spans="1:10" ht="13" x14ac:dyDescent="0.15">
      <c r="A11" s="1" t="s">
        <v>10</v>
      </c>
      <c r="B11" s="2">
        <v>7</v>
      </c>
      <c r="C11" s="2">
        <f>+'Marzo 2021'!B11</f>
        <v>9</v>
      </c>
      <c r="D11" s="15">
        <f t="shared" si="4"/>
        <v>-22.222222222222221</v>
      </c>
      <c r="E11" s="2">
        <f>+B11+'Febrero 2022'!E11</f>
        <v>12</v>
      </c>
      <c r="F11" s="2">
        <f>+C11+'Febrero 2022'!F11</f>
        <v>22</v>
      </c>
      <c r="G11" s="15">
        <f t="shared" si="1"/>
        <v>-45.454545454545453</v>
      </c>
      <c r="H11" s="2">
        <f>+B11-C11+'Febrero 2022'!H11</f>
        <v>47</v>
      </c>
      <c r="I11" s="16">
        <f>+'Marzo 2021'!H11</f>
        <v>74</v>
      </c>
      <c r="J11" s="15">
        <f t="shared" si="0"/>
        <v>-36.486486486486484</v>
      </c>
    </row>
    <row r="12" spans="1:10" ht="13" x14ac:dyDescent="0.15">
      <c r="A12" s="1" t="s">
        <v>11</v>
      </c>
      <c r="B12" s="2">
        <v>3</v>
      </c>
      <c r="C12" s="2">
        <f>+'Marzo 2021'!B12</f>
        <v>13</v>
      </c>
      <c r="D12" s="15">
        <f t="shared" si="4"/>
        <v>-76.92307692307692</v>
      </c>
      <c r="E12" s="2">
        <f>+B12+'Febrero 2022'!E12</f>
        <v>14</v>
      </c>
      <c r="F12" s="2">
        <f>+C12+'Febrero 2022'!F12</f>
        <v>33</v>
      </c>
      <c r="G12" s="15">
        <f t="shared" si="1"/>
        <v>-57.575757575757578</v>
      </c>
      <c r="H12" s="2">
        <f>+B12-C12+'Febrero 2022'!H12</f>
        <v>81</v>
      </c>
      <c r="I12" s="16">
        <f>+'Marzo 2021'!H12</f>
        <v>106</v>
      </c>
      <c r="J12" s="15">
        <f t="shared" si="0"/>
        <v>-23.584905660377359</v>
      </c>
    </row>
    <row r="13" spans="1:10" x14ac:dyDescent="0.15">
      <c r="A13" s="6" t="s">
        <v>2</v>
      </c>
      <c r="B13" s="4">
        <f t="shared" ref="B13" si="5">+B8+B9+B10+B11+B12</f>
        <v>15</v>
      </c>
      <c r="C13" s="4">
        <f>SUM(C8:C12)</f>
        <v>28</v>
      </c>
      <c r="D13" s="5">
        <f>+(B13-C13)*100/C13</f>
        <v>-46.428571428571431</v>
      </c>
      <c r="E13" s="4">
        <f>SUM(E8:E12)</f>
        <v>35</v>
      </c>
      <c r="F13" s="4">
        <f>SUM(F8:F12)</f>
        <v>72</v>
      </c>
      <c r="G13" s="5">
        <f t="shared" si="1"/>
        <v>-51.388888888888886</v>
      </c>
      <c r="H13" s="4">
        <f>SUM(H8:H12)</f>
        <v>187</v>
      </c>
      <c r="I13" s="4">
        <f>SUM(I8:I12)</f>
        <v>268</v>
      </c>
      <c r="J13" s="5">
        <f t="shared" si="0"/>
        <v>-30.223880597014926</v>
      </c>
    </row>
    <row r="14" spans="1:10" ht="13" x14ac:dyDescent="0.15">
      <c r="A14" s="1" t="s">
        <v>12</v>
      </c>
      <c r="B14" s="2">
        <v>5</v>
      </c>
      <c r="C14" s="2">
        <f>+'Marzo 2021'!B14</f>
        <v>9</v>
      </c>
      <c r="D14" s="15">
        <f>+(B14-C14)*100/C14</f>
        <v>-44.444444444444443</v>
      </c>
      <c r="E14" s="2">
        <f>+B14+'Febrero 2022'!E14</f>
        <v>14</v>
      </c>
      <c r="F14" s="2">
        <f>+C14+'Febrero 2022'!F14</f>
        <v>18</v>
      </c>
      <c r="G14" s="15">
        <f t="shared" si="1"/>
        <v>-22.222222222222221</v>
      </c>
      <c r="H14" s="2">
        <f>+B14-C14+'Febrero 2022'!H14</f>
        <v>57</v>
      </c>
      <c r="I14" s="16">
        <f>+'Marzo 2021'!H14</f>
        <v>80</v>
      </c>
      <c r="J14" s="15">
        <f t="shared" si="0"/>
        <v>-28.75</v>
      </c>
    </row>
    <row r="15" spans="1:10" ht="13" x14ac:dyDescent="0.15">
      <c r="A15" s="1" t="s">
        <v>13</v>
      </c>
      <c r="B15" s="2">
        <v>8</v>
      </c>
      <c r="C15" s="2">
        <f>+'Marzo 2021'!B15</f>
        <v>8</v>
      </c>
      <c r="D15" s="15">
        <f t="shared" ref="D15:D18" si="6">+(B15-C15)*100/C15</f>
        <v>0</v>
      </c>
      <c r="E15" s="2">
        <f>+B15+'Febrero 2022'!E15</f>
        <v>17</v>
      </c>
      <c r="F15" s="2">
        <f>+C15+'Febrero 2022'!F15</f>
        <v>26</v>
      </c>
      <c r="G15" s="15">
        <f t="shared" si="1"/>
        <v>-34.615384615384613</v>
      </c>
      <c r="H15" s="2">
        <f>+B15-C15+'Febrero 2022'!H15</f>
        <v>58</v>
      </c>
      <c r="I15" s="16">
        <f>+'Marzo 2021'!H15</f>
        <v>78</v>
      </c>
      <c r="J15" s="15">
        <f t="shared" si="0"/>
        <v>-25.641025641025642</v>
      </c>
    </row>
    <row r="16" spans="1:10" ht="13" x14ac:dyDescent="0.15">
      <c r="A16" s="1" t="s">
        <v>14</v>
      </c>
      <c r="B16" s="2">
        <v>8</v>
      </c>
      <c r="C16" s="2">
        <f>+'Marzo 2021'!B16</f>
        <v>19</v>
      </c>
      <c r="D16" s="15">
        <f t="shared" si="6"/>
        <v>-57.89473684210526</v>
      </c>
      <c r="E16" s="2">
        <f>+B16+'Febrero 2022'!E16</f>
        <v>29</v>
      </c>
      <c r="F16" s="2">
        <f>+C16+'Febrero 2022'!F16</f>
        <v>41</v>
      </c>
      <c r="G16" s="15">
        <f t="shared" si="1"/>
        <v>-29.26829268292683</v>
      </c>
      <c r="H16" s="2">
        <f>+B16-C16+'Febrero 2022'!H16</f>
        <v>125</v>
      </c>
      <c r="I16" s="16">
        <f>+'Marzo 2021'!H16</f>
        <v>168</v>
      </c>
      <c r="J16" s="15">
        <f t="shared" si="0"/>
        <v>-25.595238095238095</v>
      </c>
    </row>
    <row r="17" spans="1:10" ht="13" x14ac:dyDescent="0.15">
      <c r="A17" s="1" t="s">
        <v>15</v>
      </c>
      <c r="B17" s="2">
        <v>6</v>
      </c>
      <c r="C17" s="2">
        <f>+'Marzo 2021'!B17</f>
        <v>6</v>
      </c>
      <c r="D17" s="15">
        <f t="shared" si="6"/>
        <v>0</v>
      </c>
      <c r="E17" s="2">
        <f>+B17+'Febrero 2022'!E17</f>
        <v>14</v>
      </c>
      <c r="F17" s="2">
        <f>+C17+'Febrero 2022'!F17</f>
        <v>16</v>
      </c>
      <c r="G17" s="15">
        <f t="shared" si="1"/>
        <v>-12.5</v>
      </c>
      <c r="H17" s="2">
        <f>+B17-C17+'Febrero 2022'!H17</f>
        <v>59</v>
      </c>
      <c r="I17" s="16">
        <f>+'Marzo 2021'!H17</f>
        <v>86</v>
      </c>
      <c r="J17" s="15">
        <f t="shared" si="0"/>
        <v>-31.395348837209301</v>
      </c>
    </row>
    <row r="18" spans="1:10" ht="13" x14ac:dyDescent="0.15">
      <c r="A18" s="1" t="s">
        <v>29</v>
      </c>
      <c r="B18" s="2">
        <v>8</v>
      </c>
      <c r="C18" s="2">
        <f>+'Marzo 2021'!B18</f>
        <v>7</v>
      </c>
      <c r="D18" s="15">
        <f t="shared" si="6"/>
        <v>14.285714285714286</v>
      </c>
      <c r="E18" s="2">
        <f>+B18+'Febrero 2022'!E18</f>
        <v>19</v>
      </c>
      <c r="F18" s="2">
        <f>+C18+'Febrero 2022'!F18</f>
        <v>21</v>
      </c>
      <c r="G18" s="15">
        <f t="shared" si="1"/>
        <v>-9.5238095238095237</v>
      </c>
      <c r="H18" s="2">
        <f>+B18-C18+'Febrero 2022'!H18</f>
        <v>69</v>
      </c>
      <c r="I18" s="16">
        <f>+'Marzo 2021'!H18</f>
        <v>75</v>
      </c>
      <c r="J18" s="15">
        <f t="shared" si="0"/>
        <v>-8</v>
      </c>
    </row>
    <row r="19" spans="1:10" x14ac:dyDescent="0.15">
      <c r="A19" s="6" t="s">
        <v>3</v>
      </c>
      <c r="B19" s="4">
        <f t="shared" ref="B19" si="7">+B14+B15+B16+B17+B18</f>
        <v>35</v>
      </c>
      <c r="C19" s="4">
        <f>SUM(C14:C18)</f>
        <v>49</v>
      </c>
      <c r="D19" s="5">
        <f>+(B19-C19)*100/C19</f>
        <v>-28.571428571428573</v>
      </c>
      <c r="E19" s="4">
        <f>SUM(E14:E18)</f>
        <v>93</v>
      </c>
      <c r="F19" s="4">
        <f>SUM(F14:F18)</f>
        <v>122</v>
      </c>
      <c r="G19" s="5">
        <f t="shared" si="1"/>
        <v>-23.770491803278688</v>
      </c>
      <c r="H19" s="4">
        <f>SUM(H14:H18)</f>
        <v>368</v>
      </c>
      <c r="I19" s="4">
        <f>SUM(I14:I18)</f>
        <v>487</v>
      </c>
      <c r="J19" s="5">
        <f t="shared" si="0"/>
        <v>-24.435318275154003</v>
      </c>
    </row>
    <row r="20" spans="1:10" ht="13" x14ac:dyDescent="0.15">
      <c r="A20" s="1" t="s">
        <v>16</v>
      </c>
      <c r="B20" s="2">
        <v>14</v>
      </c>
      <c r="C20" s="2">
        <f>+'Marzo 2021'!B20</f>
        <v>9</v>
      </c>
      <c r="D20" s="15">
        <f t="shared" ref="D20:D27" si="8">+(B20-C20)*100/C20</f>
        <v>55.555555555555557</v>
      </c>
      <c r="E20" s="2">
        <f>+B20+'Febrero 2022'!E20</f>
        <v>25</v>
      </c>
      <c r="F20" s="2">
        <f>+C20+'Febrero 2022'!F20</f>
        <v>22</v>
      </c>
      <c r="G20" s="15">
        <f t="shared" si="1"/>
        <v>13.636363636363637</v>
      </c>
      <c r="H20" s="2">
        <f>+B20-C20+'Febrero 2022'!H20</f>
        <v>86</v>
      </c>
      <c r="I20" s="16">
        <f>+'Marzo 2021'!H20</f>
        <v>98</v>
      </c>
      <c r="J20" s="15">
        <f t="shared" si="0"/>
        <v>-12.244897959183673</v>
      </c>
    </row>
    <row r="21" spans="1:10" ht="13" x14ac:dyDescent="0.15">
      <c r="A21" s="1" t="s">
        <v>17</v>
      </c>
      <c r="B21" s="2">
        <v>5</v>
      </c>
      <c r="C21" s="2">
        <f>+'Marzo 2021'!B21</f>
        <v>10</v>
      </c>
      <c r="D21" s="15">
        <f t="shared" si="8"/>
        <v>-50</v>
      </c>
      <c r="E21" s="2">
        <f>+B21+'Febrero 2022'!E21</f>
        <v>11</v>
      </c>
      <c r="F21" s="2">
        <f>+C21+'Febrero 2022'!F21</f>
        <v>12</v>
      </c>
      <c r="G21" s="15">
        <f t="shared" si="1"/>
        <v>-8.3333333333333339</v>
      </c>
      <c r="H21" s="2">
        <f>+B21-C21+'Febrero 2022'!H21</f>
        <v>55</v>
      </c>
      <c r="I21" s="16">
        <f>+'Marzo 2021'!H21</f>
        <v>51</v>
      </c>
      <c r="J21" s="15">
        <f t="shared" si="0"/>
        <v>7.8431372549019605</v>
      </c>
    </row>
    <row r="22" spans="1:10" ht="13" x14ac:dyDescent="0.15">
      <c r="A22" s="1" t="s">
        <v>19</v>
      </c>
      <c r="B22" s="2">
        <v>2</v>
      </c>
      <c r="C22" s="2">
        <f>+'Marzo 2021'!B22</f>
        <v>5</v>
      </c>
      <c r="D22" s="15">
        <f t="shared" si="8"/>
        <v>-60</v>
      </c>
      <c r="E22" s="2">
        <f>+B22+'Febrero 2022'!E22</f>
        <v>5</v>
      </c>
      <c r="F22" s="2">
        <f>+C22+'Febrero 2022'!F22</f>
        <v>10</v>
      </c>
      <c r="G22" s="15">
        <f t="shared" si="1"/>
        <v>-50</v>
      </c>
      <c r="H22" s="2">
        <f>+B22-C22+'Febrero 2022'!H22</f>
        <v>25</v>
      </c>
      <c r="I22" s="16">
        <f>+'Marzo 2021'!H22</f>
        <v>34</v>
      </c>
      <c r="J22" s="15">
        <f t="shared" si="0"/>
        <v>-26.470588235294116</v>
      </c>
    </row>
    <row r="23" spans="1:10" ht="13" x14ac:dyDescent="0.15">
      <c r="A23" s="1" t="s">
        <v>18</v>
      </c>
      <c r="B23" s="2">
        <v>4</v>
      </c>
      <c r="C23" s="2">
        <f>+'Marzo 2021'!B23</f>
        <v>5</v>
      </c>
      <c r="D23" s="15">
        <f t="shared" si="8"/>
        <v>-20</v>
      </c>
      <c r="E23" s="2">
        <f>+B23+'Febrero 2022'!E23</f>
        <v>16</v>
      </c>
      <c r="F23" s="2">
        <f>+C23+'Febrero 2022'!F23</f>
        <v>15</v>
      </c>
      <c r="G23" s="15">
        <f t="shared" si="1"/>
        <v>6.666666666666667</v>
      </c>
      <c r="H23" s="2">
        <f>+B23-C23+'Febrero 2022'!H23</f>
        <v>48</v>
      </c>
      <c r="I23" s="16">
        <f>+'Marzo 2021'!H23</f>
        <v>50</v>
      </c>
      <c r="J23" s="15">
        <f t="shared" si="0"/>
        <v>-4</v>
      </c>
    </row>
    <row r="24" spans="1:10" ht="13" x14ac:dyDescent="0.15">
      <c r="A24" s="1" t="s">
        <v>20</v>
      </c>
      <c r="B24" s="2">
        <v>9</v>
      </c>
      <c r="C24" s="2">
        <f>+'Marzo 2021'!B24</f>
        <v>11</v>
      </c>
      <c r="D24" s="15">
        <f t="shared" si="8"/>
        <v>-18.181818181818183</v>
      </c>
      <c r="E24" s="2">
        <f>+B24+'Febrero 2022'!E24</f>
        <v>18</v>
      </c>
      <c r="F24" s="2">
        <f>+C24+'Febrero 2022'!F24</f>
        <v>21</v>
      </c>
      <c r="G24" s="15">
        <f t="shared" si="1"/>
        <v>-14.285714285714286</v>
      </c>
      <c r="H24" s="2">
        <f>+B24-C24+'Febrero 2022'!H24</f>
        <v>59</v>
      </c>
      <c r="I24" s="16">
        <f>+'Marzo 2021'!H24</f>
        <v>71</v>
      </c>
      <c r="J24" s="15">
        <f t="shared" si="0"/>
        <v>-16.901408450704224</v>
      </c>
    </row>
    <row r="25" spans="1:10" ht="13" x14ac:dyDescent="0.15">
      <c r="A25" s="1" t="s">
        <v>22</v>
      </c>
      <c r="B25" s="2">
        <v>26</v>
      </c>
      <c r="C25" s="2">
        <f>+'Marzo 2021'!B25</f>
        <v>36</v>
      </c>
      <c r="D25" s="15">
        <f t="shared" si="8"/>
        <v>-27.777777777777779</v>
      </c>
      <c r="E25" s="2">
        <f>+B25+'Febrero 2022'!E25</f>
        <v>49</v>
      </c>
      <c r="F25" s="2">
        <f>+C25+'Febrero 2022'!F25</f>
        <v>86</v>
      </c>
      <c r="G25" s="15">
        <f t="shared" si="1"/>
        <v>-43.02325581395349</v>
      </c>
      <c r="H25" s="2">
        <f>+B25-C25+'Febrero 2022'!H25</f>
        <v>252</v>
      </c>
      <c r="I25" s="16">
        <f>+'Marzo 2021'!H25</f>
        <v>251</v>
      </c>
      <c r="J25" s="15">
        <f t="shared" si="0"/>
        <v>0.39840637450199201</v>
      </c>
    </row>
    <row r="26" spans="1:10" ht="13" x14ac:dyDescent="0.15">
      <c r="A26" s="1" t="s">
        <v>21</v>
      </c>
      <c r="B26" s="2">
        <v>16</v>
      </c>
      <c r="C26" s="2">
        <f>+'Marzo 2021'!B26</f>
        <v>10</v>
      </c>
      <c r="D26" s="15">
        <f t="shared" si="8"/>
        <v>60</v>
      </c>
      <c r="E26" s="2">
        <f>+B26+'Febrero 2022'!E26</f>
        <v>36</v>
      </c>
      <c r="F26" s="2">
        <f>+C26+'Febrero 2022'!F26</f>
        <v>38</v>
      </c>
      <c r="G26" s="15">
        <f t="shared" si="1"/>
        <v>-5.2631578947368425</v>
      </c>
      <c r="H26" s="2">
        <f>+B26-C26+'Febrero 2022'!H26</f>
        <v>131</v>
      </c>
      <c r="I26" s="16">
        <f>+'Marzo 2021'!H26</f>
        <v>131</v>
      </c>
      <c r="J26" s="15">
        <f t="shared" si="0"/>
        <v>0</v>
      </c>
    </row>
    <row r="27" spans="1:10" ht="13" x14ac:dyDescent="0.15">
      <c r="A27" s="1" t="s">
        <v>28</v>
      </c>
      <c r="B27" s="2">
        <v>8</v>
      </c>
      <c r="C27" s="2">
        <f>+'Marzo 2021'!B27</f>
        <v>9</v>
      </c>
      <c r="D27" s="15">
        <f t="shared" si="8"/>
        <v>-11.111111111111111</v>
      </c>
      <c r="E27" s="2">
        <f>+B27+'Febrero 2022'!E27</f>
        <v>32</v>
      </c>
      <c r="F27" s="2">
        <f>+C27+'Febrero 2022'!F27</f>
        <v>28</v>
      </c>
      <c r="G27" s="15">
        <f t="shared" si="1"/>
        <v>14.285714285714286</v>
      </c>
      <c r="H27" s="2">
        <f>+B27-C27+'Febrero 2022'!H27</f>
        <v>117</v>
      </c>
      <c r="I27" s="16">
        <f>+'Marzo 2021'!H27</f>
        <v>80</v>
      </c>
      <c r="J27" s="15">
        <f t="shared" si="0"/>
        <v>46.25</v>
      </c>
    </row>
    <row r="28" spans="1:10" x14ac:dyDescent="0.15">
      <c r="A28" s="6" t="s">
        <v>30</v>
      </c>
      <c r="B28" s="4">
        <f>SUM(B20:B27)</f>
        <v>84</v>
      </c>
      <c r="C28" s="4">
        <f>SUM(C20:C27)</f>
        <v>95</v>
      </c>
      <c r="D28" s="5">
        <f>+(B28-C28)*100/C28</f>
        <v>-11.578947368421053</v>
      </c>
      <c r="E28" s="4">
        <f>SUM(E20:E27)</f>
        <v>192</v>
      </c>
      <c r="F28" s="4">
        <f>SUM(F20:F27)</f>
        <v>232</v>
      </c>
      <c r="G28" s="5">
        <f>+(E28-F28)*100/F28</f>
        <v>-17.241379310344829</v>
      </c>
      <c r="H28" s="4">
        <f>SUM(H20:H27)</f>
        <v>773</v>
      </c>
      <c r="I28" s="4">
        <f>SUM(I20:I27)</f>
        <v>766</v>
      </c>
      <c r="J28" s="5">
        <f>+(H28-I28)*100/I28</f>
        <v>0.91383812010443866</v>
      </c>
    </row>
    <row r="29" spans="1:10" ht="14" x14ac:dyDescent="0.15">
      <c r="A29" s="14" t="s">
        <v>27</v>
      </c>
      <c r="B29" s="12">
        <f>+B7+B13+B19+B28</f>
        <v>137</v>
      </c>
      <c r="C29" s="12">
        <f>+C7+C13+C19+C28</f>
        <v>173</v>
      </c>
      <c r="D29" s="13">
        <f>+(B29-C29)*100/C29</f>
        <v>-20.809248554913296</v>
      </c>
      <c r="E29" s="12">
        <f t="shared" ref="E29:I29" si="9">+E7+E13+E19+E28</f>
        <v>326</v>
      </c>
      <c r="F29" s="12">
        <f t="shared" si="9"/>
        <v>428</v>
      </c>
      <c r="G29" s="13">
        <f>+(E29-F29)*100/F29</f>
        <v>-23.831775700934578</v>
      </c>
      <c r="H29" s="12">
        <f t="shared" si="9"/>
        <v>1343</v>
      </c>
      <c r="I29" s="12">
        <f t="shared" si="9"/>
        <v>1536</v>
      </c>
      <c r="J29" s="13">
        <f>+(H29-I29)*100/I29</f>
        <v>-12.565104166666666</v>
      </c>
    </row>
    <row r="30" spans="1:10" x14ac:dyDescent="0.15">
      <c r="A30" s="11" t="s">
        <v>31</v>
      </c>
      <c r="B30" s="11">
        <f>+B29-B7</f>
        <v>134</v>
      </c>
      <c r="C30" s="11">
        <f>+C29-C7</f>
        <v>172</v>
      </c>
      <c r="D30" s="10">
        <f>+(B30-C30)*100/C30</f>
        <v>-22.093023255813954</v>
      </c>
      <c r="E30" s="11">
        <f t="shared" ref="E30:I30" si="10">+E29-E7</f>
        <v>320</v>
      </c>
      <c r="F30" s="11">
        <f t="shared" si="10"/>
        <v>426</v>
      </c>
      <c r="G30" s="10">
        <f>+(E30-F30)*100/F30</f>
        <v>-24.88262910798122</v>
      </c>
      <c r="H30" s="11">
        <f t="shared" si="10"/>
        <v>1328</v>
      </c>
      <c r="I30" s="11">
        <f t="shared" si="10"/>
        <v>1521</v>
      </c>
      <c r="J30" s="10">
        <f>+(H30-I30)*100/I30</f>
        <v>-12.689020381328074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DA05A-BE90-6241-BBB9-D4993EC0BBBA}">
  <sheetPr codeName="Hoja52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+'Febrero 2021'!B4</f>
        <v>0</v>
      </c>
      <c r="D4" s="15"/>
      <c r="E4" s="2">
        <f>+B4+'Enero 2022'!E4</f>
        <v>0</v>
      </c>
      <c r="F4" s="2">
        <f>+C4+'Enero 2022'!F4</f>
        <v>0</v>
      </c>
      <c r="G4" s="15"/>
      <c r="H4" s="2">
        <f>+B4-C4+'Enero 2022'!H4</f>
        <v>4</v>
      </c>
      <c r="I4" s="16">
        <f>+'Febrero 2021'!H4</f>
        <v>4</v>
      </c>
      <c r="J4" s="15">
        <f t="shared" ref="J4:J27" si="0">+(H4-I4)*100/I4</f>
        <v>0</v>
      </c>
    </row>
    <row r="5" spans="1:10" ht="13" x14ac:dyDescent="0.15">
      <c r="A5" s="1" t="s">
        <v>5</v>
      </c>
      <c r="B5" s="2"/>
      <c r="C5" s="2">
        <f>+'Febrero 2021'!B5</f>
        <v>0</v>
      </c>
      <c r="D5" s="15"/>
      <c r="E5" s="2">
        <f>+B5+'Enero 2022'!E5</f>
        <v>0</v>
      </c>
      <c r="F5" s="2">
        <f>+C5+'Enero 2022'!F5</f>
        <v>1</v>
      </c>
      <c r="G5" s="15"/>
      <c r="H5" s="2">
        <f>+B5-C5+'Enero 2022'!H5</f>
        <v>1</v>
      </c>
      <c r="I5" s="16">
        <f>+'Febrero 2021'!H5</f>
        <v>3</v>
      </c>
      <c r="J5" s="15">
        <f t="shared" si="0"/>
        <v>-66.666666666666671</v>
      </c>
    </row>
    <row r="6" spans="1:10" ht="13" x14ac:dyDescent="0.15">
      <c r="A6" s="1" t="s">
        <v>6</v>
      </c>
      <c r="B6" s="2"/>
      <c r="C6" s="2">
        <f>+'Febrero 2021'!B6</f>
        <v>0</v>
      </c>
      <c r="D6" s="15"/>
      <c r="E6" s="2">
        <f>+B6+'Enero 2022'!E6</f>
        <v>3</v>
      </c>
      <c r="F6" s="2">
        <f>+C6+'Enero 2022'!F6</f>
        <v>0</v>
      </c>
      <c r="G6" s="15"/>
      <c r="H6" s="2">
        <f>+B6-C6+'Enero 2022'!H6</f>
        <v>8</v>
      </c>
      <c r="I6" s="16">
        <f>+'Febrero 2021'!H6</f>
        <v>8</v>
      </c>
      <c r="J6" s="15">
        <f t="shared" si="0"/>
        <v>0</v>
      </c>
    </row>
    <row r="7" spans="1:10" x14ac:dyDescent="0.15">
      <c r="A7" s="6" t="s">
        <v>1</v>
      </c>
      <c r="B7" s="4">
        <f t="shared" ref="B7" si="1">+B4+B5+B6</f>
        <v>0</v>
      </c>
      <c r="C7" s="4">
        <f>SUM(C4:C6)</f>
        <v>0</v>
      </c>
      <c r="D7" s="5"/>
      <c r="E7" s="4">
        <f>SUM(E4:E6)</f>
        <v>3</v>
      </c>
      <c r="F7" s="4">
        <f>SUM(F4:F6)</f>
        <v>1</v>
      </c>
      <c r="G7" s="5"/>
      <c r="H7" s="4">
        <f>SUM(H4:H6)</f>
        <v>13</v>
      </c>
      <c r="I7" s="4">
        <f>SUM(I4:I6)</f>
        <v>15</v>
      </c>
      <c r="J7" s="5">
        <f t="shared" si="0"/>
        <v>-13.333333333333334</v>
      </c>
    </row>
    <row r="8" spans="1:10" ht="13" x14ac:dyDescent="0.15">
      <c r="A8" s="1" t="s">
        <v>7</v>
      </c>
      <c r="B8" s="2"/>
      <c r="C8" s="2">
        <f>+'Febrero 2021'!B8</f>
        <v>1</v>
      </c>
      <c r="D8" s="15">
        <f t="shared" ref="D8:D12" si="2">+(B8-C8)*100/C8</f>
        <v>-100</v>
      </c>
      <c r="E8" s="2">
        <f>+B8+'Enero 2022'!E8</f>
        <v>0</v>
      </c>
      <c r="F8" s="2">
        <f>+C8+'Enero 2022'!F8</f>
        <v>1</v>
      </c>
      <c r="G8" s="15">
        <f t="shared" ref="G8:G27" si="3">+(E8-F8)*100/F8</f>
        <v>-100</v>
      </c>
      <c r="H8" s="2">
        <f>+B8-C8+'Enero 2022'!H8</f>
        <v>5</v>
      </c>
      <c r="I8" s="16">
        <f>+'Febrero 2021'!H8</f>
        <v>3</v>
      </c>
      <c r="J8" s="15">
        <f t="shared" si="0"/>
        <v>66.666666666666671</v>
      </c>
    </row>
    <row r="9" spans="1:10" ht="13" x14ac:dyDescent="0.15">
      <c r="A9" s="1" t="s">
        <v>8</v>
      </c>
      <c r="B9" s="2"/>
      <c r="C9" s="2">
        <f>+'Febrero 2021'!B9</f>
        <v>0</v>
      </c>
      <c r="D9" s="15"/>
      <c r="E9" s="2">
        <f>+B9+'Enero 2022'!E9</f>
        <v>1</v>
      </c>
      <c r="F9" s="2">
        <f>+C9+'Enero 2022'!F9</f>
        <v>2</v>
      </c>
      <c r="G9" s="15"/>
      <c r="H9" s="2">
        <f>+B9-C9+'Enero 2022'!H9</f>
        <v>7</v>
      </c>
      <c r="I9" s="16">
        <f>+'Febrero 2021'!H9</f>
        <v>12</v>
      </c>
      <c r="J9" s="15">
        <f t="shared" si="0"/>
        <v>-41.666666666666664</v>
      </c>
    </row>
    <row r="10" spans="1:10" ht="13" x14ac:dyDescent="0.15">
      <c r="A10" s="1" t="s">
        <v>9</v>
      </c>
      <c r="B10" s="2">
        <v>1</v>
      </c>
      <c r="C10" s="2">
        <f>+'Febrero 2021'!B10</f>
        <v>4</v>
      </c>
      <c r="D10" s="15">
        <f t="shared" si="2"/>
        <v>-75</v>
      </c>
      <c r="E10" s="2">
        <f>+B10+'Enero 2022'!E10</f>
        <v>3</v>
      </c>
      <c r="F10" s="2">
        <f>+C10+'Enero 2022'!F10</f>
        <v>8</v>
      </c>
      <c r="G10" s="15">
        <f t="shared" si="3"/>
        <v>-62.5</v>
      </c>
      <c r="H10" s="2">
        <f>+B10-C10+'Enero 2022'!H10</f>
        <v>48</v>
      </c>
      <c r="I10" s="16">
        <f>+'Febrero 2021'!H10</f>
        <v>72</v>
      </c>
      <c r="J10" s="15">
        <f t="shared" si="0"/>
        <v>-33.333333333333336</v>
      </c>
    </row>
    <row r="11" spans="1:10" ht="13" x14ac:dyDescent="0.15">
      <c r="A11" s="1" t="s">
        <v>10</v>
      </c>
      <c r="B11" s="2">
        <v>3</v>
      </c>
      <c r="C11" s="2">
        <f>+'Febrero 2021'!B11</f>
        <v>8</v>
      </c>
      <c r="D11" s="15">
        <f t="shared" si="2"/>
        <v>-62.5</v>
      </c>
      <c r="E11" s="2">
        <f>+B11+'Enero 2022'!E11</f>
        <v>5</v>
      </c>
      <c r="F11" s="2">
        <f>+C11+'Enero 2022'!F11</f>
        <v>13</v>
      </c>
      <c r="G11" s="15">
        <f t="shared" si="3"/>
        <v>-61.53846153846154</v>
      </c>
      <c r="H11" s="2">
        <f>+B11-C11+'Enero 2022'!H11</f>
        <v>49</v>
      </c>
      <c r="I11" s="16">
        <f>+'Febrero 2021'!H11</f>
        <v>68</v>
      </c>
      <c r="J11" s="15">
        <f t="shared" si="0"/>
        <v>-27.941176470588236</v>
      </c>
    </row>
    <row r="12" spans="1:10" ht="13" x14ac:dyDescent="0.15">
      <c r="A12" s="1" t="s">
        <v>11</v>
      </c>
      <c r="B12" s="2">
        <v>3</v>
      </c>
      <c r="C12" s="2">
        <f>+'Febrero 2021'!B12</f>
        <v>11</v>
      </c>
      <c r="D12" s="15">
        <f t="shared" si="2"/>
        <v>-72.727272727272734</v>
      </c>
      <c r="E12" s="2">
        <f>+B12+'Enero 2022'!E12</f>
        <v>11</v>
      </c>
      <c r="F12" s="2">
        <f>+C12+'Enero 2022'!F12</f>
        <v>20</v>
      </c>
      <c r="G12" s="15">
        <f t="shared" si="3"/>
        <v>-45</v>
      </c>
      <c r="H12" s="2">
        <f>+B12-C12+'Enero 2022'!H12</f>
        <v>91</v>
      </c>
      <c r="I12" s="16">
        <f>+'Febrero 2021'!H12</f>
        <v>100</v>
      </c>
      <c r="J12" s="15">
        <f t="shared" si="0"/>
        <v>-9</v>
      </c>
    </row>
    <row r="13" spans="1:10" x14ac:dyDescent="0.15">
      <c r="A13" s="6" t="s">
        <v>2</v>
      </c>
      <c r="B13" s="4">
        <f t="shared" ref="B13" si="4">+B8+B9+B10+B11+B12</f>
        <v>7</v>
      </c>
      <c r="C13" s="4">
        <f>SUM(C8:C12)</f>
        <v>24</v>
      </c>
      <c r="D13" s="5">
        <f>+(B13-C13)*100/C13</f>
        <v>-70.833333333333329</v>
      </c>
      <c r="E13" s="4">
        <f>SUM(E8:E12)</f>
        <v>20</v>
      </c>
      <c r="F13" s="4">
        <f>SUM(F8:F12)</f>
        <v>44</v>
      </c>
      <c r="G13" s="5">
        <f t="shared" si="3"/>
        <v>-54.545454545454547</v>
      </c>
      <c r="H13" s="4">
        <f>SUM(H8:H12)</f>
        <v>200</v>
      </c>
      <c r="I13" s="4">
        <f>SUM(I8:I12)</f>
        <v>255</v>
      </c>
      <c r="J13" s="5">
        <f t="shared" si="0"/>
        <v>-21.568627450980394</v>
      </c>
    </row>
    <row r="14" spans="1:10" ht="13" x14ac:dyDescent="0.15">
      <c r="A14" s="1" t="s">
        <v>12</v>
      </c>
      <c r="B14" s="2">
        <v>5</v>
      </c>
      <c r="C14" s="2">
        <f>+'Febrero 2021'!B14</f>
        <v>2</v>
      </c>
      <c r="D14" s="15">
        <f>+(B14-C14)*100/C14</f>
        <v>150</v>
      </c>
      <c r="E14" s="2">
        <f>+B14+'Enero 2022'!E14</f>
        <v>9</v>
      </c>
      <c r="F14" s="2">
        <f>+C14+'Enero 2022'!F14</f>
        <v>9</v>
      </c>
      <c r="G14" s="15">
        <f t="shared" si="3"/>
        <v>0</v>
      </c>
      <c r="H14" s="2">
        <f>+B14-C14+'Enero 2022'!H14</f>
        <v>61</v>
      </c>
      <c r="I14" s="16">
        <f>+'Febrero 2021'!H14</f>
        <v>75</v>
      </c>
      <c r="J14" s="15">
        <f t="shared" si="0"/>
        <v>-18.666666666666668</v>
      </c>
    </row>
    <row r="15" spans="1:10" ht="13" x14ac:dyDescent="0.15">
      <c r="A15" s="1" t="s">
        <v>13</v>
      </c>
      <c r="B15" s="2">
        <v>5</v>
      </c>
      <c r="C15" s="2">
        <f>+'Febrero 2021'!B15</f>
        <v>7</v>
      </c>
      <c r="D15" s="15">
        <f t="shared" ref="D15:D18" si="5">+(B15-C15)*100/C15</f>
        <v>-28.571428571428573</v>
      </c>
      <c r="E15" s="2">
        <f>+B15+'Enero 2022'!E15</f>
        <v>9</v>
      </c>
      <c r="F15" s="2">
        <f>+C15+'Enero 2022'!F15</f>
        <v>18</v>
      </c>
      <c r="G15" s="15">
        <f t="shared" si="3"/>
        <v>-50</v>
      </c>
      <c r="H15" s="2">
        <f>+B15-C15+'Enero 2022'!H15</f>
        <v>58</v>
      </c>
      <c r="I15" s="16">
        <f>+'Febrero 2021'!H15</f>
        <v>72</v>
      </c>
      <c r="J15" s="15">
        <f t="shared" si="0"/>
        <v>-19.444444444444443</v>
      </c>
    </row>
    <row r="16" spans="1:10" ht="13" x14ac:dyDescent="0.15">
      <c r="A16" s="1" t="s">
        <v>14</v>
      </c>
      <c r="B16" s="2">
        <v>10</v>
      </c>
      <c r="C16" s="2">
        <f>+'Febrero 2021'!B16</f>
        <v>13</v>
      </c>
      <c r="D16" s="15">
        <f t="shared" si="5"/>
        <v>-23.076923076923077</v>
      </c>
      <c r="E16" s="2">
        <f>+B16+'Enero 2022'!E16</f>
        <v>21</v>
      </c>
      <c r="F16" s="2">
        <f>+C16+'Enero 2022'!F16</f>
        <v>22</v>
      </c>
      <c r="G16" s="15">
        <f t="shared" si="3"/>
        <v>-4.5454545454545459</v>
      </c>
      <c r="H16" s="2">
        <f>+B16-C16+'Enero 2022'!H16</f>
        <v>136</v>
      </c>
      <c r="I16" s="16">
        <f>+'Febrero 2021'!H16</f>
        <v>157</v>
      </c>
      <c r="J16" s="15">
        <f t="shared" si="0"/>
        <v>-13.375796178343949</v>
      </c>
    </row>
    <row r="17" spans="1:10" ht="13" x14ac:dyDescent="0.15">
      <c r="A17" s="1" t="s">
        <v>15</v>
      </c>
      <c r="B17" s="2">
        <v>3</v>
      </c>
      <c r="C17" s="2">
        <f>+'Febrero 2021'!B17</f>
        <v>8</v>
      </c>
      <c r="D17" s="15">
        <f t="shared" si="5"/>
        <v>-62.5</v>
      </c>
      <c r="E17" s="2">
        <f>+B17+'Enero 2022'!E17</f>
        <v>8</v>
      </c>
      <c r="F17" s="2">
        <f>+C17+'Enero 2022'!F17</f>
        <v>10</v>
      </c>
      <c r="G17" s="15">
        <f t="shared" si="3"/>
        <v>-20</v>
      </c>
      <c r="H17" s="2">
        <f>+B17-C17+'Enero 2022'!H17</f>
        <v>59</v>
      </c>
      <c r="I17" s="16">
        <f>+'Febrero 2021'!H17</f>
        <v>82</v>
      </c>
      <c r="J17" s="15">
        <f t="shared" si="0"/>
        <v>-28.048780487804876</v>
      </c>
    </row>
    <row r="18" spans="1:10" ht="13" x14ac:dyDescent="0.15">
      <c r="A18" s="1" t="s">
        <v>29</v>
      </c>
      <c r="B18" s="2">
        <v>6</v>
      </c>
      <c r="C18" s="2">
        <f>+'Febrero 2021'!B18</f>
        <v>9</v>
      </c>
      <c r="D18" s="15">
        <f t="shared" si="5"/>
        <v>-33.333333333333336</v>
      </c>
      <c r="E18" s="2">
        <f>+B18+'Enero 2022'!E18</f>
        <v>11</v>
      </c>
      <c r="F18" s="2">
        <f>+C18+'Enero 2022'!F18</f>
        <v>14</v>
      </c>
      <c r="G18" s="15">
        <f t="shared" si="3"/>
        <v>-21.428571428571427</v>
      </c>
      <c r="H18" s="2">
        <f>+B18-C18+'Enero 2022'!H18</f>
        <v>68</v>
      </c>
      <c r="I18" s="16">
        <f>+'Febrero 2021'!H18</f>
        <v>73</v>
      </c>
      <c r="J18" s="15">
        <f t="shared" si="0"/>
        <v>-6.8493150684931505</v>
      </c>
    </row>
    <row r="19" spans="1:10" x14ac:dyDescent="0.15">
      <c r="A19" s="6" t="s">
        <v>3</v>
      </c>
      <c r="B19" s="4">
        <f t="shared" ref="B19" si="6">+B14+B15+B16+B17+B18</f>
        <v>29</v>
      </c>
      <c r="C19" s="4">
        <f>SUM(C14:C18)</f>
        <v>39</v>
      </c>
      <c r="D19" s="5">
        <f>+(B19-C19)*100/C19</f>
        <v>-25.641025641025642</v>
      </c>
      <c r="E19" s="4">
        <f>SUM(E14:E18)</f>
        <v>58</v>
      </c>
      <c r="F19" s="4">
        <f>SUM(F14:F18)</f>
        <v>73</v>
      </c>
      <c r="G19" s="5">
        <f t="shared" si="3"/>
        <v>-20.547945205479451</v>
      </c>
      <c r="H19" s="4">
        <f>SUM(H14:H18)</f>
        <v>382</v>
      </c>
      <c r="I19" s="4">
        <f>SUM(I14:I18)</f>
        <v>459</v>
      </c>
      <c r="J19" s="5">
        <f t="shared" si="0"/>
        <v>-16.775599128540303</v>
      </c>
    </row>
    <row r="20" spans="1:10" ht="13" x14ac:dyDescent="0.15">
      <c r="A20" s="1" t="s">
        <v>16</v>
      </c>
      <c r="B20" s="2">
        <v>5</v>
      </c>
      <c r="C20" s="2">
        <f>+'Febrero 2021'!B20</f>
        <v>6</v>
      </c>
      <c r="D20" s="15">
        <f t="shared" ref="D20:D27" si="7">+(B20-C20)*100/C20</f>
        <v>-16.666666666666668</v>
      </c>
      <c r="E20" s="2">
        <f>+B20+'Enero 2022'!E20</f>
        <v>11</v>
      </c>
      <c r="F20" s="2">
        <f>+C20+'Enero 2022'!F20</f>
        <v>13</v>
      </c>
      <c r="G20" s="15">
        <f t="shared" si="3"/>
        <v>-15.384615384615385</v>
      </c>
      <c r="H20" s="2">
        <f>+B20-C20+'Enero 2022'!H20</f>
        <v>81</v>
      </c>
      <c r="I20" s="16">
        <f>+'Febrero 2021'!H20</f>
        <v>100</v>
      </c>
      <c r="J20" s="15">
        <f t="shared" si="0"/>
        <v>-19</v>
      </c>
    </row>
    <row r="21" spans="1:10" ht="13" x14ac:dyDescent="0.15">
      <c r="A21" s="1" t="s">
        <v>17</v>
      </c>
      <c r="B21" s="2">
        <v>3</v>
      </c>
      <c r="C21" s="2">
        <f>+'Febrero 2021'!B21</f>
        <v>1</v>
      </c>
      <c r="D21" s="15">
        <f t="shared" si="7"/>
        <v>200</v>
      </c>
      <c r="E21" s="2">
        <f>+B21+'Enero 2022'!E21</f>
        <v>6</v>
      </c>
      <c r="F21" s="2">
        <f>+C21+'Enero 2022'!F21</f>
        <v>2</v>
      </c>
      <c r="G21" s="15">
        <f t="shared" si="3"/>
        <v>200</v>
      </c>
      <c r="H21" s="2">
        <f>+B21-C21+'Enero 2022'!H21</f>
        <v>60</v>
      </c>
      <c r="I21" s="16">
        <f>+'Febrero 2021'!H21</f>
        <v>45</v>
      </c>
      <c r="J21" s="15">
        <f t="shared" si="0"/>
        <v>33.333333333333336</v>
      </c>
    </row>
    <row r="22" spans="1:10" ht="13" x14ac:dyDescent="0.15">
      <c r="A22" s="1" t="s">
        <v>19</v>
      </c>
      <c r="B22" s="2">
        <v>1</v>
      </c>
      <c r="C22" s="2">
        <f>+'Febrero 2021'!B22</f>
        <v>1</v>
      </c>
      <c r="D22" s="15">
        <f t="shared" si="7"/>
        <v>0</v>
      </c>
      <c r="E22" s="2">
        <f>+B22+'Enero 2022'!E22</f>
        <v>3</v>
      </c>
      <c r="F22" s="2">
        <f>+C22+'Enero 2022'!F22</f>
        <v>5</v>
      </c>
      <c r="G22" s="15">
        <f t="shared" si="3"/>
        <v>-40</v>
      </c>
      <c r="H22" s="2">
        <f>+B22-C22+'Enero 2022'!H22</f>
        <v>28</v>
      </c>
      <c r="I22" s="16">
        <f>+'Febrero 2021'!H22</f>
        <v>31</v>
      </c>
      <c r="J22" s="15">
        <f t="shared" si="0"/>
        <v>-9.67741935483871</v>
      </c>
    </row>
    <row r="23" spans="1:10" ht="13" x14ac:dyDescent="0.15">
      <c r="A23" s="1" t="s">
        <v>18</v>
      </c>
      <c r="B23" s="2">
        <v>4</v>
      </c>
      <c r="C23" s="2">
        <f>+'Febrero 2021'!B23</f>
        <v>4</v>
      </c>
      <c r="D23" s="15">
        <f t="shared" si="7"/>
        <v>0</v>
      </c>
      <c r="E23" s="2">
        <f>+B23+'Enero 2022'!E23</f>
        <v>12</v>
      </c>
      <c r="F23" s="2">
        <f>+C23+'Enero 2022'!F23</f>
        <v>10</v>
      </c>
      <c r="G23" s="15">
        <f t="shared" si="3"/>
        <v>20</v>
      </c>
      <c r="H23" s="2">
        <f>+B23-C23+'Enero 2022'!H23</f>
        <v>49</v>
      </c>
      <c r="I23" s="16">
        <f>+'Febrero 2021'!H23</f>
        <v>50</v>
      </c>
      <c r="J23" s="15">
        <f t="shared" si="0"/>
        <v>-2</v>
      </c>
    </row>
    <row r="24" spans="1:10" ht="13" x14ac:dyDescent="0.15">
      <c r="A24" s="1" t="s">
        <v>20</v>
      </c>
      <c r="B24" s="2">
        <v>5</v>
      </c>
      <c r="C24" s="2">
        <f>+'Febrero 2021'!B24</f>
        <v>3</v>
      </c>
      <c r="D24" s="15">
        <f t="shared" si="7"/>
        <v>66.666666666666671</v>
      </c>
      <c r="E24" s="2">
        <f>+B24+'Enero 2022'!E24</f>
        <v>9</v>
      </c>
      <c r="F24" s="2">
        <f>+C24+'Enero 2022'!F24</f>
        <v>10</v>
      </c>
      <c r="G24" s="15">
        <f t="shared" si="3"/>
        <v>-10</v>
      </c>
      <c r="H24" s="2">
        <f>+B24-C24+'Enero 2022'!H24</f>
        <v>61</v>
      </c>
      <c r="I24" s="16">
        <f>+'Febrero 2021'!H24</f>
        <v>64</v>
      </c>
      <c r="J24" s="15">
        <f t="shared" si="0"/>
        <v>-4.6875</v>
      </c>
    </row>
    <row r="25" spans="1:10" ht="13" x14ac:dyDescent="0.15">
      <c r="A25" s="1" t="s">
        <v>22</v>
      </c>
      <c r="B25" s="2">
        <v>11</v>
      </c>
      <c r="C25" s="2">
        <f>+'Febrero 2021'!B25</f>
        <v>29</v>
      </c>
      <c r="D25" s="15">
        <f t="shared" si="7"/>
        <v>-62.068965517241381</v>
      </c>
      <c r="E25" s="2">
        <f>+B25+'Enero 2022'!E25</f>
        <v>23</v>
      </c>
      <c r="F25" s="2">
        <f>+C25+'Enero 2022'!F25</f>
        <v>50</v>
      </c>
      <c r="G25" s="15">
        <f t="shared" si="3"/>
        <v>-54</v>
      </c>
      <c r="H25" s="2">
        <f>+B25-C25+'Enero 2022'!H25</f>
        <v>262</v>
      </c>
      <c r="I25" s="16">
        <f>+'Febrero 2021'!H25</f>
        <v>228</v>
      </c>
      <c r="J25" s="15">
        <f t="shared" si="0"/>
        <v>14.912280701754385</v>
      </c>
    </row>
    <row r="26" spans="1:10" ht="13" x14ac:dyDescent="0.15">
      <c r="A26" s="1" t="s">
        <v>21</v>
      </c>
      <c r="B26" s="2">
        <v>11</v>
      </c>
      <c r="C26" s="2">
        <f>+'Febrero 2021'!B26</f>
        <v>15</v>
      </c>
      <c r="D26" s="15">
        <f t="shared" si="7"/>
        <v>-26.666666666666668</v>
      </c>
      <c r="E26" s="2">
        <f>+B26+'Enero 2022'!E26</f>
        <v>20</v>
      </c>
      <c r="F26" s="2">
        <f>+C26+'Enero 2022'!F26</f>
        <v>28</v>
      </c>
      <c r="G26" s="15">
        <f t="shared" si="3"/>
        <v>-28.571428571428573</v>
      </c>
      <c r="H26" s="2">
        <f>+B26-C26+'Enero 2022'!H26</f>
        <v>125</v>
      </c>
      <c r="I26" s="16">
        <f>+'Febrero 2021'!H26</f>
        <v>124</v>
      </c>
      <c r="J26" s="15">
        <f t="shared" si="0"/>
        <v>0.80645161290322576</v>
      </c>
    </row>
    <row r="27" spans="1:10" ht="13" x14ac:dyDescent="0.15">
      <c r="A27" s="1" t="s">
        <v>28</v>
      </c>
      <c r="B27" s="2">
        <v>9</v>
      </c>
      <c r="C27" s="2">
        <f>+'Febrero 2021'!B27</f>
        <v>15</v>
      </c>
      <c r="D27" s="15">
        <f t="shared" si="7"/>
        <v>-40</v>
      </c>
      <c r="E27" s="2">
        <f>+B27+'Enero 2022'!E27</f>
        <v>24</v>
      </c>
      <c r="F27" s="2">
        <f>+C27+'Enero 2022'!F27</f>
        <v>19</v>
      </c>
      <c r="G27" s="15">
        <f t="shared" si="3"/>
        <v>26.315789473684209</v>
      </c>
      <c r="H27" s="2">
        <f>+B27-C27+'Enero 2022'!H27</f>
        <v>118</v>
      </c>
      <c r="I27" s="16">
        <f>+'Febrero 2021'!H27</f>
        <v>76</v>
      </c>
      <c r="J27" s="15">
        <f t="shared" si="0"/>
        <v>55.263157894736842</v>
      </c>
    </row>
    <row r="28" spans="1:10" x14ac:dyDescent="0.15">
      <c r="A28" s="6" t="s">
        <v>30</v>
      </c>
      <c r="B28" s="4">
        <f>SUM(B20:B27)</f>
        <v>49</v>
      </c>
      <c r="C28" s="4">
        <f>SUM(C20:C27)</f>
        <v>74</v>
      </c>
      <c r="D28" s="5">
        <f>+(B28-C28)*100/C28</f>
        <v>-33.783783783783782</v>
      </c>
      <c r="E28" s="4">
        <f>SUM(E20:E27)</f>
        <v>108</v>
      </c>
      <c r="F28" s="4">
        <f>SUM(F20:F27)</f>
        <v>137</v>
      </c>
      <c r="G28" s="5">
        <f>+(E28-F28)*100/F28</f>
        <v>-21.167883211678831</v>
      </c>
      <c r="H28" s="4">
        <f>SUM(H20:H27)</f>
        <v>784</v>
      </c>
      <c r="I28" s="4">
        <f>SUM(I20:I27)</f>
        <v>718</v>
      </c>
      <c r="J28" s="5">
        <f>+(H28-I28)*100/I28</f>
        <v>9.1922005571030638</v>
      </c>
    </row>
    <row r="29" spans="1:10" ht="14" x14ac:dyDescent="0.15">
      <c r="A29" s="14" t="s">
        <v>27</v>
      </c>
      <c r="B29" s="12">
        <f>+B7+B13+B19+B28</f>
        <v>85</v>
      </c>
      <c r="C29" s="12">
        <f>+C7+C13+C19+C28</f>
        <v>137</v>
      </c>
      <c r="D29" s="13">
        <f>+(B29-C29)*100/C29</f>
        <v>-37.956204379562045</v>
      </c>
      <c r="E29" s="12">
        <f t="shared" ref="E29:I29" si="8">+E7+E13+E19+E28</f>
        <v>189</v>
      </c>
      <c r="F29" s="12">
        <f t="shared" si="8"/>
        <v>255</v>
      </c>
      <c r="G29" s="13">
        <f>+(E29-F29)*100/F29</f>
        <v>-25.882352941176471</v>
      </c>
      <c r="H29" s="12">
        <f t="shared" si="8"/>
        <v>1379</v>
      </c>
      <c r="I29" s="12">
        <f t="shared" si="8"/>
        <v>1447</v>
      </c>
      <c r="J29" s="13">
        <f>+(H29-I29)*100/I29</f>
        <v>-4.69937802349689</v>
      </c>
    </row>
    <row r="30" spans="1:10" x14ac:dyDescent="0.15">
      <c r="A30" s="11" t="s">
        <v>31</v>
      </c>
      <c r="B30" s="11">
        <f>+B29-B7</f>
        <v>85</v>
      </c>
      <c r="C30" s="11">
        <f>+C29-C7</f>
        <v>137</v>
      </c>
      <c r="D30" s="10">
        <f>+(B30-C30)*100/C30</f>
        <v>-37.956204379562045</v>
      </c>
      <c r="E30" s="11">
        <f t="shared" ref="E30:I30" si="9">+E29-E7</f>
        <v>186</v>
      </c>
      <c r="F30" s="11">
        <f t="shared" si="9"/>
        <v>254</v>
      </c>
      <c r="G30" s="10">
        <f>+(E30-F30)*100/F30</f>
        <v>-26.771653543307085</v>
      </c>
      <c r="H30" s="11">
        <f t="shared" si="9"/>
        <v>1366</v>
      </c>
      <c r="I30" s="11">
        <f t="shared" si="9"/>
        <v>1432</v>
      </c>
      <c r="J30" s="10">
        <f>+(H30-I30)*100/I30</f>
        <v>-4.6089385474860336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  <ignoredErrors>
    <ignoredError sqref="C7:G7 B28:C30 C8:D12 G8:G12 C13:C27" formulaRange="1"/>
    <ignoredError sqref="D13:G13 D19:G19 D14:D18 G14:G18 D28:G30 D20:D27 G20:G27" formula="1" formulaRange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F05C9-B2DF-E545-AE42-87202CC92DA7}">
  <sheetPr codeName="Hoja53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2022</v>
      </c>
      <c r="C3" s="8">
        <v>2021</v>
      </c>
      <c r="D3" s="9" t="s">
        <v>23</v>
      </c>
      <c r="E3" s="7">
        <v>2022</v>
      </c>
      <c r="F3" s="8">
        <v>2021</v>
      </c>
      <c r="G3" s="9" t="s">
        <v>23</v>
      </c>
      <c r="H3" s="7">
        <v>2022</v>
      </c>
      <c r="I3" s="8">
        <v>2021</v>
      </c>
      <c r="J3" s="9" t="s">
        <v>23</v>
      </c>
    </row>
    <row r="4" spans="1:10" ht="13" x14ac:dyDescent="0.15">
      <c r="A4" s="1" t="s">
        <v>4</v>
      </c>
      <c r="B4" s="2"/>
      <c r="C4" s="2">
        <f>+'Enero 2021'!B4</f>
        <v>0</v>
      </c>
      <c r="D4" s="15"/>
      <c r="E4" s="2">
        <f>+B4</f>
        <v>0</v>
      </c>
      <c r="F4" s="2">
        <f>+C4</f>
        <v>0</v>
      </c>
      <c r="G4" s="15"/>
      <c r="H4" s="2">
        <f>+B4-C4+'Diciembre 2021'!H4</f>
        <v>4</v>
      </c>
      <c r="I4" s="16">
        <f>+'Enero 2021'!H4</f>
        <v>4</v>
      </c>
      <c r="J4" s="15">
        <f t="shared" ref="J4:J27" si="0">+(H4-I4)*100/I4</f>
        <v>0</v>
      </c>
    </row>
    <row r="5" spans="1:10" ht="13" x14ac:dyDescent="0.15">
      <c r="A5" s="1" t="s">
        <v>5</v>
      </c>
      <c r="B5" s="2"/>
      <c r="C5" s="2">
        <f>+'Enero 2021'!B5</f>
        <v>1</v>
      </c>
      <c r="D5" s="15">
        <f t="shared" ref="D5:D12" si="1">+(B5-C5)*100/C5</f>
        <v>-100</v>
      </c>
      <c r="E5" s="2">
        <f t="shared" ref="E5:E6" si="2">+B5</f>
        <v>0</v>
      </c>
      <c r="F5" s="2">
        <f t="shared" ref="F5:F6" si="3">+C5</f>
        <v>1</v>
      </c>
      <c r="G5" s="15">
        <f t="shared" ref="G5:G27" si="4">+(E5-F5)*100/F5</f>
        <v>-100</v>
      </c>
      <c r="H5" s="2">
        <f>+B5-C5+'Diciembre 2021'!H5</f>
        <v>1</v>
      </c>
      <c r="I5" s="16">
        <f>+'Enero 2021'!H5</f>
        <v>3</v>
      </c>
      <c r="J5" s="15">
        <f t="shared" si="0"/>
        <v>-66.666666666666671</v>
      </c>
    </row>
    <row r="6" spans="1:10" ht="13" x14ac:dyDescent="0.15">
      <c r="A6" s="1" t="s">
        <v>6</v>
      </c>
      <c r="B6" s="2">
        <v>3</v>
      </c>
      <c r="C6" s="2">
        <f>+'Enero 2021'!B6</f>
        <v>0</v>
      </c>
      <c r="D6" s="15"/>
      <c r="E6" s="2">
        <f t="shared" si="2"/>
        <v>3</v>
      </c>
      <c r="F6" s="2">
        <f t="shared" si="3"/>
        <v>0</v>
      </c>
      <c r="G6" s="15"/>
      <c r="H6" s="2">
        <f>+B6-C6+'Diciembre 2021'!H6</f>
        <v>8</v>
      </c>
      <c r="I6" s="16">
        <f>+'Enero 2021'!H6</f>
        <v>9</v>
      </c>
      <c r="J6" s="15">
        <f t="shared" si="0"/>
        <v>-11.111111111111111</v>
      </c>
    </row>
    <row r="7" spans="1:10" x14ac:dyDescent="0.15">
      <c r="A7" s="6" t="s">
        <v>1</v>
      </c>
      <c r="B7" s="4">
        <f>+B4+B5+B6</f>
        <v>3</v>
      </c>
      <c r="C7" s="4">
        <f>SUM(C4:C6)</f>
        <v>1</v>
      </c>
      <c r="D7" s="5">
        <f>+(B7-C7)*100/C7</f>
        <v>200</v>
      </c>
      <c r="E7" s="4">
        <f>SUM(E4:E6)</f>
        <v>3</v>
      </c>
      <c r="F7" s="4">
        <f>SUM(F4:F6)</f>
        <v>1</v>
      </c>
      <c r="G7" s="5">
        <f t="shared" si="4"/>
        <v>200</v>
      </c>
      <c r="H7" s="4">
        <f>SUM(H4:H6)</f>
        <v>13</v>
      </c>
      <c r="I7" s="4">
        <f>SUM(I4:I6)</f>
        <v>16</v>
      </c>
      <c r="J7" s="5">
        <f t="shared" si="0"/>
        <v>-18.75</v>
      </c>
    </row>
    <row r="8" spans="1:10" ht="13" x14ac:dyDescent="0.15">
      <c r="A8" s="1" t="s">
        <v>7</v>
      </c>
      <c r="B8" s="2"/>
      <c r="C8" s="2">
        <f>+'Enero 2021'!B8</f>
        <v>0</v>
      </c>
      <c r="D8" s="15"/>
      <c r="E8" s="2">
        <f t="shared" ref="E8:E12" si="5">+B8</f>
        <v>0</v>
      </c>
      <c r="F8" s="2">
        <f t="shared" ref="F8:F12" si="6">+C8</f>
        <v>0</v>
      </c>
      <c r="G8" s="15"/>
      <c r="H8" s="2">
        <f>+B8-C8+'Diciembre 2021'!H8</f>
        <v>6</v>
      </c>
      <c r="I8" s="16">
        <f>+'Enero 2021'!H8</f>
        <v>3</v>
      </c>
      <c r="J8" s="15">
        <f t="shared" si="0"/>
        <v>100</v>
      </c>
    </row>
    <row r="9" spans="1:10" ht="13" x14ac:dyDescent="0.15">
      <c r="A9" s="1" t="s">
        <v>8</v>
      </c>
      <c r="B9" s="2">
        <v>1</v>
      </c>
      <c r="C9" s="2">
        <f>+'Enero 2021'!B9</f>
        <v>2</v>
      </c>
      <c r="D9" s="15">
        <f t="shared" si="1"/>
        <v>-50</v>
      </c>
      <c r="E9" s="2">
        <f t="shared" si="5"/>
        <v>1</v>
      </c>
      <c r="F9" s="2">
        <f t="shared" si="6"/>
        <v>2</v>
      </c>
      <c r="G9" s="15">
        <f t="shared" si="4"/>
        <v>-50</v>
      </c>
      <c r="H9" s="2">
        <f>+B9-C9+'Diciembre 2021'!H9</f>
        <v>7</v>
      </c>
      <c r="I9" s="16">
        <f>+'Enero 2021'!H9</f>
        <v>14</v>
      </c>
      <c r="J9" s="15">
        <f t="shared" si="0"/>
        <v>-50</v>
      </c>
    </row>
    <row r="10" spans="1:10" ht="13" x14ac:dyDescent="0.15">
      <c r="A10" s="1" t="s">
        <v>9</v>
      </c>
      <c r="B10" s="2">
        <v>2</v>
      </c>
      <c r="C10" s="2">
        <f>+'Enero 2021'!B10</f>
        <v>4</v>
      </c>
      <c r="D10" s="15">
        <f t="shared" si="1"/>
        <v>-50</v>
      </c>
      <c r="E10" s="2">
        <f t="shared" si="5"/>
        <v>2</v>
      </c>
      <c r="F10" s="2">
        <f t="shared" si="6"/>
        <v>4</v>
      </c>
      <c r="G10" s="15">
        <f t="shared" si="4"/>
        <v>-50</v>
      </c>
      <c r="H10" s="2">
        <f>+B10-C10+'Diciembre 2021'!H10</f>
        <v>51</v>
      </c>
      <c r="I10" s="16">
        <f>+'Enero 2021'!H10</f>
        <v>71</v>
      </c>
      <c r="J10" s="15">
        <f t="shared" si="0"/>
        <v>-28.169014084507044</v>
      </c>
    </row>
    <row r="11" spans="1:10" ht="13" x14ac:dyDescent="0.15">
      <c r="A11" s="1" t="s">
        <v>10</v>
      </c>
      <c r="B11" s="2">
        <v>2</v>
      </c>
      <c r="C11" s="2">
        <f>+'Enero 2021'!B11</f>
        <v>5</v>
      </c>
      <c r="D11" s="15">
        <f t="shared" si="1"/>
        <v>-60</v>
      </c>
      <c r="E11" s="2">
        <f t="shared" si="5"/>
        <v>2</v>
      </c>
      <c r="F11" s="2">
        <f t="shared" si="6"/>
        <v>5</v>
      </c>
      <c r="G11" s="15">
        <f t="shared" si="4"/>
        <v>-60</v>
      </c>
      <c r="H11" s="2">
        <f>+B11-C11+'Diciembre 2021'!H11</f>
        <v>54</v>
      </c>
      <c r="I11" s="16">
        <f>+'Enero 2021'!H11</f>
        <v>69</v>
      </c>
      <c r="J11" s="15">
        <f t="shared" si="0"/>
        <v>-21.739130434782609</v>
      </c>
    </row>
    <row r="12" spans="1:10" ht="13" x14ac:dyDescent="0.15">
      <c r="A12" s="1" t="s">
        <v>11</v>
      </c>
      <c r="B12" s="2">
        <v>8</v>
      </c>
      <c r="C12" s="2">
        <f>+'Enero 2021'!B12</f>
        <v>9</v>
      </c>
      <c r="D12" s="15">
        <f t="shared" si="1"/>
        <v>-11.111111111111111</v>
      </c>
      <c r="E12" s="2">
        <f t="shared" si="5"/>
        <v>8</v>
      </c>
      <c r="F12" s="2">
        <f t="shared" si="6"/>
        <v>9</v>
      </c>
      <c r="G12" s="15">
        <f t="shared" si="4"/>
        <v>-11.111111111111111</v>
      </c>
      <c r="H12" s="2">
        <f>+B12-C12+'Diciembre 2021'!H12</f>
        <v>99</v>
      </c>
      <c r="I12" s="16">
        <f>+'Enero 2021'!H12</f>
        <v>100</v>
      </c>
      <c r="J12" s="15">
        <f t="shared" si="0"/>
        <v>-1</v>
      </c>
    </row>
    <row r="13" spans="1:10" x14ac:dyDescent="0.15">
      <c r="A13" s="6" t="s">
        <v>2</v>
      </c>
      <c r="B13" s="4">
        <f t="shared" ref="B13" si="7">+B8+B9+B10+B11+B12</f>
        <v>13</v>
      </c>
      <c r="C13" s="4">
        <f>SUM(C8:C12)</f>
        <v>20</v>
      </c>
      <c r="D13" s="5">
        <f>+(B13-C13)*100/C13</f>
        <v>-35</v>
      </c>
      <c r="E13" s="4">
        <f>SUM(E8:E12)</f>
        <v>13</v>
      </c>
      <c r="F13" s="4">
        <f>SUM(F8:F12)</f>
        <v>20</v>
      </c>
      <c r="G13" s="5">
        <f t="shared" si="4"/>
        <v>-35</v>
      </c>
      <c r="H13" s="4">
        <f>SUM(H8:H12)</f>
        <v>217</v>
      </c>
      <c r="I13" s="4">
        <f>SUM(I8:I12)</f>
        <v>257</v>
      </c>
      <c r="J13" s="5">
        <f t="shared" si="0"/>
        <v>-15.56420233463035</v>
      </c>
    </row>
    <row r="14" spans="1:10" ht="13" x14ac:dyDescent="0.15">
      <c r="A14" s="1" t="s">
        <v>12</v>
      </c>
      <c r="B14" s="2">
        <v>4</v>
      </c>
      <c r="C14" s="2">
        <f>+'Enero 2021'!B14</f>
        <v>7</v>
      </c>
      <c r="D14" s="15">
        <f>+(B14-C14)*100/C14</f>
        <v>-42.857142857142854</v>
      </c>
      <c r="E14" s="2">
        <f t="shared" ref="E14:E18" si="8">+B14</f>
        <v>4</v>
      </c>
      <c r="F14" s="2">
        <f t="shared" ref="F14:F18" si="9">+C14</f>
        <v>7</v>
      </c>
      <c r="G14" s="15">
        <f t="shared" si="4"/>
        <v>-42.857142857142854</v>
      </c>
      <c r="H14" s="2">
        <f>+B14-C14+'Diciembre 2021'!H14</f>
        <v>58</v>
      </c>
      <c r="I14" s="16">
        <f>+'Enero 2021'!H14</f>
        <v>82</v>
      </c>
      <c r="J14" s="15">
        <f t="shared" si="0"/>
        <v>-29.26829268292683</v>
      </c>
    </row>
    <row r="15" spans="1:10" ht="13" x14ac:dyDescent="0.15">
      <c r="A15" s="1" t="s">
        <v>13</v>
      </c>
      <c r="B15" s="2">
        <v>4</v>
      </c>
      <c r="C15" s="2">
        <f>+'Enero 2021'!B15</f>
        <v>11</v>
      </c>
      <c r="D15" s="15">
        <f t="shared" ref="D15:D18" si="10">+(B15-C15)*100/C15</f>
        <v>-63.636363636363633</v>
      </c>
      <c r="E15" s="2">
        <f t="shared" si="8"/>
        <v>4</v>
      </c>
      <c r="F15" s="2">
        <f t="shared" si="9"/>
        <v>11</v>
      </c>
      <c r="G15" s="15">
        <f t="shared" si="4"/>
        <v>-63.636363636363633</v>
      </c>
      <c r="H15" s="2">
        <f>+B15-C15+'Diciembre 2021'!H15</f>
        <v>60</v>
      </c>
      <c r="I15" s="16">
        <f>+'Enero 2021'!H15</f>
        <v>73</v>
      </c>
      <c r="J15" s="15">
        <f t="shared" si="0"/>
        <v>-17.80821917808219</v>
      </c>
    </row>
    <row r="16" spans="1:10" ht="13" x14ac:dyDescent="0.15">
      <c r="A16" s="1" t="s">
        <v>14</v>
      </c>
      <c r="B16" s="2">
        <v>11</v>
      </c>
      <c r="C16" s="2">
        <f>+'Enero 2021'!B16</f>
        <v>9</v>
      </c>
      <c r="D16" s="15">
        <f t="shared" si="10"/>
        <v>22.222222222222221</v>
      </c>
      <c r="E16" s="2">
        <f t="shared" si="8"/>
        <v>11</v>
      </c>
      <c r="F16" s="2">
        <f t="shared" si="9"/>
        <v>9</v>
      </c>
      <c r="G16" s="15">
        <f t="shared" si="4"/>
        <v>22.222222222222221</v>
      </c>
      <c r="H16" s="2">
        <f>+B16-C16+'Diciembre 2021'!H16</f>
        <v>139</v>
      </c>
      <c r="I16" s="16">
        <f>+'Enero 2021'!H16</f>
        <v>159</v>
      </c>
      <c r="J16" s="15">
        <f t="shared" si="0"/>
        <v>-12.578616352201259</v>
      </c>
    </row>
    <row r="17" spans="1:10" ht="13" x14ac:dyDescent="0.15">
      <c r="A17" s="1" t="s">
        <v>15</v>
      </c>
      <c r="B17" s="2">
        <v>5</v>
      </c>
      <c r="C17" s="2">
        <f>+'Enero 2021'!B17</f>
        <v>2</v>
      </c>
      <c r="D17" s="15">
        <f t="shared" si="10"/>
        <v>150</v>
      </c>
      <c r="E17" s="2">
        <f t="shared" si="8"/>
        <v>5</v>
      </c>
      <c r="F17" s="2">
        <f t="shared" si="9"/>
        <v>2</v>
      </c>
      <c r="G17" s="15">
        <f t="shared" si="4"/>
        <v>150</v>
      </c>
      <c r="H17" s="2">
        <f>+B17-C17+'Diciembre 2021'!H17</f>
        <v>64</v>
      </c>
      <c r="I17" s="16">
        <f>+'Enero 2021'!H17</f>
        <v>75</v>
      </c>
      <c r="J17" s="15">
        <f t="shared" si="0"/>
        <v>-14.666666666666666</v>
      </c>
    </row>
    <row r="18" spans="1:10" ht="13" x14ac:dyDescent="0.15">
      <c r="A18" s="1" t="s">
        <v>29</v>
      </c>
      <c r="B18" s="2">
        <v>5</v>
      </c>
      <c r="C18" s="2">
        <f>+'Enero 2021'!B18</f>
        <v>5</v>
      </c>
      <c r="D18" s="15">
        <f t="shared" si="10"/>
        <v>0</v>
      </c>
      <c r="E18" s="2">
        <f t="shared" si="8"/>
        <v>5</v>
      </c>
      <c r="F18" s="2">
        <f t="shared" si="9"/>
        <v>5</v>
      </c>
      <c r="G18" s="15">
        <f t="shared" si="4"/>
        <v>0</v>
      </c>
      <c r="H18" s="2">
        <f>+B18-C18+'Diciembre 2021'!H18</f>
        <v>71</v>
      </c>
      <c r="I18" s="16">
        <f>+'Enero 2021'!H18</f>
        <v>72</v>
      </c>
      <c r="J18" s="15">
        <f t="shared" si="0"/>
        <v>-1.3888888888888888</v>
      </c>
    </row>
    <row r="19" spans="1:10" x14ac:dyDescent="0.15">
      <c r="A19" s="6" t="s">
        <v>3</v>
      </c>
      <c r="B19" s="4">
        <f t="shared" ref="B19" si="11">+B14+B15+B16+B17+B18</f>
        <v>29</v>
      </c>
      <c r="C19" s="4">
        <f>SUM(C14:C18)</f>
        <v>34</v>
      </c>
      <c r="D19" s="5">
        <f>+(B19-C19)*100/C19</f>
        <v>-14.705882352941176</v>
      </c>
      <c r="E19" s="4">
        <f>SUM(E14:E18)</f>
        <v>29</v>
      </c>
      <c r="F19" s="4">
        <f>SUM(F14:F18)</f>
        <v>34</v>
      </c>
      <c r="G19" s="5">
        <f t="shared" si="4"/>
        <v>-14.705882352941176</v>
      </c>
      <c r="H19" s="4">
        <f>SUM(H14:H18)</f>
        <v>392</v>
      </c>
      <c r="I19" s="4">
        <f>SUM(I14:I18)</f>
        <v>461</v>
      </c>
      <c r="J19" s="5">
        <f t="shared" si="0"/>
        <v>-14.967462039045554</v>
      </c>
    </row>
    <row r="20" spans="1:10" ht="13" x14ac:dyDescent="0.15">
      <c r="A20" s="1" t="s">
        <v>16</v>
      </c>
      <c r="B20" s="2">
        <v>6</v>
      </c>
      <c r="C20" s="2">
        <f>+'Enero 2021'!B20</f>
        <v>7</v>
      </c>
      <c r="D20" s="15">
        <f t="shared" ref="D20:D27" si="12">+(B20-C20)*100/C20</f>
        <v>-14.285714285714286</v>
      </c>
      <c r="E20" s="2">
        <f t="shared" ref="E20:E27" si="13">+B20</f>
        <v>6</v>
      </c>
      <c r="F20" s="2">
        <f t="shared" ref="F20:F27" si="14">+C20</f>
        <v>7</v>
      </c>
      <c r="G20" s="15">
        <f t="shared" si="4"/>
        <v>-14.285714285714286</v>
      </c>
      <c r="H20" s="2">
        <f>+B20-C20+'Diciembre 2021'!H20</f>
        <v>82</v>
      </c>
      <c r="I20" s="16">
        <f>+'Enero 2021'!H20</f>
        <v>102</v>
      </c>
      <c r="J20" s="15">
        <f t="shared" si="0"/>
        <v>-19.607843137254903</v>
      </c>
    </row>
    <row r="21" spans="1:10" ht="13" x14ac:dyDescent="0.15">
      <c r="A21" s="1" t="s">
        <v>17</v>
      </c>
      <c r="B21" s="2">
        <v>3</v>
      </c>
      <c r="C21" s="2">
        <f>+'Enero 2021'!B21</f>
        <v>1</v>
      </c>
      <c r="D21" s="15">
        <f t="shared" si="12"/>
        <v>200</v>
      </c>
      <c r="E21" s="2">
        <f t="shared" si="13"/>
        <v>3</v>
      </c>
      <c r="F21" s="2">
        <f t="shared" si="14"/>
        <v>1</v>
      </c>
      <c r="G21" s="15">
        <f t="shared" si="4"/>
        <v>200</v>
      </c>
      <c r="H21" s="2">
        <f>+B21-C21+'Diciembre 2021'!H21</f>
        <v>58</v>
      </c>
      <c r="I21" s="16">
        <f>+'Enero 2021'!H21</f>
        <v>47</v>
      </c>
      <c r="J21" s="15">
        <f t="shared" si="0"/>
        <v>23.404255319148938</v>
      </c>
    </row>
    <row r="22" spans="1:10" ht="13" x14ac:dyDescent="0.15">
      <c r="A22" s="1" t="s">
        <v>19</v>
      </c>
      <c r="B22" s="2">
        <v>2</v>
      </c>
      <c r="C22" s="2">
        <f>+'Enero 2021'!B22</f>
        <v>4</v>
      </c>
      <c r="D22" s="15">
        <f t="shared" si="12"/>
        <v>-50</v>
      </c>
      <c r="E22" s="2">
        <f t="shared" si="13"/>
        <v>2</v>
      </c>
      <c r="F22" s="2">
        <f t="shared" si="14"/>
        <v>4</v>
      </c>
      <c r="G22" s="15">
        <f t="shared" si="4"/>
        <v>-50</v>
      </c>
      <c r="H22" s="2">
        <f>+B22-C22+'Diciembre 2021'!H22</f>
        <v>28</v>
      </c>
      <c r="I22" s="16">
        <f>+'Enero 2021'!H22</f>
        <v>34</v>
      </c>
      <c r="J22" s="15">
        <f t="shared" si="0"/>
        <v>-17.647058823529413</v>
      </c>
    </row>
    <row r="23" spans="1:10" ht="13" x14ac:dyDescent="0.15">
      <c r="A23" s="1" t="s">
        <v>18</v>
      </c>
      <c r="B23" s="2">
        <v>8</v>
      </c>
      <c r="C23" s="2">
        <f>+'Enero 2021'!B23</f>
        <v>6</v>
      </c>
      <c r="D23" s="15">
        <f t="shared" si="12"/>
        <v>33.333333333333336</v>
      </c>
      <c r="E23" s="2">
        <f t="shared" si="13"/>
        <v>8</v>
      </c>
      <c r="F23" s="2">
        <f t="shared" si="14"/>
        <v>6</v>
      </c>
      <c r="G23" s="15">
        <f t="shared" si="4"/>
        <v>33.333333333333336</v>
      </c>
      <c r="H23" s="2">
        <f>+B23-C23+'Diciembre 2021'!H23</f>
        <v>49</v>
      </c>
      <c r="I23" s="16">
        <f>+'Enero 2021'!H23</f>
        <v>51</v>
      </c>
      <c r="J23" s="15">
        <f t="shared" si="0"/>
        <v>-3.9215686274509802</v>
      </c>
    </row>
    <row r="24" spans="1:10" ht="13" x14ac:dyDescent="0.15">
      <c r="A24" s="1" t="s">
        <v>20</v>
      </c>
      <c r="B24" s="2">
        <v>4</v>
      </c>
      <c r="C24" s="2">
        <f>+'Enero 2021'!B24</f>
        <v>7</v>
      </c>
      <c r="D24" s="15">
        <f t="shared" si="12"/>
        <v>-42.857142857142854</v>
      </c>
      <c r="E24" s="2">
        <f t="shared" si="13"/>
        <v>4</v>
      </c>
      <c r="F24" s="2">
        <f t="shared" si="14"/>
        <v>7</v>
      </c>
      <c r="G24" s="15">
        <f t="shared" si="4"/>
        <v>-42.857142857142854</v>
      </c>
      <c r="H24" s="2">
        <f>+B24-C24+'Diciembre 2021'!H24</f>
        <v>59</v>
      </c>
      <c r="I24" s="16">
        <f>+'Enero 2021'!H24</f>
        <v>66</v>
      </c>
      <c r="J24" s="15">
        <f t="shared" si="0"/>
        <v>-10.606060606060606</v>
      </c>
    </row>
    <row r="25" spans="1:10" ht="13" x14ac:dyDescent="0.15">
      <c r="A25" s="1" t="s">
        <v>22</v>
      </c>
      <c r="B25" s="2">
        <v>12</v>
      </c>
      <c r="C25" s="2">
        <f>+'Enero 2021'!B25</f>
        <v>21</v>
      </c>
      <c r="D25" s="15">
        <f t="shared" si="12"/>
        <v>-42.857142857142854</v>
      </c>
      <c r="E25" s="2">
        <f t="shared" si="13"/>
        <v>12</v>
      </c>
      <c r="F25" s="2">
        <f t="shared" si="14"/>
        <v>21</v>
      </c>
      <c r="G25" s="15">
        <f t="shared" si="4"/>
        <v>-42.857142857142854</v>
      </c>
      <c r="H25" s="2">
        <f>+B25-C25+'Diciembre 2021'!H25</f>
        <v>280</v>
      </c>
      <c r="I25" s="16">
        <f>+'Enero 2021'!H25</f>
        <v>217</v>
      </c>
      <c r="J25" s="15">
        <f t="shared" si="0"/>
        <v>29.032258064516128</v>
      </c>
    </row>
    <row r="26" spans="1:10" ht="13" x14ac:dyDescent="0.15">
      <c r="A26" s="1" t="s">
        <v>21</v>
      </c>
      <c r="B26" s="2">
        <v>9</v>
      </c>
      <c r="C26" s="2">
        <f>+'Enero 2021'!B26</f>
        <v>13</v>
      </c>
      <c r="D26" s="15">
        <f t="shared" si="12"/>
        <v>-30.76923076923077</v>
      </c>
      <c r="E26" s="2">
        <f t="shared" si="13"/>
        <v>9</v>
      </c>
      <c r="F26" s="2">
        <f t="shared" si="14"/>
        <v>13</v>
      </c>
      <c r="G26" s="15">
        <f t="shared" si="4"/>
        <v>-30.76923076923077</v>
      </c>
      <c r="H26" s="2">
        <f>+B26-C26+'Diciembre 2021'!H26</f>
        <v>129</v>
      </c>
      <c r="I26" s="16">
        <f>+'Enero 2021'!H26</f>
        <v>118</v>
      </c>
      <c r="J26" s="15">
        <f t="shared" si="0"/>
        <v>9.3220338983050848</v>
      </c>
    </row>
    <row r="27" spans="1:10" ht="13" x14ac:dyDescent="0.15">
      <c r="A27" s="1" t="s">
        <v>28</v>
      </c>
      <c r="B27" s="2">
        <v>15</v>
      </c>
      <c r="C27" s="2">
        <f>+'Enero 2021'!B27</f>
        <v>4</v>
      </c>
      <c r="D27" s="15">
        <f t="shared" si="12"/>
        <v>275</v>
      </c>
      <c r="E27" s="2">
        <f t="shared" si="13"/>
        <v>15</v>
      </c>
      <c r="F27" s="2">
        <f t="shared" si="14"/>
        <v>4</v>
      </c>
      <c r="G27" s="15">
        <f t="shared" si="4"/>
        <v>275</v>
      </c>
      <c r="H27" s="2">
        <f>+B27-C27+'Diciembre 2021'!H27</f>
        <v>124</v>
      </c>
      <c r="I27" s="16">
        <f>+'Enero 2021'!H27</f>
        <v>67</v>
      </c>
      <c r="J27" s="15">
        <f t="shared" si="0"/>
        <v>85.074626865671647</v>
      </c>
    </row>
    <row r="28" spans="1:10" x14ac:dyDescent="0.15">
      <c r="A28" s="6" t="s">
        <v>30</v>
      </c>
      <c r="B28" s="4">
        <f>SUM(B20:B27)</f>
        <v>59</v>
      </c>
      <c r="C28" s="4">
        <f>SUM(C20:C27)</f>
        <v>63</v>
      </c>
      <c r="D28" s="5">
        <f>+(B28-C28)*100/C28</f>
        <v>-6.3492063492063489</v>
      </c>
      <c r="E28" s="4">
        <f>SUM(E20:E27)</f>
        <v>59</v>
      </c>
      <c r="F28" s="4">
        <f>SUM(F20:F27)</f>
        <v>63</v>
      </c>
      <c r="G28" s="5">
        <f>+(E28-F28)*100/F28</f>
        <v>-6.3492063492063489</v>
      </c>
      <c r="H28" s="4">
        <f>SUM(H20:H27)</f>
        <v>809</v>
      </c>
      <c r="I28" s="4">
        <f>SUM(I20:I27)</f>
        <v>702</v>
      </c>
      <c r="J28" s="5">
        <f>+(H28-I28)*100/I28</f>
        <v>15.242165242165242</v>
      </c>
    </row>
    <row r="29" spans="1:10" ht="14" x14ac:dyDescent="0.15">
      <c r="A29" s="14" t="s">
        <v>27</v>
      </c>
      <c r="B29" s="12">
        <f>+B7+B13+B19+B28</f>
        <v>104</v>
      </c>
      <c r="C29" s="12">
        <f>+C7+C13+C19+C28</f>
        <v>118</v>
      </c>
      <c r="D29" s="13">
        <f>+(B29-C29)*100/C29</f>
        <v>-11.864406779661017</v>
      </c>
      <c r="E29" s="12">
        <f t="shared" ref="E29:I29" si="15">+E7+E13+E19+E28</f>
        <v>104</v>
      </c>
      <c r="F29" s="12">
        <f t="shared" si="15"/>
        <v>118</v>
      </c>
      <c r="G29" s="13">
        <f>+(E29-F29)*100/F29</f>
        <v>-11.864406779661017</v>
      </c>
      <c r="H29" s="12">
        <f t="shared" si="15"/>
        <v>1431</v>
      </c>
      <c r="I29" s="12">
        <f t="shared" si="15"/>
        <v>1436</v>
      </c>
      <c r="J29" s="13">
        <f>+(H29-I29)*100/I29</f>
        <v>-0.34818941504178275</v>
      </c>
    </row>
    <row r="30" spans="1:10" x14ac:dyDescent="0.15">
      <c r="A30" s="11" t="s">
        <v>31</v>
      </c>
      <c r="B30" s="11">
        <f>+B29-B7</f>
        <v>101</v>
      </c>
      <c r="C30" s="11">
        <f>+C29-C7</f>
        <v>117</v>
      </c>
      <c r="D30" s="10">
        <f>+(B30-C30)*100/C30</f>
        <v>-13.675213675213675</v>
      </c>
      <c r="E30" s="11">
        <f t="shared" ref="E30:I30" si="16">+E29-E7</f>
        <v>101</v>
      </c>
      <c r="F30" s="11">
        <f t="shared" si="16"/>
        <v>117</v>
      </c>
      <c r="G30" s="10">
        <f>+(E30-F30)*100/F30</f>
        <v>-13.675213675213675</v>
      </c>
      <c r="H30" s="11">
        <f t="shared" si="16"/>
        <v>1418</v>
      </c>
      <c r="I30" s="11">
        <f t="shared" si="16"/>
        <v>1420</v>
      </c>
      <c r="J30" s="10">
        <f>+(H30-I30)*100/I30</f>
        <v>-0.14084507042253522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0CD110-9E21-1345-93D3-7AA2ACE46516}">
  <sheetPr codeName="Hoja54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+'Diciembre 2020'!B4</f>
        <v>3</v>
      </c>
      <c r="D4" s="15">
        <f t="shared" ref="D4:D12" si="0">+(B4-C4)*100/C4</f>
        <v>-33.333333333333336</v>
      </c>
      <c r="E4" s="2">
        <f>+B4+'Noviembre 2021'!E4</f>
        <v>4</v>
      </c>
      <c r="F4" s="2">
        <f>+C4+'Noviembre 2021'!F4</f>
        <v>4</v>
      </c>
      <c r="G4" s="15">
        <f t="shared" ref="G4:G27" si="1">+(E4-F4)*100/F4</f>
        <v>0</v>
      </c>
      <c r="H4" s="2">
        <f>+B4-C4+'Noviembre 2021'!H4</f>
        <v>4</v>
      </c>
      <c r="I4" s="16">
        <f>+'Diciembre 2020'!H4</f>
        <v>4</v>
      </c>
      <c r="J4" s="15">
        <f t="shared" ref="J4:J27" si="2">+(H4-I4)*100/I4</f>
        <v>0</v>
      </c>
    </row>
    <row r="5" spans="1:10" ht="13" x14ac:dyDescent="0.15">
      <c r="A5" s="1" t="s">
        <v>5</v>
      </c>
      <c r="B5" s="2"/>
      <c r="C5" s="2">
        <f>+'Diciembre 2020'!B5</f>
        <v>1</v>
      </c>
      <c r="D5" s="15">
        <f t="shared" si="0"/>
        <v>-100</v>
      </c>
      <c r="E5" s="2">
        <f>+B5+'Noviembre 2021'!E5</f>
        <v>2</v>
      </c>
      <c r="F5" s="2">
        <f>+C5+'Noviembre 2021'!F5</f>
        <v>3</v>
      </c>
      <c r="G5" s="15">
        <f t="shared" si="1"/>
        <v>-33.333333333333336</v>
      </c>
      <c r="H5" s="2">
        <f>+B5-C5+'Noviembre 2021'!H5</f>
        <v>2</v>
      </c>
      <c r="I5" s="16">
        <f>+'Diciembre 2020'!H5</f>
        <v>3</v>
      </c>
      <c r="J5" s="15">
        <f t="shared" si="2"/>
        <v>-33.333333333333336</v>
      </c>
    </row>
    <row r="6" spans="1:10" ht="13" x14ac:dyDescent="0.15">
      <c r="A6" s="1" t="s">
        <v>6</v>
      </c>
      <c r="B6" s="2"/>
      <c r="C6" s="2">
        <f>+'Diciembre 2020'!B6</f>
        <v>0</v>
      </c>
      <c r="D6" s="15"/>
      <c r="E6" s="2">
        <f>+B6+'Noviembre 2021'!E6</f>
        <v>5</v>
      </c>
      <c r="F6" s="2">
        <f>+C6+'Noviembre 2021'!F6</f>
        <v>10</v>
      </c>
      <c r="G6" s="15">
        <f t="shared" si="1"/>
        <v>-50</v>
      </c>
      <c r="H6" s="2">
        <f>+B6-C6+'Noviembre 2021'!H6</f>
        <v>5</v>
      </c>
      <c r="I6" s="16">
        <f>+'Diciembre 2020'!H6</f>
        <v>10</v>
      </c>
      <c r="J6" s="15">
        <f t="shared" si="2"/>
        <v>-50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4</v>
      </c>
      <c r="D7" s="5">
        <v>-80</v>
      </c>
      <c r="E7" s="4">
        <f>SUM(E4:E6)</f>
        <v>11</v>
      </c>
      <c r="F7" s="4">
        <f>SUM(F4:F6)</f>
        <v>17</v>
      </c>
      <c r="G7" s="5">
        <f t="shared" si="1"/>
        <v>-35.294117647058826</v>
      </c>
      <c r="H7" s="4">
        <f>SUM(H4:H6)</f>
        <v>11</v>
      </c>
      <c r="I7" s="4">
        <f>SUM(I4:I6)</f>
        <v>17</v>
      </c>
      <c r="J7" s="5">
        <f t="shared" si="2"/>
        <v>-35.294117647058826</v>
      </c>
    </row>
    <row r="8" spans="1:10" ht="13" x14ac:dyDescent="0.15">
      <c r="A8" s="1" t="s">
        <v>7</v>
      </c>
      <c r="B8" s="2"/>
      <c r="C8" s="2">
        <f>+'Diciembre 2020'!B8</f>
        <v>0</v>
      </c>
      <c r="D8" s="15"/>
      <c r="E8" s="2">
        <f>+B8+'Noviembre 2021'!E8</f>
        <v>6</v>
      </c>
      <c r="F8" s="2">
        <f>+C8+'Noviembre 2021'!F8</f>
        <v>4</v>
      </c>
      <c r="G8" s="15">
        <f t="shared" si="1"/>
        <v>50</v>
      </c>
      <c r="H8" s="2">
        <f>+B8-C8+'Noviembre 2021'!H8</f>
        <v>6</v>
      </c>
      <c r="I8" s="16">
        <f>+'Diciembre 2020'!H8</f>
        <v>4</v>
      </c>
      <c r="J8" s="15">
        <f t="shared" si="2"/>
        <v>50</v>
      </c>
    </row>
    <row r="9" spans="1:10" ht="13" x14ac:dyDescent="0.15">
      <c r="A9" s="1" t="s">
        <v>8</v>
      </c>
      <c r="B9" s="2">
        <v>3</v>
      </c>
      <c r="C9" s="2">
        <f>+'Diciembre 2020'!B9</f>
        <v>0</v>
      </c>
      <c r="D9" s="15"/>
      <c r="E9" s="2">
        <f>+B9+'Noviembre 2021'!E9</f>
        <v>8</v>
      </c>
      <c r="F9" s="2">
        <f>+C9+'Noviembre 2021'!F9</f>
        <v>16</v>
      </c>
      <c r="G9" s="15">
        <f t="shared" si="1"/>
        <v>-50</v>
      </c>
      <c r="H9" s="2">
        <f>+B9-C9+'Noviembre 2021'!H9</f>
        <v>8</v>
      </c>
      <c r="I9" s="16">
        <f>+'Diciembre 2020'!H9</f>
        <v>16</v>
      </c>
      <c r="J9" s="15">
        <f t="shared" si="2"/>
        <v>-50</v>
      </c>
    </row>
    <row r="10" spans="1:10" ht="13" x14ac:dyDescent="0.15">
      <c r="A10" s="1" t="s">
        <v>9</v>
      </c>
      <c r="B10" s="2">
        <v>1</v>
      </c>
      <c r="C10" s="2">
        <f>+'Diciembre 2020'!B10</f>
        <v>4</v>
      </c>
      <c r="D10" s="15">
        <f t="shared" si="0"/>
        <v>-75</v>
      </c>
      <c r="E10" s="2">
        <f>+B10+'Noviembre 2021'!E10</f>
        <v>53</v>
      </c>
      <c r="F10" s="2">
        <f>+C10+'Noviembre 2021'!F10</f>
        <v>71</v>
      </c>
      <c r="G10" s="15">
        <f t="shared" si="1"/>
        <v>-25.35211267605634</v>
      </c>
      <c r="H10" s="2">
        <f>+B10-C10+'Noviembre 2021'!H10</f>
        <v>53</v>
      </c>
      <c r="I10" s="16">
        <f>+'Diciembre 2020'!H10</f>
        <v>71</v>
      </c>
      <c r="J10" s="15">
        <f t="shared" si="2"/>
        <v>-25.35211267605634</v>
      </c>
    </row>
    <row r="11" spans="1:10" ht="13" x14ac:dyDescent="0.15">
      <c r="A11" s="1" t="s">
        <v>10</v>
      </c>
      <c r="B11" s="2">
        <v>2</v>
      </c>
      <c r="C11" s="2">
        <f>+'Diciembre 2020'!B11</f>
        <v>6</v>
      </c>
      <c r="D11" s="15">
        <f t="shared" si="0"/>
        <v>-66.666666666666671</v>
      </c>
      <c r="E11" s="2">
        <f>+B11+'Noviembre 2021'!E11</f>
        <v>57</v>
      </c>
      <c r="F11" s="2">
        <f>+C11+'Noviembre 2021'!F11</f>
        <v>72</v>
      </c>
      <c r="G11" s="15">
        <f t="shared" si="1"/>
        <v>-20.833333333333332</v>
      </c>
      <c r="H11" s="2">
        <f>+B11-C11+'Noviembre 2021'!H11</f>
        <v>57</v>
      </c>
      <c r="I11" s="16">
        <f>+'Diciembre 2020'!H11</f>
        <v>72</v>
      </c>
      <c r="J11" s="15">
        <f t="shared" si="2"/>
        <v>-20.833333333333332</v>
      </c>
    </row>
    <row r="12" spans="1:10" ht="13" x14ac:dyDescent="0.15">
      <c r="A12" s="1" t="s">
        <v>11</v>
      </c>
      <c r="B12" s="2">
        <v>4</v>
      </c>
      <c r="C12" s="2">
        <f>+'Diciembre 2020'!B12</f>
        <v>15</v>
      </c>
      <c r="D12" s="15">
        <f t="shared" si="0"/>
        <v>-73.333333333333329</v>
      </c>
      <c r="E12" s="2">
        <f>+B12+'Noviembre 2021'!E12</f>
        <v>100</v>
      </c>
      <c r="F12" s="2">
        <f>+C12+'Noviembre 2021'!F12</f>
        <v>104</v>
      </c>
      <c r="G12" s="15">
        <f t="shared" si="1"/>
        <v>-3.8461538461538463</v>
      </c>
      <c r="H12" s="2">
        <f>+B12-C12+'Noviembre 2021'!H12</f>
        <v>100</v>
      </c>
      <c r="I12" s="16">
        <f>+'Diciembre 2020'!H12</f>
        <v>104</v>
      </c>
      <c r="J12" s="15">
        <f t="shared" si="2"/>
        <v>-3.8461538461538463</v>
      </c>
    </row>
    <row r="13" spans="1:10" x14ac:dyDescent="0.15">
      <c r="A13" s="6" t="s">
        <v>2</v>
      </c>
      <c r="B13" s="4">
        <f t="shared" ref="B13" si="4">+B8+B9+B10+B11+B12</f>
        <v>10</v>
      </c>
      <c r="C13" s="4">
        <f>SUM(C8:C12)</f>
        <v>25</v>
      </c>
      <c r="D13" s="5">
        <f>+(B13-C13)*100/C13</f>
        <v>-60</v>
      </c>
      <c r="E13" s="4">
        <f>SUM(E8:E12)</f>
        <v>224</v>
      </c>
      <c r="F13" s="4">
        <f>SUM(F8:F12)</f>
        <v>267</v>
      </c>
      <c r="G13" s="5">
        <f t="shared" si="1"/>
        <v>-16.104868913857679</v>
      </c>
      <c r="H13" s="4">
        <f>SUM(H8:H12)</f>
        <v>224</v>
      </c>
      <c r="I13" s="4">
        <f>SUM(I8:I12)</f>
        <v>267</v>
      </c>
      <c r="J13" s="5">
        <f t="shared" si="2"/>
        <v>-16.104868913857679</v>
      </c>
    </row>
    <row r="14" spans="1:10" ht="13" x14ac:dyDescent="0.15">
      <c r="A14" s="1" t="s">
        <v>12</v>
      </c>
      <c r="B14" s="2">
        <v>2</v>
      </c>
      <c r="C14" s="2">
        <f>+'Diciembre 2020'!B14</f>
        <v>8</v>
      </c>
      <c r="D14" s="15">
        <f>+(B14-C14)*100/C14</f>
        <v>-75</v>
      </c>
      <c r="E14" s="2">
        <f>+B14+'Noviembre 2021'!E14</f>
        <v>61</v>
      </c>
      <c r="F14" s="2">
        <f>+C14+'Noviembre 2021'!F14</f>
        <v>82</v>
      </c>
      <c r="G14" s="15">
        <f t="shared" si="1"/>
        <v>-25.609756097560975</v>
      </c>
      <c r="H14" s="2">
        <f>+B14-C14+'Noviembre 2021'!H14</f>
        <v>61</v>
      </c>
      <c r="I14" s="16">
        <f>+'Diciembre 2020'!H14</f>
        <v>82</v>
      </c>
      <c r="J14" s="15">
        <f t="shared" si="2"/>
        <v>-25.609756097560975</v>
      </c>
    </row>
    <row r="15" spans="1:10" ht="13" x14ac:dyDescent="0.15">
      <c r="A15" s="1" t="s">
        <v>13</v>
      </c>
      <c r="B15" s="2">
        <v>5</v>
      </c>
      <c r="C15" s="2">
        <f>+'Diciembre 2020'!B15</f>
        <v>9</v>
      </c>
      <c r="D15" s="15">
        <f t="shared" ref="D15:D18" si="5">+(B15-C15)*100/C15</f>
        <v>-44.444444444444443</v>
      </c>
      <c r="E15" s="2">
        <f>+B15+'Noviembre 2021'!E15</f>
        <v>67</v>
      </c>
      <c r="F15" s="2">
        <f>+C15+'Noviembre 2021'!F15</f>
        <v>73</v>
      </c>
      <c r="G15" s="15">
        <f t="shared" si="1"/>
        <v>-8.2191780821917817</v>
      </c>
      <c r="H15" s="2">
        <f>+B15-C15+'Noviembre 2021'!H15</f>
        <v>67</v>
      </c>
      <c r="I15" s="16">
        <f>+'Diciembre 2020'!H15</f>
        <v>73</v>
      </c>
      <c r="J15" s="15">
        <f t="shared" si="2"/>
        <v>-8.2191780821917817</v>
      </c>
    </row>
    <row r="16" spans="1:10" ht="13" x14ac:dyDescent="0.15">
      <c r="A16" s="1" t="s">
        <v>14</v>
      </c>
      <c r="B16" s="2">
        <v>9</v>
      </c>
      <c r="C16" s="2">
        <f>+'Diciembre 2020'!B16</f>
        <v>15</v>
      </c>
      <c r="D16" s="15">
        <f t="shared" si="5"/>
        <v>-40</v>
      </c>
      <c r="E16" s="2">
        <f>+B16+'Noviembre 2021'!E16</f>
        <v>137</v>
      </c>
      <c r="F16" s="2">
        <f>+C16+'Noviembre 2021'!F16</f>
        <v>160</v>
      </c>
      <c r="G16" s="15">
        <f t="shared" si="1"/>
        <v>-14.375</v>
      </c>
      <c r="H16" s="2">
        <f>+B16-C16+'Noviembre 2021'!H16</f>
        <v>137</v>
      </c>
      <c r="I16" s="16">
        <f>+'Diciembre 2020'!H16</f>
        <v>160</v>
      </c>
      <c r="J16" s="15">
        <f t="shared" si="2"/>
        <v>-14.375</v>
      </c>
    </row>
    <row r="17" spans="1:10" ht="13" x14ac:dyDescent="0.15">
      <c r="A17" s="1" t="s">
        <v>15</v>
      </c>
      <c r="B17" s="2">
        <v>5</v>
      </c>
      <c r="C17" s="2">
        <f>+'Diciembre 2020'!B17</f>
        <v>9</v>
      </c>
      <c r="D17" s="15">
        <f t="shared" si="5"/>
        <v>-44.444444444444443</v>
      </c>
      <c r="E17" s="2">
        <f>+B17+'Noviembre 2021'!E17</f>
        <v>61</v>
      </c>
      <c r="F17" s="2">
        <f>+C17+'Noviembre 2021'!F17</f>
        <v>82</v>
      </c>
      <c r="G17" s="15">
        <f t="shared" si="1"/>
        <v>-25.609756097560975</v>
      </c>
      <c r="H17" s="2">
        <f>+B17-C17+'Noviembre 2021'!H17</f>
        <v>61</v>
      </c>
      <c r="I17" s="16">
        <f>+'Diciembre 2020'!H17</f>
        <v>82</v>
      </c>
      <c r="J17" s="15">
        <f t="shared" si="2"/>
        <v>-25.609756097560975</v>
      </c>
    </row>
    <row r="18" spans="1:10" ht="13" x14ac:dyDescent="0.15">
      <c r="A18" s="1" t="s">
        <v>29</v>
      </c>
      <c r="B18" s="2">
        <v>1</v>
      </c>
      <c r="C18" s="2">
        <f>+'Diciembre 2020'!B18</f>
        <v>6</v>
      </c>
      <c r="D18" s="15">
        <f t="shared" si="5"/>
        <v>-83.333333333333329</v>
      </c>
      <c r="E18" s="2">
        <f>+B18+'Noviembre 2021'!E18</f>
        <v>71</v>
      </c>
      <c r="F18" s="2">
        <f>+C18+'Noviembre 2021'!F18</f>
        <v>73</v>
      </c>
      <c r="G18" s="15">
        <f t="shared" si="1"/>
        <v>-2.7397260273972601</v>
      </c>
      <c r="H18" s="2">
        <f>+B18-C18+'Noviembre 2021'!H18</f>
        <v>71</v>
      </c>
      <c r="I18" s="16">
        <f>+'Diciembre 2020'!H18</f>
        <v>73</v>
      </c>
      <c r="J18" s="15">
        <f t="shared" si="2"/>
        <v>-2.7397260273972601</v>
      </c>
    </row>
    <row r="19" spans="1:10" x14ac:dyDescent="0.15">
      <c r="A19" s="6" t="s">
        <v>3</v>
      </c>
      <c r="B19" s="4">
        <f t="shared" ref="B19" si="6">+B14+B15+B16+B17+B18</f>
        <v>22</v>
      </c>
      <c r="C19" s="4">
        <f>SUM(C14:C18)</f>
        <v>47</v>
      </c>
      <c r="D19" s="5">
        <f>+(B19-C19)*100/C19</f>
        <v>-53.191489361702125</v>
      </c>
      <c r="E19" s="4">
        <f>SUM(E14:E18)</f>
        <v>397</v>
      </c>
      <c r="F19" s="4">
        <f>SUM(F14:F18)</f>
        <v>470</v>
      </c>
      <c r="G19" s="5">
        <f t="shared" si="1"/>
        <v>-15.531914893617021</v>
      </c>
      <c r="H19" s="4">
        <f>SUM(H14:H18)</f>
        <v>397</v>
      </c>
      <c r="I19" s="4">
        <f>SUM(I14:I18)</f>
        <v>470</v>
      </c>
      <c r="J19" s="5">
        <f t="shared" si="2"/>
        <v>-15.531914893617021</v>
      </c>
    </row>
    <row r="20" spans="1:10" ht="13" x14ac:dyDescent="0.15">
      <c r="A20" s="1" t="s">
        <v>16</v>
      </c>
      <c r="B20" s="2">
        <v>3</v>
      </c>
      <c r="C20" s="2">
        <f>+'Diciembre 2020'!B20</f>
        <v>9</v>
      </c>
      <c r="D20" s="15">
        <f t="shared" ref="D20:D27" si="7">+(B20-C20)*100/C20</f>
        <v>-66.666666666666671</v>
      </c>
      <c r="E20" s="2">
        <f>+B20+'Noviembre 2021'!E20</f>
        <v>83</v>
      </c>
      <c r="F20" s="2">
        <f>+C20+'Noviembre 2021'!F20</f>
        <v>106</v>
      </c>
      <c r="G20" s="15">
        <f t="shared" si="1"/>
        <v>-21.69811320754717</v>
      </c>
      <c r="H20" s="2">
        <f>+B20-C20+'Noviembre 2021'!H20</f>
        <v>83</v>
      </c>
      <c r="I20" s="16">
        <f>+'Diciembre 2020'!H20</f>
        <v>106</v>
      </c>
      <c r="J20" s="15">
        <f t="shared" si="2"/>
        <v>-21.69811320754717</v>
      </c>
    </row>
    <row r="21" spans="1:10" ht="13" x14ac:dyDescent="0.15">
      <c r="A21" s="1" t="s">
        <v>17</v>
      </c>
      <c r="B21" s="2">
        <v>5</v>
      </c>
      <c r="C21" s="2">
        <f>+'Diciembre 2020'!B21</f>
        <v>6</v>
      </c>
      <c r="D21" s="15">
        <f t="shared" si="7"/>
        <v>-16.666666666666668</v>
      </c>
      <c r="E21" s="2">
        <f>+B21+'Noviembre 2021'!E21</f>
        <v>56</v>
      </c>
      <c r="F21" s="2">
        <f>+C21+'Noviembre 2021'!F21</f>
        <v>52</v>
      </c>
      <c r="G21" s="15">
        <f t="shared" si="1"/>
        <v>7.6923076923076925</v>
      </c>
      <c r="H21" s="2">
        <f>+B21-C21+'Noviembre 2021'!H21</f>
        <v>56</v>
      </c>
      <c r="I21" s="16">
        <f>+'Diciembre 2020'!H21</f>
        <v>52</v>
      </c>
      <c r="J21" s="15">
        <f t="shared" si="2"/>
        <v>7.6923076923076925</v>
      </c>
    </row>
    <row r="22" spans="1:10" ht="13" x14ac:dyDescent="0.15">
      <c r="A22" s="1" t="s">
        <v>19</v>
      </c>
      <c r="B22" s="2">
        <v>1</v>
      </c>
      <c r="C22" s="2">
        <f>+'Diciembre 2020'!B22</f>
        <v>5</v>
      </c>
      <c r="D22" s="15">
        <f t="shared" si="7"/>
        <v>-80</v>
      </c>
      <c r="E22" s="2">
        <f>+B22+'Noviembre 2021'!E22</f>
        <v>30</v>
      </c>
      <c r="F22" s="2">
        <f>+C22+'Noviembre 2021'!F22</f>
        <v>32</v>
      </c>
      <c r="G22" s="15">
        <f t="shared" si="1"/>
        <v>-6.25</v>
      </c>
      <c r="H22" s="2">
        <f>+B22-C22+'Noviembre 2021'!H22</f>
        <v>30</v>
      </c>
      <c r="I22" s="16">
        <f>+'Diciembre 2020'!H22</f>
        <v>32</v>
      </c>
      <c r="J22" s="15">
        <f t="shared" si="2"/>
        <v>-6.25</v>
      </c>
    </row>
    <row r="23" spans="1:10" ht="13" x14ac:dyDescent="0.15">
      <c r="A23" s="1" t="s">
        <v>18</v>
      </c>
      <c r="B23" s="2">
        <v>3</v>
      </c>
      <c r="C23" s="2">
        <f>+'Diciembre 2020'!B23</f>
        <v>2</v>
      </c>
      <c r="D23" s="15">
        <f t="shared" si="7"/>
        <v>50</v>
      </c>
      <c r="E23" s="2">
        <f>+B23+'Noviembre 2021'!E23</f>
        <v>47</v>
      </c>
      <c r="F23" s="2">
        <f>+C23+'Noviembre 2021'!F23</f>
        <v>55</v>
      </c>
      <c r="G23" s="15">
        <f t="shared" si="1"/>
        <v>-14.545454545454545</v>
      </c>
      <c r="H23" s="2">
        <f>+B23-C23+'Noviembre 2021'!H23</f>
        <v>47</v>
      </c>
      <c r="I23" s="16">
        <f>+'Diciembre 2020'!H23</f>
        <v>55</v>
      </c>
      <c r="J23" s="15">
        <f t="shared" si="2"/>
        <v>-14.545454545454545</v>
      </c>
    </row>
    <row r="24" spans="1:10" ht="13" x14ac:dyDescent="0.15">
      <c r="A24" s="1" t="s">
        <v>20</v>
      </c>
      <c r="B24" s="2">
        <v>5</v>
      </c>
      <c r="C24" s="2">
        <f>+'Diciembre 2020'!B24</f>
        <v>7</v>
      </c>
      <c r="D24" s="15">
        <f t="shared" si="7"/>
        <v>-28.571428571428573</v>
      </c>
      <c r="E24" s="2">
        <f>+B24+'Noviembre 2021'!E24</f>
        <v>62</v>
      </c>
      <c r="F24" s="2">
        <f>+C24+'Noviembre 2021'!F24</f>
        <v>63</v>
      </c>
      <c r="G24" s="15">
        <f t="shared" si="1"/>
        <v>-1.5873015873015872</v>
      </c>
      <c r="H24" s="2">
        <f>+B24-C24+'Noviembre 2021'!H24</f>
        <v>62</v>
      </c>
      <c r="I24" s="16">
        <f>+'Diciembre 2020'!H24</f>
        <v>63</v>
      </c>
      <c r="J24" s="15">
        <f t="shared" si="2"/>
        <v>-1.5873015873015872</v>
      </c>
    </row>
    <row r="25" spans="1:10" ht="13" x14ac:dyDescent="0.15">
      <c r="A25" s="1" t="s">
        <v>22</v>
      </c>
      <c r="B25" s="2">
        <v>14</v>
      </c>
      <c r="C25" s="2">
        <f>+'Diciembre 2020'!B25</f>
        <v>28</v>
      </c>
      <c r="D25" s="15">
        <f t="shared" si="7"/>
        <v>-50</v>
      </c>
      <c r="E25" s="2">
        <f>+B25+'Noviembre 2021'!E25</f>
        <v>289</v>
      </c>
      <c r="F25" s="2">
        <f>+C25+'Noviembre 2021'!F25</f>
        <v>232</v>
      </c>
      <c r="G25" s="15">
        <f t="shared" si="1"/>
        <v>24.568965517241381</v>
      </c>
      <c r="H25" s="2">
        <f>+B25-C25+'Noviembre 2021'!H25</f>
        <v>289</v>
      </c>
      <c r="I25" s="16">
        <f>+'Diciembre 2020'!H25</f>
        <v>232</v>
      </c>
      <c r="J25" s="15">
        <f t="shared" si="2"/>
        <v>24.568965517241381</v>
      </c>
    </row>
    <row r="26" spans="1:10" ht="13" x14ac:dyDescent="0.15">
      <c r="A26" s="1" t="s">
        <v>21</v>
      </c>
      <c r="B26" s="2">
        <v>6</v>
      </c>
      <c r="C26" s="2">
        <f>+'Diciembre 2020'!B26</f>
        <v>11</v>
      </c>
      <c r="D26" s="15">
        <f t="shared" si="7"/>
        <v>-45.454545454545453</v>
      </c>
      <c r="E26" s="2">
        <f>+B26+'Noviembre 2021'!E26</f>
        <v>133</v>
      </c>
      <c r="F26" s="2">
        <f>+C26+'Noviembre 2021'!F26</f>
        <v>114</v>
      </c>
      <c r="G26" s="15">
        <f t="shared" si="1"/>
        <v>16.666666666666668</v>
      </c>
      <c r="H26" s="2">
        <f>+B26-C26+'Noviembre 2021'!H26</f>
        <v>133</v>
      </c>
      <c r="I26" s="16">
        <f>+'Diciembre 2020'!H26</f>
        <v>114</v>
      </c>
      <c r="J26" s="15">
        <f t="shared" si="2"/>
        <v>16.666666666666668</v>
      </c>
    </row>
    <row r="27" spans="1:10" ht="13" x14ac:dyDescent="0.15">
      <c r="A27" s="1" t="s">
        <v>28</v>
      </c>
      <c r="B27" s="2">
        <v>8</v>
      </c>
      <c r="C27" s="2">
        <f>+'Diciembre 2020'!B27</f>
        <v>6</v>
      </c>
      <c r="D27" s="15">
        <f t="shared" si="7"/>
        <v>33.333333333333336</v>
      </c>
      <c r="E27" s="2">
        <f>+B27+'Noviembre 2021'!E27</f>
        <v>113</v>
      </c>
      <c r="F27" s="2">
        <f>+C27+'Noviembre 2021'!F27</f>
        <v>74</v>
      </c>
      <c r="G27" s="15">
        <f t="shared" si="1"/>
        <v>52.702702702702702</v>
      </c>
      <c r="H27" s="2">
        <f>+B27-C27+'Noviembre 2021'!H27</f>
        <v>113</v>
      </c>
      <c r="I27" s="16">
        <f>+'Diciembre 2020'!H27</f>
        <v>74</v>
      </c>
      <c r="J27" s="15">
        <f t="shared" si="2"/>
        <v>52.702702702702702</v>
      </c>
    </row>
    <row r="28" spans="1:10" x14ac:dyDescent="0.15">
      <c r="A28" s="6" t="s">
        <v>30</v>
      </c>
      <c r="B28" s="4">
        <f>SUM(B20:B27)</f>
        <v>45</v>
      </c>
      <c r="C28" s="4">
        <f>SUM(C20:C27)</f>
        <v>74</v>
      </c>
      <c r="D28" s="5">
        <f>+(B28-C28)*100/C28</f>
        <v>-39.189189189189186</v>
      </c>
      <c r="E28" s="4">
        <f>SUM(E20:E27)</f>
        <v>813</v>
      </c>
      <c r="F28" s="4">
        <f>SUM(F20:F27)</f>
        <v>728</v>
      </c>
      <c r="G28" s="5">
        <f>+(E28-F28)*100/F28</f>
        <v>11.675824175824175</v>
      </c>
      <c r="H28" s="4">
        <f>SUM(H20:H27)</f>
        <v>813</v>
      </c>
      <c r="I28" s="4">
        <f>SUM(I20:I27)</f>
        <v>728</v>
      </c>
      <c r="J28" s="5">
        <f>+(H28-I28)*100/I28</f>
        <v>11.675824175824175</v>
      </c>
    </row>
    <row r="29" spans="1:10" ht="14" x14ac:dyDescent="0.15">
      <c r="A29" s="14" t="s">
        <v>27</v>
      </c>
      <c r="B29" s="12">
        <f>+B7+B13+B19+B28</f>
        <v>79</v>
      </c>
      <c r="C29" s="12">
        <f>+C7+C13+C19+C28</f>
        <v>150</v>
      </c>
      <c r="D29" s="13">
        <f>+(B29-C29)*100/C29</f>
        <v>-47.333333333333336</v>
      </c>
      <c r="E29" s="12">
        <f t="shared" ref="E29:I29" si="8">+E7+E13+E19+E28</f>
        <v>1445</v>
      </c>
      <c r="F29" s="12">
        <f t="shared" si="8"/>
        <v>1482</v>
      </c>
      <c r="G29" s="13">
        <f>+(E29-F29)*100/F29</f>
        <v>-2.496626180836707</v>
      </c>
      <c r="H29" s="12">
        <f t="shared" si="8"/>
        <v>1445</v>
      </c>
      <c r="I29" s="12">
        <f t="shared" si="8"/>
        <v>1482</v>
      </c>
      <c r="J29" s="13">
        <f>+(H29-I29)*100/I29</f>
        <v>-2.496626180836707</v>
      </c>
    </row>
    <row r="30" spans="1:10" x14ac:dyDescent="0.15">
      <c r="A30" s="11" t="s">
        <v>31</v>
      </c>
      <c r="B30" s="11">
        <f>+B29-B7</f>
        <v>77</v>
      </c>
      <c r="C30" s="11">
        <f>+C29-C7</f>
        <v>146</v>
      </c>
      <c r="D30" s="10">
        <f>+(B30-C30)*100/C30</f>
        <v>-47.260273972602739</v>
      </c>
      <c r="E30" s="11">
        <f t="shared" ref="E30:I30" si="9">+E29-E7</f>
        <v>1434</v>
      </c>
      <c r="F30" s="11">
        <f t="shared" si="9"/>
        <v>1465</v>
      </c>
      <c r="G30" s="10">
        <f>+(E30-F30)*100/F30</f>
        <v>-2.1160409556313993</v>
      </c>
      <c r="H30" s="11">
        <f t="shared" si="9"/>
        <v>1434</v>
      </c>
      <c r="I30" s="11">
        <f t="shared" si="9"/>
        <v>1465</v>
      </c>
      <c r="J30" s="10">
        <f>+(H30-I30)*100/I30</f>
        <v>-2.1160409556313993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D1F267-B9D8-194F-9743-6BF9658ED863}">
  <sheetPr codeName="Hoja55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+'Noviembre 2020'!B4</f>
        <v>0</v>
      </c>
      <c r="D4" s="15"/>
      <c r="E4" s="2">
        <f>+B4+'Octubre 2021'!E4</f>
        <v>2</v>
      </c>
      <c r="F4" s="2">
        <f>+C4+'Octubre 2021'!F4</f>
        <v>1</v>
      </c>
      <c r="G4" s="15">
        <f t="shared" ref="G4:G27" si="0">+(E4-F4)*100/F4</f>
        <v>100</v>
      </c>
      <c r="H4" s="2">
        <f>+B4-C4+'Octubre 2021'!H4</f>
        <v>5</v>
      </c>
      <c r="I4" s="16">
        <f>+'Noviembre 2020'!H4</f>
        <v>2</v>
      </c>
      <c r="J4" s="15">
        <f t="shared" ref="J4:J27" si="1">+(H4-I4)*100/I4</f>
        <v>150</v>
      </c>
    </row>
    <row r="5" spans="1:10" ht="13" x14ac:dyDescent="0.15">
      <c r="A5" s="1" t="s">
        <v>5</v>
      </c>
      <c r="B5" s="2"/>
      <c r="C5" s="2">
        <f>+'Noviembre 2020'!B5</f>
        <v>1</v>
      </c>
      <c r="D5" s="15">
        <f t="shared" ref="D5:D9" si="2">+(B5-C5)*100/C5</f>
        <v>-100</v>
      </c>
      <c r="E5" s="2">
        <f>+B5+'Octubre 2021'!E5</f>
        <v>2</v>
      </c>
      <c r="F5" s="2">
        <f>+C5+'Octubre 2021'!F5</f>
        <v>2</v>
      </c>
      <c r="G5" s="15">
        <f t="shared" si="0"/>
        <v>0</v>
      </c>
      <c r="H5" s="2">
        <f>+B5-C5+'Octubre 2021'!H5</f>
        <v>3</v>
      </c>
      <c r="I5" s="16">
        <f>+'Noviembre 2020'!H5</f>
        <v>4</v>
      </c>
      <c r="J5" s="15">
        <f t="shared" si="1"/>
        <v>-25</v>
      </c>
    </row>
    <row r="6" spans="1:10" ht="13" x14ac:dyDescent="0.15">
      <c r="A6" s="1" t="s">
        <v>6</v>
      </c>
      <c r="B6" s="2">
        <v>1</v>
      </c>
      <c r="C6" s="2">
        <f>+'Noviembre 2020'!B6</f>
        <v>1</v>
      </c>
      <c r="D6" s="15">
        <f t="shared" si="2"/>
        <v>0</v>
      </c>
      <c r="E6" s="2">
        <f>+B6+'Octubre 2021'!E6</f>
        <v>5</v>
      </c>
      <c r="F6" s="2">
        <f>+C6+'Octubre 2021'!F6</f>
        <v>10</v>
      </c>
      <c r="G6" s="15">
        <f t="shared" si="0"/>
        <v>-50</v>
      </c>
      <c r="H6" s="2">
        <f>+B6-C6+'Octubre 2021'!H6</f>
        <v>5</v>
      </c>
      <c r="I6" s="16">
        <f>+'Noviembre 2020'!H6</f>
        <v>14</v>
      </c>
      <c r="J6" s="15">
        <f t="shared" si="1"/>
        <v>-64.285714285714292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2</v>
      </c>
      <c r="D7" s="5">
        <v>-80</v>
      </c>
      <c r="E7" s="4">
        <f>SUM(E4:E6)</f>
        <v>9</v>
      </c>
      <c r="F7" s="4">
        <f>SUM(F4:F6)</f>
        <v>13</v>
      </c>
      <c r="G7" s="5">
        <f t="shared" si="0"/>
        <v>-30.76923076923077</v>
      </c>
      <c r="H7" s="4">
        <f>SUM(H4:H6)</f>
        <v>13</v>
      </c>
      <c r="I7" s="4">
        <f>SUM(I4:I6)</f>
        <v>20</v>
      </c>
      <c r="J7" s="5">
        <f t="shared" si="1"/>
        <v>-35</v>
      </c>
    </row>
    <row r="8" spans="1:10" ht="13" x14ac:dyDescent="0.15">
      <c r="A8" s="1" t="s">
        <v>7</v>
      </c>
      <c r="B8" s="2"/>
      <c r="C8" s="2">
        <f>+'Noviembre 2020'!B8</f>
        <v>0</v>
      </c>
      <c r="D8" s="15"/>
      <c r="E8" s="2">
        <f>+B8+'Octubre 2021'!E8</f>
        <v>6</v>
      </c>
      <c r="F8" s="2">
        <f>+C8+'Octubre 2021'!F8</f>
        <v>4</v>
      </c>
      <c r="G8" s="15">
        <f t="shared" si="0"/>
        <v>50</v>
      </c>
      <c r="H8" s="2">
        <f>+B8-C8+'Octubre 2021'!H8</f>
        <v>6</v>
      </c>
      <c r="I8" s="16">
        <f>+'Noviembre 2020'!H8</f>
        <v>4</v>
      </c>
      <c r="J8" s="15">
        <f t="shared" si="1"/>
        <v>50</v>
      </c>
    </row>
    <row r="9" spans="1:10" ht="13" x14ac:dyDescent="0.15">
      <c r="A9" s="1" t="s">
        <v>8</v>
      </c>
      <c r="B9" s="2">
        <v>1</v>
      </c>
      <c r="C9" s="2">
        <f>+'Noviembre 2020'!B9</f>
        <v>1</v>
      </c>
      <c r="D9" s="15">
        <f t="shared" si="2"/>
        <v>0</v>
      </c>
      <c r="E9" s="2">
        <f>+B9+'Octubre 2021'!E9</f>
        <v>5</v>
      </c>
      <c r="F9" s="2">
        <f>+C9+'Octubre 2021'!F9</f>
        <v>16</v>
      </c>
      <c r="G9" s="15">
        <f t="shared" si="0"/>
        <v>-68.75</v>
      </c>
      <c r="H9" s="2">
        <f>+B9-C9+'Octubre 2021'!H9</f>
        <v>5</v>
      </c>
      <c r="I9" s="16">
        <f>+'Noviembre 2020'!H9</f>
        <v>20</v>
      </c>
      <c r="J9" s="15">
        <f t="shared" si="1"/>
        <v>-75</v>
      </c>
    </row>
    <row r="10" spans="1:10" ht="13" x14ac:dyDescent="0.15">
      <c r="A10" s="1" t="s">
        <v>9</v>
      </c>
      <c r="B10" s="2">
        <v>4</v>
      </c>
      <c r="C10" s="2">
        <f>+'Noviembre 2020'!B10</f>
        <v>7</v>
      </c>
      <c r="D10" s="15">
        <f t="shared" ref="D10:D12" si="4">+(B10-C10)*100/C10</f>
        <v>-42.857142857142854</v>
      </c>
      <c r="E10" s="2">
        <f>+B10+'Octubre 2021'!E10</f>
        <v>52</v>
      </c>
      <c r="F10" s="2">
        <f>+C10+'Octubre 2021'!F10</f>
        <v>67</v>
      </c>
      <c r="G10" s="15">
        <f t="shared" si="0"/>
        <v>-22.388059701492537</v>
      </c>
      <c r="H10" s="2">
        <f>+B10-C10+'Octubre 2021'!H10</f>
        <v>56</v>
      </c>
      <c r="I10" s="16">
        <f>+'Noviembre 2020'!H10</f>
        <v>77</v>
      </c>
      <c r="J10" s="15">
        <f t="shared" si="1"/>
        <v>-27.272727272727273</v>
      </c>
    </row>
    <row r="11" spans="1:10" ht="13" x14ac:dyDescent="0.15">
      <c r="A11" s="1" t="s">
        <v>10</v>
      </c>
      <c r="B11" s="2">
        <v>1</v>
      </c>
      <c r="C11" s="2">
        <f>+'Noviembre 2020'!B11</f>
        <v>4</v>
      </c>
      <c r="D11" s="15">
        <f t="shared" si="4"/>
        <v>-75</v>
      </c>
      <c r="E11" s="2">
        <f>+B11+'Octubre 2021'!E11</f>
        <v>55</v>
      </c>
      <c r="F11" s="2">
        <f>+C11+'Octubre 2021'!F11</f>
        <v>66</v>
      </c>
      <c r="G11" s="15">
        <f t="shared" si="0"/>
        <v>-16.666666666666668</v>
      </c>
      <c r="H11" s="2">
        <f>+B11-C11+'Octubre 2021'!H11</f>
        <v>61</v>
      </c>
      <c r="I11" s="16">
        <f>+'Noviembre 2020'!H11</f>
        <v>80</v>
      </c>
      <c r="J11" s="15">
        <f t="shared" si="1"/>
        <v>-23.75</v>
      </c>
    </row>
    <row r="12" spans="1:10" ht="13" x14ac:dyDescent="0.15">
      <c r="A12" s="1" t="s">
        <v>11</v>
      </c>
      <c r="B12" s="2">
        <v>6</v>
      </c>
      <c r="C12" s="2">
        <f>+'Noviembre 2020'!B12</f>
        <v>9</v>
      </c>
      <c r="D12" s="15">
        <f t="shared" si="4"/>
        <v>-33.333333333333336</v>
      </c>
      <c r="E12" s="2">
        <f>+B12+'Octubre 2021'!E12</f>
        <v>96</v>
      </c>
      <c r="F12" s="2">
        <f>+C12+'Octubre 2021'!F12</f>
        <v>89</v>
      </c>
      <c r="G12" s="15">
        <f t="shared" si="0"/>
        <v>7.8651685393258424</v>
      </c>
      <c r="H12" s="2">
        <f>+B12-C12+'Octubre 2021'!H12</f>
        <v>111</v>
      </c>
      <c r="I12" s="16">
        <f>+'Noviembre 2020'!H12</f>
        <v>109</v>
      </c>
      <c r="J12" s="15">
        <f t="shared" si="1"/>
        <v>1.834862385321101</v>
      </c>
    </row>
    <row r="13" spans="1:10" x14ac:dyDescent="0.15">
      <c r="A13" s="6" t="s">
        <v>2</v>
      </c>
      <c r="B13" s="4">
        <f t="shared" ref="B13" si="5">+B8+B9+B10+B11+B12</f>
        <v>12</v>
      </c>
      <c r="C13" s="4">
        <f>SUM(C8:C12)</f>
        <v>21</v>
      </c>
      <c r="D13" s="5">
        <f>+(B13-C13)*100/C13</f>
        <v>-42.857142857142854</v>
      </c>
      <c r="E13" s="4">
        <f>SUM(E8:E12)</f>
        <v>214</v>
      </c>
      <c r="F13" s="4">
        <f>SUM(F8:F12)</f>
        <v>242</v>
      </c>
      <c r="G13" s="5">
        <f t="shared" si="0"/>
        <v>-11.570247933884298</v>
      </c>
      <c r="H13" s="4">
        <f>SUM(H8:H12)</f>
        <v>239</v>
      </c>
      <c r="I13" s="4">
        <f>SUM(I8:I12)</f>
        <v>290</v>
      </c>
      <c r="J13" s="5">
        <f t="shared" si="1"/>
        <v>-17.586206896551722</v>
      </c>
    </row>
    <row r="14" spans="1:10" ht="13" x14ac:dyDescent="0.15">
      <c r="A14" s="1" t="s">
        <v>12</v>
      </c>
      <c r="B14" s="2">
        <v>3</v>
      </c>
      <c r="C14" s="2">
        <f>+'Noviembre 2020'!B14</f>
        <v>10</v>
      </c>
      <c r="D14" s="15">
        <f>+(B14-C14)*100/C14</f>
        <v>-70</v>
      </c>
      <c r="E14" s="2">
        <f>+B14+'Octubre 2021'!E14</f>
        <v>59</v>
      </c>
      <c r="F14" s="2">
        <f>+C14+'Octubre 2021'!F14</f>
        <v>74</v>
      </c>
      <c r="G14" s="15">
        <f t="shared" si="0"/>
        <v>-20.27027027027027</v>
      </c>
      <c r="H14" s="2">
        <f>+B14-C14+'Octubre 2021'!H14</f>
        <v>67</v>
      </c>
      <c r="I14" s="16">
        <f>+'Noviembre 2020'!H14</f>
        <v>80</v>
      </c>
      <c r="J14" s="15">
        <f t="shared" si="1"/>
        <v>-16.25</v>
      </c>
    </row>
    <row r="15" spans="1:10" ht="13" x14ac:dyDescent="0.15">
      <c r="A15" s="1" t="s">
        <v>13</v>
      </c>
      <c r="B15" s="2">
        <v>5</v>
      </c>
      <c r="C15" s="2">
        <f>+'Noviembre 2020'!B15</f>
        <v>10</v>
      </c>
      <c r="D15" s="15">
        <f t="shared" ref="D15:D18" si="6">+(B15-C15)*100/C15</f>
        <v>-50</v>
      </c>
      <c r="E15" s="2">
        <f>+B15+'Octubre 2021'!E15</f>
        <v>62</v>
      </c>
      <c r="F15" s="2">
        <f>+C15+'Octubre 2021'!F15</f>
        <v>64</v>
      </c>
      <c r="G15" s="15">
        <f t="shared" si="0"/>
        <v>-3.125</v>
      </c>
      <c r="H15" s="2">
        <f>+B15-C15+'Octubre 2021'!H15</f>
        <v>71</v>
      </c>
      <c r="I15" s="16">
        <f>+'Noviembre 2020'!H15</f>
        <v>71</v>
      </c>
      <c r="J15" s="15">
        <f t="shared" si="1"/>
        <v>0</v>
      </c>
    </row>
    <row r="16" spans="1:10" ht="13" x14ac:dyDescent="0.15">
      <c r="A16" s="1" t="s">
        <v>14</v>
      </c>
      <c r="B16" s="2">
        <v>13</v>
      </c>
      <c r="C16" s="2">
        <f>+'Noviembre 2020'!B16</f>
        <v>20</v>
      </c>
      <c r="D16" s="15">
        <f t="shared" si="6"/>
        <v>-35</v>
      </c>
      <c r="E16" s="2">
        <f>+B16+'Octubre 2021'!E16</f>
        <v>128</v>
      </c>
      <c r="F16" s="2">
        <f>+C16+'Octubre 2021'!F16</f>
        <v>145</v>
      </c>
      <c r="G16" s="15">
        <f t="shared" si="0"/>
        <v>-11.724137931034482</v>
      </c>
      <c r="H16" s="2">
        <f>+B16-C16+'Octubre 2021'!H16</f>
        <v>143</v>
      </c>
      <c r="I16" s="16">
        <f>+'Noviembre 2020'!H16</f>
        <v>161</v>
      </c>
      <c r="J16" s="15">
        <f t="shared" si="1"/>
        <v>-11.180124223602485</v>
      </c>
    </row>
    <row r="17" spans="1:10" ht="13" x14ac:dyDescent="0.15">
      <c r="A17" s="1" t="s">
        <v>15</v>
      </c>
      <c r="B17" s="2">
        <v>9</v>
      </c>
      <c r="C17" s="2">
        <f>+'Noviembre 2020'!B17</f>
        <v>19</v>
      </c>
      <c r="D17" s="15">
        <f t="shared" si="6"/>
        <v>-52.631578947368418</v>
      </c>
      <c r="E17" s="2">
        <f>+B17+'Octubre 2021'!E17</f>
        <v>56</v>
      </c>
      <c r="F17" s="2">
        <f>+C17+'Octubre 2021'!F17</f>
        <v>73</v>
      </c>
      <c r="G17" s="15">
        <f t="shared" si="0"/>
        <v>-23.287671232876711</v>
      </c>
      <c r="H17" s="2">
        <f>+B17-C17+'Octubre 2021'!H17</f>
        <v>65</v>
      </c>
      <c r="I17" s="16">
        <f>+'Noviembre 2020'!H17</f>
        <v>81</v>
      </c>
      <c r="J17" s="15">
        <f t="shared" si="1"/>
        <v>-19.753086419753085</v>
      </c>
    </row>
    <row r="18" spans="1:10" ht="13" x14ac:dyDescent="0.15">
      <c r="A18" s="1" t="s">
        <v>29</v>
      </c>
      <c r="B18" s="2">
        <v>2</v>
      </c>
      <c r="C18" s="2">
        <f>+'Noviembre 2020'!B18</f>
        <v>8</v>
      </c>
      <c r="D18" s="15">
        <f t="shared" si="6"/>
        <v>-75</v>
      </c>
      <c r="E18" s="2">
        <f>+B18+'Octubre 2021'!E18</f>
        <v>70</v>
      </c>
      <c r="F18" s="2">
        <f>+C18+'Octubre 2021'!F18</f>
        <v>67</v>
      </c>
      <c r="G18" s="15">
        <f t="shared" si="0"/>
        <v>4.4776119402985071</v>
      </c>
      <c r="H18" s="2">
        <f>+B18-C18+'Octubre 2021'!H18</f>
        <v>76</v>
      </c>
      <c r="I18" s="16">
        <f>+'Noviembre 2020'!H18</f>
        <v>78</v>
      </c>
      <c r="J18" s="15">
        <f t="shared" si="1"/>
        <v>-2.5641025641025643</v>
      </c>
    </row>
    <row r="19" spans="1:10" x14ac:dyDescent="0.15">
      <c r="A19" s="6" t="s">
        <v>3</v>
      </c>
      <c r="B19" s="4">
        <f t="shared" ref="B19" si="7">+B14+B15+B16+B17+B18</f>
        <v>32</v>
      </c>
      <c r="C19" s="4">
        <f>SUM(C14:C18)</f>
        <v>67</v>
      </c>
      <c r="D19" s="5">
        <f>+(B19-C19)*100/C19</f>
        <v>-52.238805970149251</v>
      </c>
      <c r="E19" s="4">
        <f>SUM(E14:E18)</f>
        <v>375</v>
      </c>
      <c r="F19" s="4">
        <f>SUM(F14:F18)</f>
        <v>423</v>
      </c>
      <c r="G19" s="5">
        <f t="shared" si="0"/>
        <v>-11.347517730496454</v>
      </c>
      <c r="H19" s="4">
        <f>SUM(H14:H18)</f>
        <v>422</v>
      </c>
      <c r="I19" s="4">
        <f>SUM(I14:I18)</f>
        <v>471</v>
      </c>
      <c r="J19" s="5">
        <f t="shared" si="1"/>
        <v>-10.40339702760085</v>
      </c>
    </row>
    <row r="20" spans="1:10" ht="13" x14ac:dyDescent="0.15">
      <c r="A20" s="1" t="s">
        <v>16</v>
      </c>
      <c r="B20" s="2">
        <v>10</v>
      </c>
      <c r="C20" s="2">
        <f>+'Noviembre 2020'!B20</f>
        <v>12</v>
      </c>
      <c r="D20" s="15">
        <f t="shared" ref="D20:D27" si="8">+(B20-C20)*100/C20</f>
        <v>-16.666666666666668</v>
      </c>
      <c r="E20" s="2">
        <f>+B20+'Octubre 2021'!E20</f>
        <v>80</v>
      </c>
      <c r="F20" s="2">
        <f>+C20+'Octubre 2021'!F20</f>
        <v>97</v>
      </c>
      <c r="G20" s="15">
        <f t="shared" si="0"/>
        <v>-17.52577319587629</v>
      </c>
      <c r="H20" s="2">
        <f>+B20-C20+'Octubre 2021'!H20</f>
        <v>89</v>
      </c>
      <c r="I20" s="16">
        <f>+'Noviembre 2020'!H20</f>
        <v>101</v>
      </c>
      <c r="J20" s="15">
        <f t="shared" si="1"/>
        <v>-11.881188118811881</v>
      </c>
    </row>
    <row r="21" spans="1:10" ht="13" x14ac:dyDescent="0.15">
      <c r="A21" s="1" t="s">
        <v>17</v>
      </c>
      <c r="B21" s="2">
        <v>2</v>
      </c>
      <c r="C21" s="2">
        <f>+'Noviembre 2020'!B21</f>
        <v>9</v>
      </c>
      <c r="D21" s="15">
        <f t="shared" si="8"/>
        <v>-77.777777777777771</v>
      </c>
      <c r="E21" s="2">
        <f>+B21+'Octubre 2021'!E21</f>
        <v>51</v>
      </c>
      <c r="F21" s="2">
        <f>+C21+'Octubre 2021'!F21</f>
        <v>46</v>
      </c>
      <c r="G21" s="15">
        <f t="shared" si="0"/>
        <v>10.869565217391305</v>
      </c>
      <c r="H21" s="2">
        <f>+B21-C21+'Octubre 2021'!H21</f>
        <v>57</v>
      </c>
      <c r="I21" s="16">
        <f>+'Noviembre 2020'!H21</f>
        <v>54</v>
      </c>
      <c r="J21" s="15">
        <f t="shared" si="1"/>
        <v>5.5555555555555554</v>
      </c>
    </row>
    <row r="22" spans="1:10" ht="13" x14ac:dyDescent="0.15">
      <c r="A22" s="1" t="s">
        <v>19</v>
      </c>
      <c r="B22" s="2">
        <v>1</v>
      </c>
      <c r="C22" s="2">
        <f>+'Noviembre 2020'!B22</f>
        <v>2</v>
      </c>
      <c r="D22" s="15">
        <f t="shared" si="8"/>
        <v>-50</v>
      </c>
      <c r="E22" s="2">
        <f>+B22+'Octubre 2021'!E22</f>
        <v>29</v>
      </c>
      <c r="F22" s="2">
        <f>+C22+'Octubre 2021'!F22</f>
        <v>27</v>
      </c>
      <c r="G22" s="15">
        <f t="shared" si="0"/>
        <v>7.4074074074074074</v>
      </c>
      <c r="H22" s="2">
        <f>+B22-C22+'Octubre 2021'!H22</f>
        <v>34</v>
      </c>
      <c r="I22" s="16">
        <f>+'Noviembre 2020'!H22</f>
        <v>28</v>
      </c>
      <c r="J22" s="15">
        <f t="shared" si="1"/>
        <v>21.428571428571427</v>
      </c>
    </row>
    <row r="23" spans="1:10" ht="13" x14ac:dyDescent="0.15">
      <c r="A23" s="1" t="s">
        <v>18</v>
      </c>
      <c r="B23" s="2">
        <v>3</v>
      </c>
      <c r="C23" s="2">
        <f>+'Noviembre 2020'!B23</f>
        <v>7</v>
      </c>
      <c r="D23" s="15">
        <f t="shared" si="8"/>
        <v>-57.142857142857146</v>
      </c>
      <c r="E23" s="2">
        <f>+B23+'Octubre 2021'!E23</f>
        <v>44</v>
      </c>
      <c r="F23" s="2">
        <f>+C23+'Octubre 2021'!F23</f>
        <v>53</v>
      </c>
      <c r="G23" s="15">
        <f t="shared" si="0"/>
        <v>-16.981132075471699</v>
      </c>
      <c r="H23" s="2">
        <f>+B23-C23+'Octubre 2021'!H23</f>
        <v>46</v>
      </c>
      <c r="I23" s="16">
        <f>+'Noviembre 2020'!H23</f>
        <v>62</v>
      </c>
      <c r="J23" s="15">
        <f t="shared" si="1"/>
        <v>-25.806451612903224</v>
      </c>
    </row>
    <row r="24" spans="1:10" ht="13" x14ac:dyDescent="0.15">
      <c r="A24" s="1" t="s">
        <v>20</v>
      </c>
      <c r="B24" s="2">
        <v>6</v>
      </c>
      <c r="C24" s="2">
        <f>+'Noviembre 2020'!B24</f>
        <v>7</v>
      </c>
      <c r="D24" s="15">
        <f t="shared" si="8"/>
        <v>-14.285714285714286</v>
      </c>
      <c r="E24" s="2">
        <f>+B24+'Octubre 2021'!E24</f>
        <v>57</v>
      </c>
      <c r="F24" s="2">
        <f>+C24+'Octubre 2021'!F24</f>
        <v>56</v>
      </c>
      <c r="G24" s="15">
        <f t="shared" si="0"/>
        <v>1.7857142857142858</v>
      </c>
      <c r="H24" s="2">
        <f>+B24-C24+'Octubre 2021'!H24</f>
        <v>64</v>
      </c>
      <c r="I24" s="16">
        <f>+'Noviembre 2020'!H24</f>
        <v>63</v>
      </c>
      <c r="J24" s="15">
        <f t="shared" si="1"/>
        <v>1.5873015873015872</v>
      </c>
    </row>
    <row r="25" spans="1:10" ht="13" x14ac:dyDescent="0.15">
      <c r="A25" s="1" t="s">
        <v>22</v>
      </c>
      <c r="B25" s="2">
        <v>19</v>
      </c>
      <c r="C25" s="2">
        <f>+'Noviembre 2020'!B25</f>
        <v>28</v>
      </c>
      <c r="D25" s="15">
        <f t="shared" si="8"/>
        <v>-32.142857142857146</v>
      </c>
      <c r="E25" s="2">
        <f>+B25+'Octubre 2021'!E25</f>
        <v>275</v>
      </c>
      <c r="F25" s="2">
        <f>+C25+'Octubre 2021'!F25</f>
        <v>204</v>
      </c>
      <c r="G25" s="15">
        <f t="shared" si="0"/>
        <v>34.803921568627452</v>
      </c>
      <c r="H25" s="2">
        <f>+B25-C25+'Octubre 2021'!H25</f>
        <v>303</v>
      </c>
      <c r="I25" s="16">
        <f>+'Noviembre 2020'!H25</f>
        <v>220</v>
      </c>
      <c r="J25" s="15">
        <f t="shared" si="1"/>
        <v>37.727272727272727</v>
      </c>
    </row>
    <row r="26" spans="1:10" ht="13" x14ac:dyDescent="0.15">
      <c r="A26" s="1" t="s">
        <v>21</v>
      </c>
      <c r="B26" s="2">
        <v>8</v>
      </c>
      <c r="C26" s="2">
        <f>+'Noviembre 2020'!B26</f>
        <v>17</v>
      </c>
      <c r="D26" s="15">
        <f t="shared" si="8"/>
        <v>-52.941176470588232</v>
      </c>
      <c r="E26" s="2">
        <f>+B26+'Octubre 2021'!E26</f>
        <v>127</v>
      </c>
      <c r="F26" s="2">
        <f>+C26+'Octubre 2021'!F26</f>
        <v>103</v>
      </c>
      <c r="G26" s="15">
        <f t="shared" si="0"/>
        <v>23.300970873786408</v>
      </c>
      <c r="H26" s="2">
        <f>+B26-C26+'Octubre 2021'!H26</f>
        <v>138</v>
      </c>
      <c r="I26" s="16">
        <f>+'Noviembre 2020'!H26</f>
        <v>108</v>
      </c>
      <c r="J26" s="15">
        <f t="shared" si="1"/>
        <v>27.777777777777779</v>
      </c>
    </row>
    <row r="27" spans="1:10" ht="13" x14ac:dyDescent="0.15">
      <c r="A27" s="1" t="s">
        <v>28</v>
      </c>
      <c r="B27" s="2">
        <v>10</v>
      </c>
      <c r="C27" s="2">
        <f>+'Noviembre 2020'!B27</f>
        <v>10</v>
      </c>
      <c r="D27" s="15">
        <f t="shared" si="8"/>
        <v>0</v>
      </c>
      <c r="E27" s="2">
        <f>+B27+'Octubre 2021'!E27</f>
        <v>105</v>
      </c>
      <c r="F27" s="2">
        <f>+C27+'Octubre 2021'!F27</f>
        <v>68</v>
      </c>
      <c r="G27" s="15">
        <f t="shared" si="0"/>
        <v>54.411764705882355</v>
      </c>
      <c r="H27" s="2">
        <f>+B27-C27+'Octubre 2021'!H27</f>
        <v>111</v>
      </c>
      <c r="I27" s="16">
        <f>+'Noviembre 2020'!H27</f>
        <v>69</v>
      </c>
      <c r="J27" s="15">
        <f t="shared" si="1"/>
        <v>60.869565217391305</v>
      </c>
    </row>
    <row r="28" spans="1:10" x14ac:dyDescent="0.15">
      <c r="A28" s="6" t="s">
        <v>30</v>
      </c>
      <c r="B28" s="4">
        <f>SUM(B20:B27)</f>
        <v>59</v>
      </c>
      <c r="C28" s="4">
        <f>SUM(C20:C27)</f>
        <v>92</v>
      </c>
      <c r="D28" s="5">
        <f>+(B28-C28)*100/C28</f>
        <v>-35.869565217391305</v>
      </c>
      <c r="E28" s="4">
        <f>SUM(E20:E27)</f>
        <v>768</v>
      </c>
      <c r="F28" s="4">
        <f>SUM(F20:F27)</f>
        <v>654</v>
      </c>
      <c r="G28" s="5">
        <f>+(E28-F28)*100/F28</f>
        <v>17.431192660550458</v>
      </c>
      <c r="H28" s="4">
        <f>SUM(H20:H27)</f>
        <v>842</v>
      </c>
      <c r="I28" s="4">
        <f>SUM(I20:I27)</f>
        <v>705</v>
      </c>
      <c r="J28" s="5">
        <f>+(H28-I28)*100/I28</f>
        <v>19.432624113475178</v>
      </c>
    </row>
    <row r="29" spans="1:10" ht="14" x14ac:dyDescent="0.15">
      <c r="A29" s="14" t="s">
        <v>27</v>
      </c>
      <c r="B29" s="12">
        <f>+B7+B13+B19+B28</f>
        <v>104</v>
      </c>
      <c r="C29" s="12">
        <f>+C7+C13+C19+C28</f>
        <v>182</v>
      </c>
      <c r="D29" s="13">
        <f>+(B29-C29)*100/C29</f>
        <v>-42.857142857142854</v>
      </c>
      <c r="E29" s="12">
        <f t="shared" ref="E29:I29" si="9">+E7+E13+E19+E28</f>
        <v>1366</v>
      </c>
      <c r="F29" s="12">
        <f t="shared" si="9"/>
        <v>1332</v>
      </c>
      <c r="G29" s="13">
        <f>+(E29-F29)*100/F29</f>
        <v>2.5525525525525525</v>
      </c>
      <c r="H29" s="12">
        <f t="shared" si="9"/>
        <v>1516</v>
      </c>
      <c r="I29" s="12">
        <f t="shared" si="9"/>
        <v>1486</v>
      </c>
      <c r="J29" s="13">
        <f>+(H29-I29)*100/I29</f>
        <v>2.018842530282638</v>
      </c>
    </row>
    <row r="30" spans="1:10" x14ac:dyDescent="0.15">
      <c r="A30" s="11" t="s">
        <v>31</v>
      </c>
      <c r="B30" s="11">
        <f>+B29-B7</f>
        <v>103</v>
      </c>
      <c r="C30" s="11">
        <f>+C29-C7</f>
        <v>180</v>
      </c>
      <c r="D30" s="10">
        <f>+(B30-C30)*100/C30</f>
        <v>-42.777777777777779</v>
      </c>
      <c r="E30" s="11">
        <f t="shared" ref="E30:I30" si="10">+E29-E7</f>
        <v>1357</v>
      </c>
      <c r="F30" s="11">
        <f t="shared" si="10"/>
        <v>1319</v>
      </c>
      <c r="G30" s="10">
        <f>+(E30-F30)*100/F30</f>
        <v>2.8809704321455647</v>
      </c>
      <c r="H30" s="11">
        <f t="shared" si="10"/>
        <v>1503</v>
      </c>
      <c r="I30" s="11">
        <f t="shared" si="10"/>
        <v>1466</v>
      </c>
      <c r="J30" s="10">
        <f>+(H30-I30)*100/I30</f>
        <v>2.5238744884038198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2C319-DC10-C942-8F2A-5377B3FDDB55}">
  <sheetPr codeName="Hoja56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+'Octubre 2020'!B4</f>
        <v>1</v>
      </c>
      <c r="D4" s="15">
        <f t="shared" ref="D4" si="0">+(B4-C4)*100/C4</f>
        <v>0</v>
      </c>
      <c r="E4" s="2">
        <f>+B4+'Septiembre 2021'!E4</f>
        <v>2</v>
      </c>
      <c r="F4" s="2">
        <f>+C4+'Septiembre 2021'!F4</f>
        <v>1</v>
      </c>
      <c r="G4" s="15">
        <f t="shared" ref="G4:G27" si="1">+(E4-F4)*100/F4</f>
        <v>100</v>
      </c>
      <c r="H4" s="2">
        <f>+B4-C4+'Septiembre 2021'!H4</f>
        <v>5</v>
      </c>
      <c r="I4" s="16">
        <f>+'Octubre 2020'!H4</f>
        <v>3</v>
      </c>
      <c r="J4" s="15">
        <f t="shared" ref="J4:J27" si="2">+(H4-I4)*100/I4</f>
        <v>66.666666666666671</v>
      </c>
    </row>
    <row r="5" spans="1:10" ht="13" x14ac:dyDescent="0.15">
      <c r="A5" s="1" t="s">
        <v>5</v>
      </c>
      <c r="B5" s="2"/>
      <c r="C5" s="2">
        <f>+'Octubre 2020'!B5</f>
        <v>0</v>
      </c>
      <c r="D5" s="15"/>
      <c r="E5" s="2">
        <f>+B5+'Septiembre 2021'!E5</f>
        <v>2</v>
      </c>
      <c r="F5" s="2">
        <f>+C5+'Septiembre 2021'!F5</f>
        <v>1</v>
      </c>
      <c r="G5" s="15">
        <f t="shared" si="1"/>
        <v>100</v>
      </c>
      <c r="H5" s="2">
        <f>+B5-C5+'Septiembre 2021'!H5</f>
        <v>4</v>
      </c>
      <c r="I5" s="16">
        <f>+'Octubre 2020'!H5</f>
        <v>4</v>
      </c>
      <c r="J5" s="15">
        <f t="shared" si="2"/>
        <v>0</v>
      </c>
    </row>
    <row r="6" spans="1:10" ht="13" x14ac:dyDescent="0.15">
      <c r="A6" s="1" t="s">
        <v>6</v>
      </c>
      <c r="B6" s="2"/>
      <c r="C6" s="2">
        <f>+'Octubre 2020'!B6</f>
        <v>1</v>
      </c>
      <c r="D6" s="15"/>
      <c r="E6" s="2">
        <f>+B6+'Septiembre 2021'!E6</f>
        <v>4</v>
      </c>
      <c r="F6" s="2">
        <f>+C6+'Septiembre 2021'!F6</f>
        <v>9</v>
      </c>
      <c r="G6" s="15">
        <f t="shared" si="1"/>
        <v>-55.555555555555557</v>
      </c>
      <c r="H6" s="2">
        <f>+B6-C6+'Septiembre 2021'!H6</f>
        <v>5</v>
      </c>
      <c r="I6" s="16">
        <f>+'Octubre 2020'!H6</f>
        <v>13</v>
      </c>
      <c r="J6" s="15">
        <f t="shared" si="2"/>
        <v>-61.53846153846154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2</v>
      </c>
      <c r="D7" s="5">
        <v>-80</v>
      </c>
      <c r="E7" s="4">
        <f>SUM(E4:E6)</f>
        <v>8</v>
      </c>
      <c r="F7" s="4">
        <f>SUM(F4:F6)</f>
        <v>11</v>
      </c>
      <c r="G7" s="5">
        <f t="shared" si="1"/>
        <v>-27.272727272727273</v>
      </c>
      <c r="H7" s="4">
        <f>SUM(H4:H6)</f>
        <v>14</v>
      </c>
      <c r="I7" s="4">
        <f>SUM(I4:I6)</f>
        <v>20</v>
      </c>
      <c r="J7" s="5">
        <f t="shared" si="2"/>
        <v>-30</v>
      </c>
    </row>
    <row r="8" spans="1:10" ht="13" x14ac:dyDescent="0.15">
      <c r="A8" s="1" t="s">
        <v>7</v>
      </c>
      <c r="B8" s="2"/>
      <c r="C8" s="2">
        <f>+'Octubre 2020'!B8</f>
        <v>0</v>
      </c>
      <c r="D8" s="15"/>
      <c r="E8" s="2">
        <f>+B8+'Septiembre 2021'!E8</f>
        <v>6</v>
      </c>
      <c r="F8" s="2">
        <f>+C8+'Septiembre 2021'!F8</f>
        <v>4</v>
      </c>
      <c r="G8" s="15">
        <f t="shared" si="1"/>
        <v>50</v>
      </c>
      <c r="H8" s="2">
        <f>+B8-C8+'Septiembre 2021'!H8</f>
        <v>6</v>
      </c>
      <c r="I8" s="16">
        <f>+'Octubre 2020'!H8</f>
        <v>4</v>
      </c>
      <c r="J8" s="15">
        <f t="shared" si="2"/>
        <v>50</v>
      </c>
    </row>
    <row r="9" spans="1:10" ht="13" x14ac:dyDescent="0.15">
      <c r="A9" s="1" t="s">
        <v>8</v>
      </c>
      <c r="B9" s="2"/>
      <c r="C9" s="2">
        <f>+'Octubre 2020'!B9</f>
        <v>1</v>
      </c>
      <c r="D9" s="15"/>
      <c r="E9" s="2">
        <f>+B9+'Septiembre 2021'!E9</f>
        <v>4</v>
      </c>
      <c r="F9" s="2">
        <f>+C9+'Septiembre 2021'!F9</f>
        <v>15</v>
      </c>
      <c r="G9" s="15">
        <f t="shared" si="1"/>
        <v>-73.333333333333329</v>
      </c>
      <c r="H9" s="2">
        <f>+B9-C9+'Septiembre 2021'!H9</f>
        <v>5</v>
      </c>
      <c r="I9" s="16">
        <f>+'Octubre 2020'!H9</f>
        <v>19</v>
      </c>
      <c r="J9" s="15">
        <f t="shared" si="2"/>
        <v>-73.684210526315795</v>
      </c>
    </row>
    <row r="10" spans="1:10" ht="13" x14ac:dyDescent="0.15">
      <c r="A10" s="1" t="s">
        <v>9</v>
      </c>
      <c r="B10" s="2">
        <v>2</v>
      </c>
      <c r="C10" s="2">
        <f>+'Octubre 2020'!B10</f>
        <v>10</v>
      </c>
      <c r="D10" s="15">
        <f t="shared" ref="D10:D12" si="4">+(B10-C10)*100/C10</f>
        <v>-80</v>
      </c>
      <c r="E10" s="2">
        <f>+B10+'Septiembre 2021'!E10</f>
        <v>48</v>
      </c>
      <c r="F10" s="2">
        <f>+C10+'Septiembre 2021'!F10</f>
        <v>60</v>
      </c>
      <c r="G10" s="15">
        <f t="shared" si="1"/>
        <v>-20</v>
      </c>
      <c r="H10" s="2">
        <f>+B10-C10+'Septiembre 2021'!H10</f>
        <v>59</v>
      </c>
      <c r="I10" s="16">
        <f>+'Octubre 2020'!H10</f>
        <v>75</v>
      </c>
      <c r="J10" s="15">
        <f t="shared" si="2"/>
        <v>-21.333333333333332</v>
      </c>
    </row>
    <row r="11" spans="1:10" ht="13" x14ac:dyDescent="0.15">
      <c r="A11" s="1" t="s">
        <v>10</v>
      </c>
      <c r="B11" s="2">
        <v>5</v>
      </c>
      <c r="C11" s="2">
        <f>+'Octubre 2020'!B11</f>
        <v>7</v>
      </c>
      <c r="D11" s="15">
        <f t="shared" si="4"/>
        <v>-28.571428571428573</v>
      </c>
      <c r="E11" s="2">
        <f>+B11+'Septiembre 2021'!E11</f>
        <v>54</v>
      </c>
      <c r="F11" s="2">
        <f>+C11+'Septiembre 2021'!F11</f>
        <v>62</v>
      </c>
      <c r="G11" s="15">
        <f t="shared" si="1"/>
        <v>-12.903225806451612</v>
      </c>
      <c r="H11" s="2">
        <f>+B11-C11+'Septiembre 2021'!H11</f>
        <v>64</v>
      </c>
      <c r="I11" s="16">
        <f>+'Octubre 2020'!H11</f>
        <v>84</v>
      </c>
      <c r="J11" s="15">
        <f t="shared" si="2"/>
        <v>-23.80952380952381</v>
      </c>
    </row>
    <row r="12" spans="1:10" ht="13" x14ac:dyDescent="0.15">
      <c r="A12" s="1" t="s">
        <v>11</v>
      </c>
      <c r="B12" s="2">
        <v>5</v>
      </c>
      <c r="C12" s="2">
        <f>+'Octubre 2020'!B12</f>
        <v>8</v>
      </c>
      <c r="D12" s="15">
        <f t="shared" si="4"/>
        <v>-37.5</v>
      </c>
      <c r="E12" s="2">
        <f>+B12+'Septiembre 2021'!E12</f>
        <v>90</v>
      </c>
      <c r="F12" s="2">
        <f>+C12+'Septiembre 2021'!F12</f>
        <v>80</v>
      </c>
      <c r="G12" s="15">
        <f t="shared" si="1"/>
        <v>12.5</v>
      </c>
      <c r="H12" s="2">
        <f>+B12-C12+'Septiembre 2021'!H12</f>
        <v>114</v>
      </c>
      <c r="I12" s="16">
        <f>+'Octubre 2020'!H12</f>
        <v>117</v>
      </c>
      <c r="J12" s="15">
        <f t="shared" si="2"/>
        <v>-2.5641025641025643</v>
      </c>
    </row>
    <row r="13" spans="1:10" x14ac:dyDescent="0.15">
      <c r="A13" s="6" t="s">
        <v>2</v>
      </c>
      <c r="B13" s="4">
        <f t="shared" ref="B13" si="5">+B8+B9+B10+B11+B12</f>
        <v>12</v>
      </c>
      <c r="C13" s="4">
        <f>SUM(C8:C12)</f>
        <v>26</v>
      </c>
      <c r="D13" s="5">
        <f>+(B13-C13)*100/C13</f>
        <v>-53.846153846153847</v>
      </c>
      <c r="E13" s="4">
        <f>SUM(E8:E12)</f>
        <v>202</v>
      </c>
      <c r="F13" s="4">
        <f>SUM(F8:F12)</f>
        <v>221</v>
      </c>
      <c r="G13" s="5">
        <f t="shared" si="1"/>
        <v>-8.5972850678733028</v>
      </c>
      <c r="H13" s="4">
        <f>SUM(H8:H12)</f>
        <v>248</v>
      </c>
      <c r="I13" s="4">
        <f>SUM(I8:I12)</f>
        <v>299</v>
      </c>
      <c r="J13" s="5">
        <f t="shared" si="2"/>
        <v>-17.056856187290968</v>
      </c>
    </row>
    <row r="14" spans="1:10" ht="13" x14ac:dyDescent="0.15">
      <c r="A14" s="1" t="s">
        <v>12</v>
      </c>
      <c r="B14" s="2">
        <v>5</v>
      </c>
      <c r="C14" s="2">
        <f>+'Octubre 2020'!B14</f>
        <v>6</v>
      </c>
      <c r="D14" s="15">
        <f>+(B14-C14)*100/C14</f>
        <v>-16.666666666666668</v>
      </c>
      <c r="E14" s="2">
        <f>+B14+'Septiembre 2021'!E14</f>
        <v>56</v>
      </c>
      <c r="F14" s="2">
        <f>+C14+'Septiembre 2021'!F14</f>
        <v>64</v>
      </c>
      <c r="G14" s="15">
        <f t="shared" si="1"/>
        <v>-12.5</v>
      </c>
      <c r="H14" s="2">
        <f>+B14-C14+'Septiembre 2021'!H14</f>
        <v>74</v>
      </c>
      <c r="I14" s="16">
        <f>+'Octubre 2020'!H14</f>
        <v>79</v>
      </c>
      <c r="J14" s="15">
        <f t="shared" si="2"/>
        <v>-6.3291139240506329</v>
      </c>
    </row>
    <row r="15" spans="1:10" ht="13" x14ac:dyDescent="0.15">
      <c r="A15" s="1" t="s">
        <v>13</v>
      </c>
      <c r="B15" s="2">
        <v>6</v>
      </c>
      <c r="C15" s="2">
        <f>+'Octubre 2020'!B15</f>
        <v>4</v>
      </c>
      <c r="D15" s="15">
        <f t="shared" ref="D15:D18" si="6">+(B15-C15)*100/C15</f>
        <v>50</v>
      </c>
      <c r="E15" s="2">
        <f>+B15+'Septiembre 2021'!E15</f>
        <v>57</v>
      </c>
      <c r="F15" s="2">
        <f>+C15+'Septiembre 2021'!F15</f>
        <v>54</v>
      </c>
      <c r="G15" s="15">
        <f t="shared" si="1"/>
        <v>5.5555555555555554</v>
      </c>
      <c r="H15" s="2">
        <f>+B15-C15+'Septiembre 2021'!H15</f>
        <v>76</v>
      </c>
      <c r="I15" s="16">
        <f>+'Octubre 2020'!H15</f>
        <v>68</v>
      </c>
      <c r="J15" s="15">
        <f t="shared" si="2"/>
        <v>11.764705882352942</v>
      </c>
    </row>
    <row r="16" spans="1:10" ht="13" x14ac:dyDescent="0.15">
      <c r="A16" s="1" t="s">
        <v>14</v>
      </c>
      <c r="B16" s="2">
        <v>9</v>
      </c>
      <c r="C16" s="2">
        <f>+'Octubre 2020'!B16</f>
        <v>20</v>
      </c>
      <c r="D16" s="15">
        <f t="shared" si="6"/>
        <v>-55</v>
      </c>
      <c r="E16" s="2">
        <f>+B16+'Septiembre 2021'!E16</f>
        <v>115</v>
      </c>
      <c r="F16" s="2">
        <f>+C16+'Septiembre 2021'!F16</f>
        <v>125</v>
      </c>
      <c r="G16" s="15">
        <f t="shared" si="1"/>
        <v>-8</v>
      </c>
      <c r="H16" s="2">
        <f>+B16-C16+'Septiembre 2021'!H16</f>
        <v>150</v>
      </c>
      <c r="I16" s="16">
        <f>+'Octubre 2020'!H16</f>
        <v>155</v>
      </c>
      <c r="J16" s="15">
        <f t="shared" si="2"/>
        <v>-3.225806451612903</v>
      </c>
    </row>
    <row r="17" spans="1:10" ht="13" x14ac:dyDescent="0.15">
      <c r="A17" s="1" t="s">
        <v>15</v>
      </c>
      <c r="B17" s="2">
        <v>1</v>
      </c>
      <c r="C17" s="2">
        <f>+'Octubre 2020'!B17</f>
        <v>9</v>
      </c>
      <c r="D17" s="15">
        <f t="shared" si="6"/>
        <v>-88.888888888888886</v>
      </c>
      <c r="E17" s="2">
        <f>+B17+'Septiembre 2021'!E17</f>
        <v>47</v>
      </c>
      <c r="F17" s="2">
        <f>+C17+'Septiembre 2021'!F17</f>
        <v>54</v>
      </c>
      <c r="G17" s="15">
        <f t="shared" si="1"/>
        <v>-12.962962962962964</v>
      </c>
      <c r="H17" s="2">
        <f>+B17-C17+'Septiembre 2021'!H17</f>
        <v>75</v>
      </c>
      <c r="I17" s="16">
        <f>+'Octubre 2020'!H17</f>
        <v>68</v>
      </c>
      <c r="J17" s="15">
        <f t="shared" si="2"/>
        <v>10.294117647058824</v>
      </c>
    </row>
    <row r="18" spans="1:10" ht="13" x14ac:dyDescent="0.15">
      <c r="A18" s="1" t="s">
        <v>29</v>
      </c>
      <c r="B18" s="2">
        <v>10</v>
      </c>
      <c r="C18" s="2">
        <f>+'Octubre 2020'!B18</f>
        <v>8</v>
      </c>
      <c r="D18" s="15">
        <f t="shared" si="6"/>
        <v>25</v>
      </c>
      <c r="E18" s="2">
        <f>+B18+'Septiembre 2021'!E18</f>
        <v>68</v>
      </c>
      <c r="F18" s="2">
        <f>+C18+'Septiembre 2021'!F18</f>
        <v>59</v>
      </c>
      <c r="G18" s="15">
        <f t="shared" si="1"/>
        <v>15.254237288135593</v>
      </c>
      <c r="H18" s="2">
        <f>+B18-C18+'Septiembre 2021'!H18</f>
        <v>82</v>
      </c>
      <c r="I18" s="16">
        <f>+'Octubre 2020'!H18</f>
        <v>81</v>
      </c>
      <c r="J18" s="15">
        <f t="shared" si="2"/>
        <v>1.2345679012345678</v>
      </c>
    </row>
    <row r="19" spans="1:10" x14ac:dyDescent="0.15">
      <c r="A19" s="6" t="s">
        <v>3</v>
      </c>
      <c r="B19" s="4">
        <f t="shared" ref="B19" si="7">+B14+B15+B16+B17+B18</f>
        <v>31</v>
      </c>
      <c r="C19" s="4">
        <f>SUM(C14:C18)</f>
        <v>47</v>
      </c>
      <c r="D19" s="5">
        <f>+(B19-C19)*100/C19</f>
        <v>-34.042553191489361</v>
      </c>
      <c r="E19" s="4">
        <f>SUM(E14:E18)</f>
        <v>343</v>
      </c>
      <c r="F19" s="4">
        <f>SUM(F14:F18)</f>
        <v>356</v>
      </c>
      <c r="G19" s="5">
        <f t="shared" si="1"/>
        <v>-3.6516853932584268</v>
      </c>
      <c r="H19" s="4">
        <f>SUM(H14:H18)</f>
        <v>457</v>
      </c>
      <c r="I19" s="4">
        <f>SUM(I14:I18)</f>
        <v>451</v>
      </c>
      <c r="J19" s="5">
        <f t="shared" si="2"/>
        <v>1.3303769401330376</v>
      </c>
    </row>
    <row r="20" spans="1:10" ht="13" x14ac:dyDescent="0.15">
      <c r="A20" s="1" t="s">
        <v>16</v>
      </c>
      <c r="B20" s="2">
        <v>5</v>
      </c>
      <c r="C20" s="2">
        <f>+'Octubre 2020'!B20</f>
        <v>14</v>
      </c>
      <c r="D20" s="15">
        <f t="shared" ref="D20:D27" si="8">+(B20-C20)*100/C20</f>
        <v>-64.285714285714292</v>
      </c>
      <c r="E20" s="2">
        <f>+B20+'Septiembre 2021'!E20</f>
        <v>70</v>
      </c>
      <c r="F20" s="2">
        <f>+C20+'Septiembre 2021'!F20</f>
        <v>85</v>
      </c>
      <c r="G20" s="15">
        <f t="shared" si="1"/>
        <v>-17.647058823529413</v>
      </c>
      <c r="H20" s="2">
        <f>+B20-C20+'Septiembre 2021'!H20</f>
        <v>91</v>
      </c>
      <c r="I20" s="16">
        <f>+'Octubre 2020'!H20</f>
        <v>94</v>
      </c>
      <c r="J20" s="15">
        <f t="shared" si="2"/>
        <v>-3.1914893617021276</v>
      </c>
    </row>
    <row r="21" spans="1:10" ht="13" x14ac:dyDescent="0.15">
      <c r="A21" s="1" t="s">
        <v>17</v>
      </c>
      <c r="B21" s="2">
        <v>7</v>
      </c>
      <c r="C21" s="2">
        <f>+'Octubre 2020'!B21</f>
        <v>5</v>
      </c>
      <c r="D21" s="15">
        <f t="shared" si="8"/>
        <v>40</v>
      </c>
      <c r="E21" s="2">
        <f>+B21+'Septiembre 2021'!E21</f>
        <v>49</v>
      </c>
      <c r="F21" s="2">
        <f>+C21+'Septiembre 2021'!F21</f>
        <v>37</v>
      </c>
      <c r="G21" s="15">
        <f t="shared" si="1"/>
        <v>32.432432432432435</v>
      </c>
      <c r="H21" s="2">
        <f>+B21-C21+'Septiembre 2021'!H21</f>
        <v>64</v>
      </c>
      <c r="I21" s="16">
        <f>+'Octubre 2020'!H21</f>
        <v>48</v>
      </c>
      <c r="J21" s="15">
        <f t="shared" si="2"/>
        <v>33.333333333333336</v>
      </c>
    </row>
    <row r="22" spans="1:10" ht="13" x14ac:dyDescent="0.15">
      <c r="A22" s="1" t="s">
        <v>19</v>
      </c>
      <c r="B22" s="2">
        <v>7</v>
      </c>
      <c r="C22" s="2">
        <f>+'Octubre 2020'!B22</f>
        <v>5</v>
      </c>
      <c r="D22" s="15">
        <f t="shared" si="8"/>
        <v>40</v>
      </c>
      <c r="E22" s="2">
        <f>+B22+'Septiembre 2021'!E22</f>
        <v>28</v>
      </c>
      <c r="F22" s="2">
        <f>+C22+'Septiembre 2021'!F22</f>
        <v>25</v>
      </c>
      <c r="G22" s="15">
        <f t="shared" si="1"/>
        <v>12</v>
      </c>
      <c r="H22" s="2">
        <f>+B22-C22+'Septiembre 2021'!H22</f>
        <v>35</v>
      </c>
      <c r="I22" s="16">
        <f>+'Octubre 2020'!H22</f>
        <v>27</v>
      </c>
      <c r="J22" s="15">
        <f t="shared" si="2"/>
        <v>29.62962962962963</v>
      </c>
    </row>
    <row r="23" spans="1:10" ht="13" x14ac:dyDescent="0.15">
      <c r="A23" s="1" t="s">
        <v>18</v>
      </c>
      <c r="B23" s="2">
        <v>7</v>
      </c>
      <c r="C23" s="2">
        <f>+'Octubre 2020'!B23</f>
        <v>7</v>
      </c>
      <c r="D23" s="15">
        <f t="shared" si="8"/>
        <v>0</v>
      </c>
      <c r="E23" s="2">
        <f>+B23+'Septiembre 2021'!E23</f>
        <v>41</v>
      </c>
      <c r="F23" s="2">
        <f>+C23+'Septiembre 2021'!F23</f>
        <v>46</v>
      </c>
      <c r="G23" s="15">
        <f t="shared" si="1"/>
        <v>-10.869565217391305</v>
      </c>
      <c r="H23" s="2">
        <f>+B23-C23+'Septiembre 2021'!H23</f>
        <v>50</v>
      </c>
      <c r="I23" s="16">
        <f>+'Octubre 2020'!H23</f>
        <v>63</v>
      </c>
      <c r="J23" s="15">
        <f t="shared" si="2"/>
        <v>-20.634920634920636</v>
      </c>
    </row>
    <row r="24" spans="1:10" ht="13" x14ac:dyDescent="0.15">
      <c r="A24" s="1" t="s">
        <v>20</v>
      </c>
      <c r="B24" s="2">
        <v>3</v>
      </c>
      <c r="C24" s="2">
        <f>+'Octubre 2020'!B24</f>
        <v>10</v>
      </c>
      <c r="D24" s="15">
        <f t="shared" si="8"/>
        <v>-70</v>
      </c>
      <c r="E24" s="2">
        <f>+B24+'Septiembre 2021'!E24</f>
        <v>51</v>
      </c>
      <c r="F24" s="2">
        <f>+C24+'Septiembre 2021'!F24</f>
        <v>49</v>
      </c>
      <c r="G24" s="15">
        <f t="shared" si="1"/>
        <v>4.0816326530612246</v>
      </c>
      <c r="H24" s="2">
        <f>+B24-C24+'Septiembre 2021'!H24</f>
        <v>65</v>
      </c>
      <c r="I24" s="16">
        <f>+'Octubre 2020'!H24</f>
        <v>59</v>
      </c>
      <c r="J24" s="15">
        <f t="shared" si="2"/>
        <v>10.169491525423728</v>
      </c>
    </row>
    <row r="25" spans="1:10" ht="13" x14ac:dyDescent="0.15">
      <c r="A25" s="1" t="s">
        <v>22</v>
      </c>
      <c r="B25" s="2">
        <v>24</v>
      </c>
      <c r="C25" s="2">
        <f>+'Octubre 2020'!B25</f>
        <v>26</v>
      </c>
      <c r="D25" s="15">
        <f t="shared" si="8"/>
        <v>-7.6923076923076925</v>
      </c>
      <c r="E25" s="2">
        <f>+B25+'Septiembre 2021'!E25</f>
        <v>256</v>
      </c>
      <c r="F25" s="2">
        <f>+C25+'Septiembre 2021'!F25</f>
        <v>176</v>
      </c>
      <c r="G25" s="15">
        <f t="shared" si="1"/>
        <v>45.454545454545453</v>
      </c>
      <c r="H25" s="2">
        <f>+B25-C25+'Septiembre 2021'!H25</f>
        <v>312</v>
      </c>
      <c r="I25" s="16">
        <f>+'Octubre 2020'!H25</f>
        <v>212</v>
      </c>
      <c r="J25" s="15">
        <f t="shared" si="2"/>
        <v>47.169811320754718</v>
      </c>
    </row>
    <row r="26" spans="1:10" ht="13" x14ac:dyDescent="0.15">
      <c r="A26" s="1" t="s">
        <v>21</v>
      </c>
      <c r="B26" s="2">
        <v>10</v>
      </c>
      <c r="C26" s="2">
        <f>+'Octubre 2020'!B26</f>
        <v>15</v>
      </c>
      <c r="D26" s="15">
        <f t="shared" si="8"/>
        <v>-33.333333333333336</v>
      </c>
      <c r="E26" s="2">
        <f>+B26+'Septiembre 2021'!E26</f>
        <v>119</v>
      </c>
      <c r="F26" s="2">
        <f>+C26+'Septiembre 2021'!F26</f>
        <v>86</v>
      </c>
      <c r="G26" s="15">
        <f t="shared" si="1"/>
        <v>38.372093023255815</v>
      </c>
      <c r="H26" s="2">
        <f>+B26-C26+'Septiembre 2021'!H26</f>
        <v>147</v>
      </c>
      <c r="I26" s="16">
        <f>+'Octubre 2020'!H26</f>
        <v>96</v>
      </c>
      <c r="J26" s="15">
        <f t="shared" si="2"/>
        <v>53.125</v>
      </c>
    </row>
    <row r="27" spans="1:10" ht="13" x14ac:dyDescent="0.15">
      <c r="A27" s="1" t="s">
        <v>28</v>
      </c>
      <c r="B27" s="2">
        <v>18</v>
      </c>
      <c r="C27" s="2">
        <f>+'Octubre 2020'!B27</f>
        <v>8</v>
      </c>
      <c r="D27" s="15">
        <f t="shared" si="8"/>
        <v>125</v>
      </c>
      <c r="E27" s="2">
        <f>+B27+'Septiembre 2021'!E27</f>
        <v>95</v>
      </c>
      <c r="F27" s="2">
        <f>+C27+'Septiembre 2021'!F27</f>
        <v>58</v>
      </c>
      <c r="G27" s="15">
        <f t="shared" si="1"/>
        <v>63.793103448275865</v>
      </c>
      <c r="H27" s="2">
        <f>+B27-C27+'Septiembre 2021'!H27</f>
        <v>111</v>
      </c>
      <c r="I27" s="16">
        <f>+'Octubre 2020'!H27</f>
        <v>67</v>
      </c>
      <c r="J27" s="15">
        <f t="shared" si="2"/>
        <v>65.671641791044777</v>
      </c>
    </row>
    <row r="28" spans="1:10" x14ac:dyDescent="0.15">
      <c r="A28" s="6" t="s">
        <v>30</v>
      </c>
      <c r="B28" s="4">
        <f>SUM(B20:B27)</f>
        <v>81</v>
      </c>
      <c r="C28" s="4">
        <f>SUM(C20:C27)</f>
        <v>90</v>
      </c>
      <c r="D28" s="5">
        <f>+(B28-C28)*100/C28</f>
        <v>-10</v>
      </c>
      <c r="E28" s="4">
        <f>SUM(E20:E27)</f>
        <v>709</v>
      </c>
      <c r="F28" s="4">
        <f>SUM(F20:F27)</f>
        <v>562</v>
      </c>
      <c r="G28" s="5">
        <f>+(E28-F28)*100/F28</f>
        <v>26.156583629893237</v>
      </c>
      <c r="H28" s="4">
        <f>SUM(H20:H27)</f>
        <v>875</v>
      </c>
      <c r="I28" s="4">
        <f>SUM(I20:I27)</f>
        <v>666</v>
      </c>
      <c r="J28" s="5">
        <f>+(H28-I28)*100/I28</f>
        <v>31.381381381381381</v>
      </c>
    </row>
    <row r="29" spans="1:10" ht="14" x14ac:dyDescent="0.15">
      <c r="A29" s="14" t="s">
        <v>27</v>
      </c>
      <c r="B29" s="12">
        <f>+B7+B13+B19+B28</f>
        <v>125</v>
      </c>
      <c r="C29" s="12">
        <f>+C7+C13+C19+C28</f>
        <v>165</v>
      </c>
      <c r="D29" s="13">
        <f>+(B29-C29)*100/C29</f>
        <v>-24.242424242424242</v>
      </c>
      <c r="E29" s="12">
        <f t="shared" ref="E29:I29" si="9">+E7+E13+E19+E28</f>
        <v>1262</v>
      </c>
      <c r="F29" s="12">
        <f t="shared" si="9"/>
        <v>1150</v>
      </c>
      <c r="G29" s="13">
        <f>+(E29-F29)*100/F29</f>
        <v>9.7391304347826093</v>
      </c>
      <c r="H29" s="12">
        <f t="shared" si="9"/>
        <v>1594</v>
      </c>
      <c r="I29" s="12">
        <f t="shared" si="9"/>
        <v>1436</v>
      </c>
      <c r="J29" s="13">
        <f>+(H29-I29)*100/I29</f>
        <v>11.002785515320335</v>
      </c>
    </row>
    <row r="30" spans="1:10" x14ac:dyDescent="0.15">
      <c r="A30" s="11" t="s">
        <v>31</v>
      </c>
      <c r="B30" s="11">
        <f>+B29-B7</f>
        <v>124</v>
      </c>
      <c r="C30" s="11">
        <f>+C29-C7</f>
        <v>163</v>
      </c>
      <c r="D30" s="10">
        <f>+(B30-C30)*100/C30</f>
        <v>-23.926380368098158</v>
      </c>
      <c r="E30" s="11">
        <f t="shared" ref="E30:I30" si="10">+E29-E7</f>
        <v>1254</v>
      </c>
      <c r="F30" s="11">
        <f t="shared" si="10"/>
        <v>1139</v>
      </c>
      <c r="G30" s="10">
        <f>+(E30-F30)*100/F30</f>
        <v>10.096575943810359</v>
      </c>
      <c r="H30" s="11">
        <f t="shared" si="10"/>
        <v>1580</v>
      </c>
      <c r="I30" s="11">
        <f t="shared" si="10"/>
        <v>1416</v>
      </c>
      <c r="J30" s="10">
        <f>+(H30-I30)*100/I30</f>
        <v>11.581920903954803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020D2-FC2A-5A43-AD45-CAEE41367AC4}">
  <sheetPr codeName="Hoja57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+'Septiembre 2020'!B4</f>
        <v>0</v>
      </c>
      <c r="D4" s="15"/>
      <c r="E4" s="2">
        <f>+B4+'Agosto 2021'!E4</f>
        <v>1</v>
      </c>
      <c r="F4" s="2">
        <f>+C4+'Agosto 2021'!F4</f>
        <v>0</v>
      </c>
      <c r="G4" s="15" t="e">
        <f t="shared" ref="G4:G27" si="0">+(E4-F4)*100/F4</f>
        <v>#DIV/0!</v>
      </c>
      <c r="H4" s="2">
        <f>+B4-C4+'Agosto 2021'!H4</f>
        <v>5</v>
      </c>
      <c r="I4" s="16">
        <f>+'Septiembre 2020'!H4</f>
        <v>3</v>
      </c>
      <c r="J4" s="15">
        <f t="shared" ref="J4:J27" si="1">+(H4-I4)*100/I4</f>
        <v>66.666666666666671</v>
      </c>
    </row>
    <row r="5" spans="1:10" ht="13" x14ac:dyDescent="0.15">
      <c r="A5" s="1" t="s">
        <v>5</v>
      </c>
      <c r="B5" s="2"/>
      <c r="C5" s="2">
        <f>+'Septiembre 2020'!B5</f>
        <v>0</v>
      </c>
      <c r="D5" s="15"/>
      <c r="E5" s="2">
        <f>+B5+'Agosto 2021'!E5</f>
        <v>2</v>
      </c>
      <c r="F5" s="2">
        <f>+C5+'Agosto 2021'!F5</f>
        <v>1</v>
      </c>
      <c r="G5" s="15">
        <f t="shared" si="0"/>
        <v>100</v>
      </c>
      <c r="H5" s="2">
        <f>+B5-C5+'Agosto 2021'!H5</f>
        <v>4</v>
      </c>
      <c r="I5" s="16">
        <f>+'Septiembre 2020'!H5</f>
        <v>4</v>
      </c>
      <c r="J5" s="15">
        <f t="shared" si="1"/>
        <v>0</v>
      </c>
    </row>
    <row r="6" spans="1:10" ht="13" x14ac:dyDescent="0.15">
      <c r="A6" s="1" t="s">
        <v>6</v>
      </c>
      <c r="B6" s="2"/>
      <c r="C6" s="2">
        <f>+'Septiembre 2020'!B6</f>
        <v>0</v>
      </c>
      <c r="D6" s="15"/>
      <c r="E6" s="2">
        <f>+B6+'Agosto 2021'!E6</f>
        <v>4</v>
      </c>
      <c r="F6" s="2">
        <f>+C6+'Agosto 2021'!F6</f>
        <v>8</v>
      </c>
      <c r="G6" s="15">
        <f t="shared" si="0"/>
        <v>-50</v>
      </c>
      <c r="H6" s="2">
        <f>+B6-C6+'Agosto 2021'!H6</f>
        <v>6</v>
      </c>
      <c r="I6" s="16">
        <f>+'Septiembre 2020'!H6</f>
        <v>16</v>
      </c>
      <c r="J6" s="15">
        <f t="shared" si="1"/>
        <v>-62.5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7</v>
      </c>
      <c r="F7" s="4">
        <f>SUM(F4:F6)</f>
        <v>9</v>
      </c>
      <c r="G7" s="5">
        <f t="shared" si="0"/>
        <v>-22.222222222222221</v>
      </c>
      <c r="H7" s="4">
        <f>SUM(H4:H6)</f>
        <v>15</v>
      </c>
      <c r="I7" s="4">
        <f>SUM(I4:I6)</f>
        <v>23</v>
      </c>
      <c r="J7" s="5">
        <f t="shared" si="1"/>
        <v>-34.782608695652172</v>
      </c>
    </row>
    <row r="8" spans="1:10" ht="13" x14ac:dyDescent="0.15">
      <c r="A8" s="1" t="s">
        <v>7</v>
      </c>
      <c r="B8" s="2">
        <v>1</v>
      </c>
      <c r="C8" s="2">
        <f>+'Septiembre 2020'!B8</f>
        <v>1</v>
      </c>
      <c r="D8" s="15">
        <f t="shared" ref="D8:D12" si="3">+(B8-C8)*100/C8</f>
        <v>0</v>
      </c>
      <c r="E8" s="2">
        <f>+B8+'Agosto 2021'!E8</f>
        <v>6</v>
      </c>
      <c r="F8" s="2">
        <f>+C8+'Agosto 2021'!F8</f>
        <v>4</v>
      </c>
      <c r="G8" s="15">
        <f t="shared" si="0"/>
        <v>50</v>
      </c>
      <c r="H8" s="2">
        <f>+B8-C8+'Agosto 2021'!H8</f>
        <v>6</v>
      </c>
      <c r="I8" s="16">
        <f>+'Septiembre 2020'!H8</f>
        <v>5</v>
      </c>
      <c r="J8" s="15">
        <f t="shared" si="1"/>
        <v>20</v>
      </c>
    </row>
    <row r="9" spans="1:10" ht="13" x14ac:dyDescent="0.15">
      <c r="A9" s="1" t="s">
        <v>8</v>
      </c>
      <c r="B9" s="2"/>
      <c r="C9" s="2">
        <f>+'Septiembre 2020'!B9</f>
        <v>2</v>
      </c>
      <c r="D9" s="15"/>
      <c r="E9" s="2">
        <f>+B9+'Agosto 2021'!E9</f>
        <v>4</v>
      </c>
      <c r="F9" s="2">
        <f>+C9+'Agosto 2021'!F9</f>
        <v>14</v>
      </c>
      <c r="G9" s="15">
        <f t="shared" si="0"/>
        <v>-71.428571428571431</v>
      </c>
      <c r="H9" s="2">
        <f>+B9-C9+'Agosto 2021'!H9</f>
        <v>6</v>
      </c>
      <c r="I9" s="16">
        <f>+'Septiembre 2020'!H9</f>
        <v>20</v>
      </c>
      <c r="J9" s="15">
        <f t="shared" si="1"/>
        <v>-70</v>
      </c>
    </row>
    <row r="10" spans="1:10" ht="13" x14ac:dyDescent="0.15">
      <c r="A10" s="1" t="s">
        <v>9</v>
      </c>
      <c r="B10" s="2"/>
      <c r="C10" s="2">
        <f>+'Septiembre 2020'!B10</f>
        <v>10</v>
      </c>
      <c r="D10" s="15">
        <f t="shared" si="3"/>
        <v>-100</v>
      </c>
      <c r="E10" s="2">
        <f>+B10+'Agosto 2021'!E10</f>
        <v>46</v>
      </c>
      <c r="F10" s="2">
        <f>+C10+'Agosto 2021'!F10</f>
        <v>50</v>
      </c>
      <c r="G10" s="15">
        <f t="shared" si="0"/>
        <v>-8</v>
      </c>
      <c r="H10" s="2">
        <f>+B10-C10+'Agosto 2021'!H10</f>
        <v>67</v>
      </c>
      <c r="I10" s="16">
        <f>+'Septiembre 2020'!H10</f>
        <v>73</v>
      </c>
      <c r="J10" s="15">
        <f t="shared" si="1"/>
        <v>-8.2191780821917817</v>
      </c>
    </row>
    <row r="11" spans="1:10" ht="13" x14ac:dyDescent="0.15">
      <c r="A11" s="1" t="s">
        <v>10</v>
      </c>
      <c r="B11" s="2">
        <v>3</v>
      </c>
      <c r="C11" s="2">
        <f>+'Septiembre 2020'!B11</f>
        <v>10</v>
      </c>
      <c r="D11" s="15">
        <f t="shared" si="3"/>
        <v>-70</v>
      </c>
      <c r="E11" s="2">
        <f>+B11+'Agosto 2021'!E11</f>
        <v>49</v>
      </c>
      <c r="F11" s="2">
        <f>+C11+'Agosto 2021'!F11</f>
        <v>55</v>
      </c>
      <c r="G11" s="15">
        <f t="shared" si="0"/>
        <v>-10.909090909090908</v>
      </c>
      <c r="H11" s="2">
        <f>+B11-C11+'Agosto 2021'!H11</f>
        <v>66</v>
      </c>
      <c r="I11" s="16">
        <f>+'Septiembre 2020'!H11</f>
        <v>83</v>
      </c>
      <c r="J11" s="15">
        <f t="shared" si="1"/>
        <v>-20.481927710843372</v>
      </c>
    </row>
    <row r="12" spans="1:10" ht="13" x14ac:dyDescent="0.15">
      <c r="A12" s="1" t="s">
        <v>11</v>
      </c>
      <c r="B12" s="2">
        <v>10</v>
      </c>
      <c r="C12" s="2">
        <f>+'Septiembre 2020'!B12</f>
        <v>5</v>
      </c>
      <c r="D12" s="15">
        <f t="shared" si="3"/>
        <v>100</v>
      </c>
      <c r="E12" s="2">
        <f>+B12+'Agosto 2021'!E12</f>
        <v>85</v>
      </c>
      <c r="F12" s="2">
        <f>+C12+'Agosto 2021'!F12</f>
        <v>72</v>
      </c>
      <c r="G12" s="15">
        <f t="shared" si="0"/>
        <v>18.055555555555557</v>
      </c>
      <c r="H12" s="2">
        <f>+B12-C12+'Agosto 2021'!H12</f>
        <v>117</v>
      </c>
      <c r="I12" s="16">
        <f>+'Septiembre 2020'!H12</f>
        <v>120</v>
      </c>
      <c r="J12" s="15">
        <f t="shared" si="1"/>
        <v>-2.5</v>
      </c>
    </row>
    <row r="13" spans="1:10" x14ac:dyDescent="0.15">
      <c r="A13" s="6" t="s">
        <v>2</v>
      </c>
      <c r="B13" s="4">
        <f t="shared" ref="B13" si="4">+B8+B9+B10+B11+B12</f>
        <v>14</v>
      </c>
      <c r="C13" s="4">
        <f>SUM(C8:C12)</f>
        <v>28</v>
      </c>
      <c r="D13" s="5">
        <f>+(B13-C13)*100/C13</f>
        <v>-50</v>
      </c>
      <c r="E13" s="4">
        <f>SUM(E8:E12)</f>
        <v>190</v>
      </c>
      <c r="F13" s="4">
        <f>SUM(F8:F12)</f>
        <v>195</v>
      </c>
      <c r="G13" s="5">
        <f t="shared" si="0"/>
        <v>-2.5641025641025643</v>
      </c>
      <c r="H13" s="4">
        <f>SUM(H8:H12)</f>
        <v>262</v>
      </c>
      <c r="I13" s="4">
        <f>SUM(I8:I12)</f>
        <v>301</v>
      </c>
      <c r="J13" s="5">
        <f t="shared" si="1"/>
        <v>-12.956810631229235</v>
      </c>
    </row>
    <row r="14" spans="1:10" ht="13" x14ac:dyDescent="0.15">
      <c r="A14" s="1" t="s">
        <v>12</v>
      </c>
      <c r="B14" s="2">
        <v>3</v>
      </c>
      <c r="C14" s="2">
        <f>+'Septiembre 2020'!B14</f>
        <v>9</v>
      </c>
      <c r="D14" s="15">
        <f>+(B14-C14)*100/C14</f>
        <v>-66.666666666666671</v>
      </c>
      <c r="E14" s="2">
        <f>+B14+'Agosto 2021'!E14</f>
        <v>51</v>
      </c>
      <c r="F14" s="2">
        <f>+C14+'Agosto 2021'!F14</f>
        <v>58</v>
      </c>
      <c r="G14" s="15">
        <f t="shared" si="0"/>
        <v>-12.068965517241379</v>
      </c>
      <c r="H14" s="2">
        <f>+B14-C14+'Agosto 2021'!H14</f>
        <v>75</v>
      </c>
      <c r="I14" s="16">
        <f>+'Septiembre 2020'!H14</f>
        <v>84</v>
      </c>
      <c r="J14" s="15">
        <f t="shared" si="1"/>
        <v>-10.714285714285714</v>
      </c>
    </row>
    <row r="15" spans="1:10" ht="13" x14ac:dyDescent="0.15">
      <c r="A15" s="1" t="s">
        <v>13</v>
      </c>
      <c r="B15" s="2">
        <v>3</v>
      </c>
      <c r="C15" s="2">
        <f>+'Septiembre 2020'!B15</f>
        <v>3</v>
      </c>
      <c r="D15" s="15">
        <f t="shared" ref="D15:D18" si="5">+(B15-C15)*100/C15</f>
        <v>0</v>
      </c>
      <c r="E15" s="2">
        <f>+B15+'Agosto 2021'!E15</f>
        <v>51</v>
      </c>
      <c r="F15" s="2">
        <f>+C15+'Agosto 2021'!F15</f>
        <v>50</v>
      </c>
      <c r="G15" s="15">
        <f t="shared" si="0"/>
        <v>2</v>
      </c>
      <c r="H15" s="2">
        <f>+B15-C15+'Agosto 2021'!H15</f>
        <v>74</v>
      </c>
      <c r="I15" s="16">
        <f>+'Septiembre 2020'!H15</f>
        <v>72</v>
      </c>
      <c r="J15" s="15">
        <f t="shared" si="1"/>
        <v>2.7777777777777777</v>
      </c>
    </row>
    <row r="16" spans="1:10" ht="13" x14ac:dyDescent="0.15">
      <c r="A16" s="1" t="s">
        <v>14</v>
      </c>
      <c r="B16" s="2">
        <v>12</v>
      </c>
      <c r="C16" s="2">
        <f>+'Septiembre 2020'!B16</f>
        <v>10</v>
      </c>
      <c r="D16" s="15">
        <f t="shared" si="5"/>
        <v>20</v>
      </c>
      <c r="E16" s="2">
        <f>+B16+'Agosto 2021'!E16</f>
        <v>106</v>
      </c>
      <c r="F16" s="2">
        <f>+C16+'Agosto 2021'!F16</f>
        <v>105</v>
      </c>
      <c r="G16" s="15">
        <f t="shared" si="0"/>
        <v>0.95238095238095233</v>
      </c>
      <c r="H16" s="2">
        <f>+B16-C16+'Agosto 2021'!H16</f>
        <v>161</v>
      </c>
      <c r="I16" s="16">
        <f>+'Septiembre 2020'!H16</f>
        <v>144</v>
      </c>
      <c r="J16" s="15">
        <f t="shared" si="1"/>
        <v>11.805555555555555</v>
      </c>
    </row>
    <row r="17" spans="1:10" ht="13" x14ac:dyDescent="0.15">
      <c r="A17" s="1" t="s">
        <v>15</v>
      </c>
      <c r="B17" s="2">
        <v>4</v>
      </c>
      <c r="C17" s="2">
        <f>+'Septiembre 2020'!B17</f>
        <v>9</v>
      </c>
      <c r="D17" s="15">
        <f t="shared" si="5"/>
        <v>-55.555555555555557</v>
      </c>
      <c r="E17" s="2">
        <f>+B17+'Agosto 2021'!E17</f>
        <v>46</v>
      </c>
      <c r="F17" s="2">
        <f>+C17+'Agosto 2021'!F17</f>
        <v>45</v>
      </c>
      <c r="G17" s="15">
        <f t="shared" si="0"/>
        <v>2.2222222222222223</v>
      </c>
      <c r="H17" s="2">
        <f>+B17-C17+'Agosto 2021'!H17</f>
        <v>83</v>
      </c>
      <c r="I17" s="16">
        <f>+'Septiembre 2020'!H17</f>
        <v>65</v>
      </c>
      <c r="J17" s="15">
        <f t="shared" si="1"/>
        <v>27.692307692307693</v>
      </c>
    </row>
    <row r="18" spans="1:10" ht="13" x14ac:dyDescent="0.15">
      <c r="A18" s="1" t="s">
        <v>29</v>
      </c>
      <c r="B18" s="2">
        <v>5</v>
      </c>
      <c r="C18" s="2">
        <f>+'Septiembre 2020'!B18</f>
        <v>7</v>
      </c>
      <c r="D18" s="15">
        <f t="shared" si="5"/>
        <v>-28.571428571428573</v>
      </c>
      <c r="E18" s="2">
        <f>+B18+'Agosto 2021'!E18</f>
        <v>58</v>
      </c>
      <c r="F18" s="2">
        <f>+C18+'Agosto 2021'!F18</f>
        <v>51</v>
      </c>
      <c r="G18" s="15">
        <f t="shared" si="0"/>
        <v>13.725490196078431</v>
      </c>
      <c r="H18" s="2">
        <f>+B18-C18+'Agosto 2021'!H18</f>
        <v>80</v>
      </c>
      <c r="I18" s="16">
        <f>+'Septiembre 2020'!H18</f>
        <v>91</v>
      </c>
      <c r="J18" s="15">
        <f t="shared" si="1"/>
        <v>-12.087912087912088</v>
      </c>
    </row>
    <row r="19" spans="1:10" x14ac:dyDescent="0.15">
      <c r="A19" s="6" t="s">
        <v>3</v>
      </c>
      <c r="B19" s="4">
        <f t="shared" ref="B19" si="6">+B14+B15+B16+B17+B18</f>
        <v>27</v>
      </c>
      <c r="C19" s="4">
        <f>SUM(C14:C18)</f>
        <v>38</v>
      </c>
      <c r="D19" s="5">
        <f>+(B19-C19)*100/C19</f>
        <v>-28.94736842105263</v>
      </c>
      <c r="E19" s="4">
        <f>SUM(E14:E18)</f>
        <v>312</v>
      </c>
      <c r="F19" s="4">
        <f>SUM(F14:F18)</f>
        <v>309</v>
      </c>
      <c r="G19" s="5">
        <f t="shared" si="0"/>
        <v>0.970873786407767</v>
      </c>
      <c r="H19" s="4">
        <f>SUM(H14:H18)</f>
        <v>473</v>
      </c>
      <c r="I19" s="4">
        <f>SUM(I14:I18)</f>
        <v>456</v>
      </c>
      <c r="J19" s="5">
        <f t="shared" si="1"/>
        <v>3.7280701754385963</v>
      </c>
    </row>
    <row r="20" spans="1:10" ht="13" x14ac:dyDescent="0.15">
      <c r="A20" s="1" t="s">
        <v>16</v>
      </c>
      <c r="B20" s="2">
        <v>3</v>
      </c>
      <c r="C20" s="2">
        <f>+'Septiembre 2020'!B20</f>
        <v>9</v>
      </c>
      <c r="D20" s="15">
        <f t="shared" ref="D20:D27" si="7">+(B20-C20)*100/C20</f>
        <v>-66.666666666666671</v>
      </c>
      <c r="E20" s="2">
        <f>+B20+'Agosto 2021'!E20</f>
        <v>65</v>
      </c>
      <c r="F20" s="2">
        <f>+C20+'Agosto 2021'!F20</f>
        <v>71</v>
      </c>
      <c r="G20" s="15">
        <f t="shared" si="0"/>
        <v>-8.4507042253521121</v>
      </c>
      <c r="H20" s="2">
        <f>+B20-C20+'Agosto 2021'!H20</f>
        <v>100</v>
      </c>
      <c r="I20" s="16">
        <f>+'Septiembre 2020'!H20</f>
        <v>89</v>
      </c>
      <c r="J20" s="15">
        <f t="shared" si="1"/>
        <v>12.359550561797754</v>
      </c>
    </row>
    <row r="21" spans="1:10" ht="13" x14ac:dyDescent="0.15">
      <c r="A21" s="1" t="s">
        <v>17</v>
      </c>
      <c r="B21" s="2"/>
      <c r="C21" s="2">
        <f>+'Septiembre 2020'!B21</f>
        <v>6</v>
      </c>
      <c r="D21" s="15">
        <f t="shared" si="7"/>
        <v>-100</v>
      </c>
      <c r="E21" s="2">
        <f>+B21+'Agosto 2021'!E21</f>
        <v>42</v>
      </c>
      <c r="F21" s="2">
        <f>+C21+'Agosto 2021'!F21</f>
        <v>32</v>
      </c>
      <c r="G21" s="15">
        <f t="shared" si="0"/>
        <v>31.25</v>
      </c>
      <c r="H21" s="2">
        <f>+B21-C21+'Agosto 2021'!H21</f>
        <v>62</v>
      </c>
      <c r="I21" s="16">
        <f>+'Septiembre 2020'!H21</f>
        <v>50</v>
      </c>
      <c r="J21" s="15">
        <f t="shared" si="1"/>
        <v>24</v>
      </c>
    </row>
    <row r="22" spans="1:10" ht="13" x14ac:dyDescent="0.15">
      <c r="A22" s="1" t="s">
        <v>19</v>
      </c>
      <c r="B22" s="2">
        <v>1</v>
      </c>
      <c r="C22" s="2">
        <f>+'Septiembre 2020'!B22</f>
        <v>3</v>
      </c>
      <c r="D22" s="15">
        <f t="shared" si="7"/>
        <v>-66.666666666666671</v>
      </c>
      <c r="E22" s="2">
        <f>+B22+'Agosto 2021'!E22</f>
        <v>21</v>
      </c>
      <c r="F22" s="2">
        <f>+C22+'Agosto 2021'!F22</f>
        <v>20</v>
      </c>
      <c r="G22" s="15">
        <f t="shared" si="0"/>
        <v>5</v>
      </c>
      <c r="H22" s="2">
        <f>+B22-C22+'Agosto 2021'!H22</f>
        <v>33</v>
      </c>
      <c r="I22" s="16">
        <f>+'Septiembre 2020'!H22</f>
        <v>23</v>
      </c>
      <c r="J22" s="15">
        <f t="shared" si="1"/>
        <v>43.478260869565219</v>
      </c>
    </row>
    <row r="23" spans="1:10" ht="13" x14ac:dyDescent="0.15">
      <c r="A23" s="1" t="s">
        <v>18</v>
      </c>
      <c r="B23" s="2">
        <v>1</v>
      </c>
      <c r="C23" s="2">
        <f>+'Septiembre 2020'!B23</f>
        <v>5</v>
      </c>
      <c r="D23" s="15">
        <f t="shared" si="7"/>
        <v>-80</v>
      </c>
      <c r="E23" s="2">
        <f>+B23+'Agosto 2021'!E23</f>
        <v>34</v>
      </c>
      <c r="F23" s="2">
        <f>+C23+'Agosto 2021'!F23</f>
        <v>39</v>
      </c>
      <c r="G23" s="15">
        <f t="shared" si="0"/>
        <v>-12.820512820512821</v>
      </c>
      <c r="H23" s="2">
        <f>+B23-C23+'Agosto 2021'!H23</f>
        <v>50</v>
      </c>
      <c r="I23" s="16">
        <f>+'Septiembre 2020'!H23</f>
        <v>62</v>
      </c>
      <c r="J23" s="15">
        <f t="shared" si="1"/>
        <v>-19.35483870967742</v>
      </c>
    </row>
    <row r="24" spans="1:10" ht="13" x14ac:dyDescent="0.15">
      <c r="A24" s="1" t="s">
        <v>20</v>
      </c>
      <c r="B24" s="2">
        <v>5</v>
      </c>
      <c r="C24" s="2">
        <f>+'Septiembre 2020'!B24</f>
        <v>10</v>
      </c>
      <c r="D24" s="15">
        <f t="shared" si="7"/>
        <v>-50</v>
      </c>
      <c r="E24" s="2">
        <f>+B24+'Agosto 2021'!E24</f>
        <v>48</v>
      </c>
      <c r="F24" s="2">
        <f>+C24+'Agosto 2021'!F24</f>
        <v>39</v>
      </c>
      <c r="G24" s="15">
        <f t="shared" si="0"/>
        <v>23.076923076923077</v>
      </c>
      <c r="H24" s="2">
        <f>+B24-C24+'Agosto 2021'!H24</f>
        <v>72</v>
      </c>
      <c r="I24" s="16">
        <f>+'Septiembre 2020'!H24</f>
        <v>53</v>
      </c>
      <c r="J24" s="15">
        <f t="shared" si="1"/>
        <v>35.849056603773583</v>
      </c>
    </row>
    <row r="25" spans="1:10" ht="13" x14ac:dyDescent="0.15">
      <c r="A25" s="1" t="s">
        <v>22</v>
      </c>
      <c r="B25" s="2">
        <v>23</v>
      </c>
      <c r="C25" s="2">
        <f>+'Septiembre 2020'!B25</f>
        <v>17</v>
      </c>
      <c r="D25" s="15">
        <f t="shared" si="7"/>
        <v>35.294117647058826</v>
      </c>
      <c r="E25" s="2">
        <f>+B25+'Agosto 2021'!E25</f>
        <v>232</v>
      </c>
      <c r="F25" s="2">
        <f>+C25+'Agosto 2021'!F25</f>
        <v>150</v>
      </c>
      <c r="G25" s="15">
        <f t="shared" si="0"/>
        <v>54.666666666666664</v>
      </c>
      <c r="H25" s="2">
        <f>+B25-C25+'Agosto 2021'!H25</f>
        <v>314</v>
      </c>
      <c r="I25" s="16">
        <f>+'Septiembre 2020'!H25</f>
        <v>214</v>
      </c>
      <c r="J25" s="15">
        <f t="shared" si="1"/>
        <v>46.728971962616825</v>
      </c>
    </row>
    <row r="26" spans="1:10" ht="13" x14ac:dyDescent="0.15">
      <c r="A26" s="1" t="s">
        <v>21</v>
      </c>
      <c r="B26" s="2">
        <v>10</v>
      </c>
      <c r="C26" s="2">
        <f>+'Septiembre 2020'!B26</f>
        <v>6</v>
      </c>
      <c r="D26" s="15">
        <f t="shared" si="7"/>
        <v>66.666666666666671</v>
      </c>
      <c r="E26" s="2">
        <f>+B26+'Agosto 2021'!E26</f>
        <v>109</v>
      </c>
      <c r="F26" s="2">
        <f>+C26+'Agosto 2021'!F26</f>
        <v>71</v>
      </c>
      <c r="G26" s="15">
        <f t="shared" si="0"/>
        <v>53.521126760563384</v>
      </c>
      <c r="H26" s="2">
        <f>+B26-C26+'Agosto 2021'!H26</f>
        <v>152</v>
      </c>
      <c r="I26" s="16">
        <f>+'Septiembre 2020'!H26</f>
        <v>82</v>
      </c>
      <c r="J26" s="15">
        <f t="shared" si="1"/>
        <v>85.365853658536579</v>
      </c>
    </row>
    <row r="27" spans="1:10" ht="13" x14ac:dyDescent="0.15">
      <c r="A27" s="1" t="s">
        <v>28</v>
      </c>
      <c r="B27" s="2">
        <v>9</v>
      </c>
      <c r="C27" s="2">
        <f>+'Septiembre 2020'!B27</f>
        <v>8</v>
      </c>
      <c r="D27" s="15">
        <f t="shared" si="7"/>
        <v>12.5</v>
      </c>
      <c r="E27" s="2">
        <f>+B27+'Agosto 2021'!E27</f>
        <v>77</v>
      </c>
      <c r="F27" s="2">
        <f>+C27+'Agosto 2021'!F27</f>
        <v>50</v>
      </c>
      <c r="G27" s="15">
        <f t="shared" si="0"/>
        <v>54</v>
      </c>
      <c r="H27" s="2">
        <f>+B27-C27+'Agosto 2021'!H27</f>
        <v>101</v>
      </c>
      <c r="I27" s="16">
        <f>+'Septiembre 2020'!H27</f>
        <v>70</v>
      </c>
      <c r="J27" s="15">
        <f t="shared" si="1"/>
        <v>44.285714285714285</v>
      </c>
    </row>
    <row r="28" spans="1:10" x14ac:dyDescent="0.15">
      <c r="A28" s="6" t="s">
        <v>30</v>
      </c>
      <c r="B28" s="4">
        <f>SUM(B20:B27)</f>
        <v>52</v>
      </c>
      <c r="C28" s="4">
        <f>SUM(C20:C27)</f>
        <v>64</v>
      </c>
      <c r="D28" s="5">
        <f>+(B28-C28)*100/C28</f>
        <v>-18.75</v>
      </c>
      <c r="E28" s="4">
        <f>SUM(E20:E27)</f>
        <v>628</v>
      </c>
      <c r="F28" s="4">
        <f>SUM(F20:F27)</f>
        <v>472</v>
      </c>
      <c r="G28" s="5">
        <f>+(E28-F28)*100/F28</f>
        <v>33.050847457627121</v>
      </c>
      <c r="H28" s="4">
        <f>SUM(H20:H27)</f>
        <v>884</v>
      </c>
      <c r="I28" s="4">
        <f>SUM(I20:I27)</f>
        <v>643</v>
      </c>
      <c r="J28" s="5">
        <f>+(H28-I28)*100/I28</f>
        <v>37.480559875583204</v>
      </c>
    </row>
    <row r="29" spans="1:10" ht="14" x14ac:dyDescent="0.15">
      <c r="A29" s="14" t="s">
        <v>27</v>
      </c>
      <c r="B29" s="12">
        <f>+B7+B13+B19+B28</f>
        <v>93</v>
      </c>
      <c r="C29" s="12">
        <f>+C7+C13+C19+C28</f>
        <v>130</v>
      </c>
      <c r="D29" s="13">
        <f>+(B29-C29)*100/C29</f>
        <v>-28.46153846153846</v>
      </c>
      <c r="E29" s="12">
        <f t="shared" ref="E29:I29" si="8">+E7+E13+E19+E28</f>
        <v>1137</v>
      </c>
      <c r="F29" s="12">
        <f t="shared" si="8"/>
        <v>985</v>
      </c>
      <c r="G29" s="13">
        <f>+(E29-F29)*100/F29</f>
        <v>15.431472081218274</v>
      </c>
      <c r="H29" s="12">
        <f t="shared" si="8"/>
        <v>1634</v>
      </c>
      <c r="I29" s="12">
        <f t="shared" si="8"/>
        <v>1423</v>
      </c>
      <c r="J29" s="13">
        <f>+(H29-I29)*100/I29</f>
        <v>14.82782853127196</v>
      </c>
    </row>
    <row r="30" spans="1:10" x14ac:dyDescent="0.15">
      <c r="A30" s="11" t="s">
        <v>31</v>
      </c>
      <c r="B30" s="11">
        <f>+B29-B7</f>
        <v>93</v>
      </c>
      <c r="C30" s="11">
        <f>+C29-C7</f>
        <v>130</v>
      </c>
      <c r="D30" s="10">
        <f>+(B30-C30)*100/C30</f>
        <v>-28.46153846153846</v>
      </c>
      <c r="E30" s="11">
        <f t="shared" ref="E30:I30" si="9">+E29-E7</f>
        <v>1130</v>
      </c>
      <c r="F30" s="11">
        <f t="shared" si="9"/>
        <v>976</v>
      </c>
      <c r="G30" s="10">
        <f>+(E30-F30)*100/F30</f>
        <v>15.778688524590164</v>
      </c>
      <c r="H30" s="11">
        <f t="shared" si="9"/>
        <v>1619</v>
      </c>
      <c r="I30" s="11">
        <f t="shared" si="9"/>
        <v>1400</v>
      </c>
      <c r="J30" s="10">
        <f>+(H30-I30)*100/I30</f>
        <v>15.642857142857142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1BEF7A-728D-1E43-AA78-417868757AB2}">
  <sheetPr codeName="Hoja58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+'Agosto 2020'!B4</f>
        <v>0</v>
      </c>
      <c r="D4" s="15"/>
      <c r="E4" s="2">
        <f>+B4+'Julio 2021'!E4</f>
        <v>1</v>
      </c>
      <c r="F4" s="2">
        <f>+C4+'Julio 2021'!F4</f>
        <v>0</v>
      </c>
      <c r="G4" s="15" t="e">
        <f t="shared" ref="G4:G27" si="0">+(E4-F4)*100/F4</f>
        <v>#DIV/0!</v>
      </c>
      <c r="H4" s="2">
        <f>+B4-C4+'Julio 2021'!H4</f>
        <v>5</v>
      </c>
      <c r="I4" s="16">
        <f>+'Agosto 2020'!H4</f>
        <v>4</v>
      </c>
      <c r="J4" s="15">
        <f t="shared" ref="J4:J27" si="1">+(H4-I4)*100/I4</f>
        <v>25</v>
      </c>
    </row>
    <row r="5" spans="1:10" ht="13" x14ac:dyDescent="0.15">
      <c r="A5" s="1" t="s">
        <v>5</v>
      </c>
      <c r="B5" s="2">
        <v>1</v>
      </c>
      <c r="C5" s="2">
        <f>+'Agosto 2020'!B5</f>
        <v>0</v>
      </c>
      <c r="D5" s="15"/>
      <c r="E5" s="2">
        <f>+B5+'Julio 2021'!E5</f>
        <v>2</v>
      </c>
      <c r="F5" s="2">
        <f>+C5+'Julio 2021'!F5</f>
        <v>1</v>
      </c>
      <c r="G5" s="15">
        <f t="shared" si="0"/>
        <v>100</v>
      </c>
      <c r="H5" s="2">
        <f>+B5-C5+'Julio 2021'!H5</f>
        <v>4</v>
      </c>
      <c r="I5" s="16">
        <f>+'Agosto 2020'!H5</f>
        <v>6</v>
      </c>
      <c r="J5" s="15">
        <f t="shared" si="1"/>
        <v>-33.333333333333336</v>
      </c>
    </row>
    <row r="6" spans="1:10" ht="13" x14ac:dyDescent="0.15">
      <c r="A6" s="1" t="s">
        <v>6</v>
      </c>
      <c r="B6" s="2">
        <v>1</v>
      </c>
      <c r="C6" s="2">
        <f>+'Agosto 2020'!B6</f>
        <v>1</v>
      </c>
      <c r="D6" s="15">
        <f t="shared" ref="D6" si="2">+(B6-C6)*100/C6</f>
        <v>0</v>
      </c>
      <c r="E6" s="2">
        <f>+B6+'Julio 2021'!E6</f>
        <v>4</v>
      </c>
      <c r="F6" s="2">
        <f>+C6+'Julio 2021'!F6</f>
        <v>8</v>
      </c>
      <c r="G6" s="15">
        <f t="shared" si="0"/>
        <v>-50</v>
      </c>
      <c r="H6" s="2">
        <f>+B6-C6+'Julio 2021'!H6</f>
        <v>6</v>
      </c>
      <c r="I6" s="16">
        <f>+'Agosto 2020'!H6</f>
        <v>18</v>
      </c>
      <c r="J6" s="15">
        <f t="shared" si="1"/>
        <v>-66.666666666666671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1</v>
      </c>
      <c r="D7" s="5">
        <f>+(B7-C7)*100/C7</f>
        <v>100</v>
      </c>
      <c r="E7" s="4">
        <f>SUM(E4:E6)</f>
        <v>7</v>
      </c>
      <c r="F7" s="4">
        <f>SUM(F4:F6)</f>
        <v>9</v>
      </c>
      <c r="G7" s="5">
        <f t="shared" si="0"/>
        <v>-22.222222222222221</v>
      </c>
      <c r="H7" s="4">
        <f>SUM(H4:H6)</f>
        <v>15</v>
      </c>
      <c r="I7" s="4">
        <f>SUM(I4:I6)</f>
        <v>28</v>
      </c>
      <c r="J7" s="5">
        <f t="shared" si="1"/>
        <v>-46.428571428571431</v>
      </c>
    </row>
    <row r="8" spans="1:10" ht="13" x14ac:dyDescent="0.15">
      <c r="A8" s="1" t="s">
        <v>7</v>
      </c>
      <c r="B8" s="2"/>
      <c r="C8" s="2">
        <f>+'Agosto 2020'!B8</f>
        <v>0</v>
      </c>
      <c r="D8" s="15"/>
      <c r="E8" s="2">
        <f>+B8+'Julio 2021'!E8</f>
        <v>5</v>
      </c>
      <c r="F8" s="2">
        <f>+C8+'Julio 2021'!F8</f>
        <v>3</v>
      </c>
      <c r="G8" s="15">
        <f t="shared" si="0"/>
        <v>66.666666666666671</v>
      </c>
      <c r="H8" s="2">
        <f>+B8-C8+'Julio 2021'!H8</f>
        <v>6</v>
      </c>
      <c r="I8" s="16">
        <f>+'Agosto 2020'!H8</f>
        <v>4</v>
      </c>
      <c r="J8" s="15">
        <f t="shared" si="1"/>
        <v>50</v>
      </c>
    </row>
    <row r="9" spans="1:10" ht="13" x14ac:dyDescent="0.15">
      <c r="A9" s="1" t="s">
        <v>8</v>
      </c>
      <c r="B9" s="2"/>
      <c r="C9" s="2">
        <f>+'Agosto 2020'!B9</f>
        <v>0</v>
      </c>
      <c r="D9" s="15"/>
      <c r="E9" s="2">
        <f>+B9+'Julio 2021'!E9</f>
        <v>4</v>
      </c>
      <c r="F9" s="2">
        <f>+C9+'Julio 2021'!F9</f>
        <v>12</v>
      </c>
      <c r="G9" s="15">
        <f t="shared" si="0"/>
        <v>-66.666666666666671</v>
      </c>
      <c r="H9" s="2">
        <f>+B9-C9+'Julio 2021'!H9</f>
        <v>8</v>
      </c>
      <c r="I9" s="16">
        <f>+'Agosto 2020'!H9</f>
        <v>18</v>
      </c>
      <c r="J9" s="15">
        <f t="shared" si="1"/>
        <v>-55.555555555555557</v>
      </c>
    </row>
    <row r="10" spans="1:10" ht="13" x14ac:dyDescent="0.15">
      <c r="A10" s="1" t="s">
        <v>9</v>
      </c>
      <c r="B10" s="2">
        <v>2</v>
      </c>
      <c r="C10" s="2">
        <f>+'Agosto 2020'!B10</f>
        <v>7</v>
      </c>
      <c r="D10" s="15">
        <f t="shared" ref="D10:D12" si="4">+(B10-C10)*100/C10</f>
        <v>-71.428571428571431</v>
      </c>
      <c r="E10" s="2">
        <f>+B10+'Julio 2021'!E10</f>
        <v>46</v>
      </c>
      <c r="F10" s="2">
        <f>+C10+'Julio 2021'!F10</f>
        <v>40</v>
      </c>
      <c r="G10" s="15">
        <f t="shared" si="0"/>
        <v>15</v>
      </c>
      <c r="H10" s="2">
        <f>+B10-C10+'Julio 2021'!H10</f>
        <v>77</v>
      </c>
      <c r="I10" s="16">
        <f>+'Agosto 2020'!H10</f>
        <v>70</v>
      </c>
      <c r="J10" s="15">
        <f t="shared" si="1"/>
        <v>10</v>
      </c>
    </row>
    <row r="11" spans="1:10" ht="13" x14ac:dyDescent="0.15">
      <c r="A11" s="1" t="s">
        <v>10</v>
      </c>
      <c r="B11" s="2">
        <v>7</v>
      </c>
      <c r="C11" s="2">
        <f>+'Agosto 2020'!B11</f>
        <v>6</v>
      </c>
      <c r="D11" s="15">
        <f t="shared" si="4"/>
        <v>16.666666666666668</v>
      </c>
      <c r="E11" s="2">
        <f>+B11+'Julio 2021'!E11</f>
        <v>46</v>
      </c>
      <c r="F11" s="2">
        <f>+C11+'Julio 2021'!F11</f>
        <v>45</v>
      </c>
      <c r="G11" s="15">
        <f t="shared" si="0"/>
        <v>2.2222222222222223</v>
      </c>
      <c r="H11" s="2">
        <f>+B11-C11+'Julio 2021'!H11</f>
        <v>73</v>
      </c>
      <c r="I11" s="16">
        <f>+'Agosto 2020'!H11</f>
        <v>82</v>
      </c>
      <c r="J11" s="15">
        <f t="shared" si="1"/>
        <v>-10.975609756097562</v>
      </c>
    </row>
    <row r="12" spans="1:10" ht="13" x14ac:dyDescent="0.15">
      <c r="A12" s="1" t="s">
        <v>11</v>
      </c>
      <c r="B12" s="2">
        <v>10</v>
      </c>
      <c r="C12" s="2">
        <f>+'Agosto 2020'!B12</f>
        <v>13</v>
      </c>
      <c r="D12" s="15">
        <f t="shared" si="4"/>
        <v>-23.076923076923077</v>
      </c>
      <c r="E12" s="2">
        <f>+B12+'Julio 2021'!E12</f>
        <v>75</v>
      </c>
      <c r="F12" s="2">
        <f>+C12+'Julio 2021'!F12</f>
        <v>67</v>
      </c>
      <c r="G12" s="15">
        <f t="shared" si="0"/>
        <v>11.940298507462687</v>
      </c>
      <c r="H12" s="2">
        <f>+B12-C12+'Julio 2021'!H12</f>
        <v>112</v>
      </c>
      <c r="I12" s="16">
        <f>+'Agosto 2020'!H12</f>
        <v>127</v>
      </c>
      <c r="J12" s="15">
        <f t="shared" si="1"/>
        <v>-11.811023622047244</v>
      </c>
    </row>
    <row r="13" spans="1:10" x14ac:dyDescent="0.15">
      <c r="A13" s="6" t="s">
        <v>2</v>
      </c>
      <c r="B13" s="4">
        <f t="shared" ref="B13" si="5">+B8+B9+B10+B11+B12</f>
        <v>19</v>
      </c>
      <c r="C13" s="4">
        <f>SUM(C8:C12)</f>
        <v>26</v>
      </c>
      <c r="D13" s="5">
        <f>+(B13-C13)*100/C13</f>
        <v>-26.923076923076923</v>
      </c>
      <c r="E13" s="4">
        <f>SUM(E8:E12)</f>
        <v>176</v>
      </c>
      <c r="F13" s="4">
        <f>SUM(F8:F12)</f>
        <v>167</v>
      </c>
      <c r="G13" s="5">
        <f t="shared" si="0"/>
        <v>5.3892215568862278</v>
      </c>
      <c r="H13" s="4">
        <f>SUM(H8:H12)</f>
        <v>276</v>
      </c>
      <c r="I13" s="4">
        <f>SUM(I8:I12)</f>
        <v>301</v>
      </c>
      <c r="J13" s="5">
        <f t="shared" si="1"/>
        <v>-8.3056478405315612</v>
      </c>
    </row>
    <row r="14" spans="1:10" ht="13" x14ac:dyDescent="0.15">
      <c r="A14" s="1" t="s">
        <v>12</v>
      </c>
      <c r="B14" s="2">
        <v>3</v>
      </c>
      <c r="C14" s="2">
        <f>+'Agosto 2020'!B14</f>
        <v>3</v>
      </c>
      <c r="D14" s="15">
        <f>+(B14-C14)*100/C14</f>
        <v>0</v>
      </c>
      <c r="E14" s="2">
        <f>+B14+'Julio 2021'!E14</f>
        <v>48</v>
      </c>
      <c r="F14" s="2">
        <f>+C14+'Julio 2021'!F14</f>
        <v>49</v>
      </c>
      <c r="G14" s="15">
        <f t="shared" si="0"/>
        <v>-2.0408163265306123</v>
      </c>
      <c r="H14" s="2">
        <f>+B14-C14+'Julio 2021'!H14</f>
        <v>81</v>
      </c>
      <c r="I14" s="16">
        <f>+'Agosto 2020'!H14</f>
        <v>84</v>
      </c>
      <c r="J14" s="15">
        <f t="shared" si="1"/>
        <v>-3.5714285714285716</v>
      </c>
    </row>
    <row r="15" spans="1:10" ht="13" x14ac:dyDescent="0.15">
      <c r="A15" s="1" t="s">
        <v>13</v>
      </c>
      <c r="B15" s="2">
        <v>1</v>
      </c>
      <c r="C15" s="2">
        <f>+'Agosto 2020'!B15</f>
        <v>4</v>
      </c>
      <c r="D15" s="15">
        <f t="shared" ref="D15:D18" si="6">+(B15-C15)*100/C15</f>
        <v>-75</v>
      </c>
      <c r="E15" s="2">
        <f>+B15+'Julio 2021'!E15</f>
        <v>48</v>
      </c>
      <c r="F15" s="2">
        <f>+C15+'Julio 2021'!F15</f>
        <v>47</v>
      </c>
      <c r="G15" s="15">
        <f t="shared" si="0"/>
        <v>2.1276595744680851</v>
      </c>
      <c r="H15" s="2">
        <f>+B15-C15+'Julio 2021'!H15</f>
        <v>74</v>
      </c>
      <c r="I15" s="16">
        <f>+'Agosto 2020'!H15</f>
        <v>82</v>
      </c>
      <c r="J15" s="15">
        <f t="shared" si="1"/>
        <v>-9.7560975609756095</v>
      </c>
    </row>
    <row r="16" spans="1:10" ht="13" x14ac:dyDescent="0.15">
      <c r="A16" s="1" t="s">
        <v>14</v>
      </c>
      <c r="B16" s="2">
        <v>7</v>
      </c>
      <c r="C16" s="2">
        <f>+'Agosto 2020'!B16</f>
        <v>18</v>
      </c>
      <c r="D16" s="15">
        <f t="shared" si="6"/>
        <v>-61.111111111111114</v>
      </c>
      <c r="E16" s="2">
        <f>+B16+'Julio 2021'!E16</f>
        <v>94</v>
      </c>
      <c r="F16" s="2">
        <f>+C16+'Julio 2021'!F16</f>
        <v>95</v>
      </c>
      <c r="G16" s="15">
        <f t="shared" si="0"/>
        <v>-1.0526315789473684</v>
      </c>
      <c r="H16" s="2">
        <f>+B16-C16+'Julio 2021'!H16</f>
        <v>159</v>
      </c>
      <c r="I16" s="16">
        <f>+'Agosto 2020'!H16</f>
        <v>145</v>
      </c>
      <c r="J16" s="15">
        <f t="shared" si="1"/>
        <v>9.6551724137931032</v>
      </c>
    </row>
    <row r="17" spans="1:10" ht="13" x14ac:dyDescent="0.15">
      <c r="A17" s="1" t="s">
        <v>15</v>
      </c>
      <c r="B17" s="2">
        <v>6</v>
      </c>
      <c r="C17" s="2">
        <f>+'Agosto 2020'!B17</f>
        <v>5</v>
      </c>
      <c r="D17" s="15">
        <f t="shared" si="6"/>
        <v>20</v>
      </c>
      <c r="E17" s="2">
        <f>+B17+'Julio 2021'!E17</f>
        <v>42</v>
      </c>
      <c r="F17" s="2">
        <f>+C17+'Julio 2021'!F17</f>
        <v>36</v>
      </c>
      <c r="G17" s="15">
        <f t="shared" si="0"/>
        <v>16.666666666666668</v>
      </c>
      <c r="H17" s="2">
        <f>+B17-C17+'Julio 2021'!H17</f>
        <v>88</v>
      </c>
      <c r="I17" s="16">
        <f>+'Agosto 2020'!H17</f>
        <v>62</v>
      </c>
      <c r="J17" s="15">
        <f t="shared" si="1"/>
        <v>41.935483870967744</v>
      </c>
    </row>
    <row r="18" spans="1:10" ht="13" x14ac:dyDescent="0.15">
      <c r="A18" s="1" t="s">
        <v>29</v>
      </c>
      <c r="B18" s="2">
        <v>6</v>
      </c>
      <c r="C18" s="2">
        <f>+'Agosto 2020'!B18</f>
        <v>6</v>
      </c>
      <c r="D18" s="15">
        <f t="shared" si="6"/>
        <v>0</v>
      </c>
      <c r="E18" s="2">
        <f>+B18+'Julio 2021'!E18</f>
        <v>53</v>
      </c>
      <c r="F18" s="2">
        <f>+C18+'Julio 2021'!F18</f>
        <v>44</v>
      </c>
      <c r="G18" s="15">
        <f t="shared" si="0"/>
        <v>20.454545454545453</v>
      </c>
      <c r="H18" s="2">
        <f>+B18-C18+'Julio 2021'!H18</f>
        <v>82</v>
      </c>
      <c r="I18" s="16">
        <f>+'Agosto 2020'!H18</f>
        <v>94</v>
      </c>
      <c r="J18" s="15">
        <f t="shared" si="1"/>
        <v>-12.76595744680851</v>
      </c>
    </row>
    <row r="19" spans="1:10" x14ac:dyDescent="0.15">
      <c r="A19" s="6" t="s">
        <v>3</v>
      </c>
      <c r="B19" s="4">
        <f t="shared" ref="B19" si="7">+B14+B15+B16+B17+B18</f>
        <v>23</v>
      </c>
      <c r="C19" s="4">
        <f>SUM(C14:C18)</f>
        <v>36</v>
      </c>
      <c r="D19" s="5">
        <f>+(B19-C19)*100/C19</f>
        <v>-36.111111111111114</v>
      </c>
      <c r="E19" s="4">
        <f>SUM(E14:E18)</f>
        <v>285</v>
      </c>
      <c r="F19" s="4">
        <f>SUM(F14:F18)</f>
        <v>271</v>
      </c>
      <c r="G19" s="5">
        <f t="shared" si="0"/>
        <v>5.1660516605166054</v>
      </c>
      <c r="H19" s="4">
        <f>SUM(H14:H18)</f>
        <v>484</v>
      </c>
      <c r="I19" s="4">
        <f>SUM(I14:I18)</f>
        <v>467</v>
      </c>
      <c r="J19" s="5">
        <f t="shared" si="1"/>
        <v>3.6402569593147751</v>
      </c>
    </row>
    <row r="20" spans="1:10" ht="13" x14ac:dyDescent="0.15">
      <c r="A20" s="1" t="s">
        <v>16</v>
      </c>
      <c r="B20" s="2">
        <v>10</v>
      </c>
      <c r="C20" s="2">
        <f>+'Agosto 2020'!B20</f>
        <v>9</v>
      </c>
      <c r="D20" s="15">
        <f t="shared" ref="D20:D27" si="8">+(B20-C20)*100/C20</f>
        <v>11.111111111111111</v>
      </c>
      <c r="E20" s="2">
        <f>+B20+'Julio 2021'!E20</f>
        <v>62</v>
      </c>
      <c r="F20" s="2">
        <f>+C20+'Julio 2021'!F20</f>
        <v>62</v>
      </c>
      <c r="G20" s="15">
        <f t="shared" si="0"/>
        <v>0</v>
      </c>
      <c r="H20" s="2">
        <f>+B20-C20+'Julio 2021'!H20</f>
        <v>106</v>
      </c>
      <c r="I20" s="16">
        <f>+'Agosto 2020'!H20</f>
        <v>88</v>
      </c>
      <c r="J20" s="15">
        <f t="shared" si="1"/>
        <v>20.454545454545453</v>
      </c>
    </row>
    <row r="21" spans="1:10" ht="13" x14ac:dyDescent="0.15">
      <c r="A21" s="1" t="s">
        <v>17</v>
      </c>
      <c r="B21" s="2">
        <v>5</v>
      </c>
      <c r="C21" s="2">
        <f>+'Agosto 2020'!B21</f>
        <v>6</v>
      </c>
      <c r="D21" s="15">
        <f t="shared" si="8"/>
        <v>-16.666666666666668</v>
      </c>
      <c r="E21" s="2">
        <f>+B21+'Julio 2021'!E21</f>
        <v>42</v>
      </c>
      <c r="F21" s="2">
        <f>+C21+'Julio 2021'!F21</f>
        <v>26</v>
      </c>
      <c r="G21" s="15">
        <f t="shared" si="0"/>
        <v>61.53846153846154</v>
      </c>
      <c r="H21" s="2">
        <f>+B21-C21+'Julio 2021'!H21</f>
        <v>68</v>
      </c>
      <c r="I21" s="16">
        <f>+'Agosto 2020'!H21</f>
        <v>49</v>
      </c>
      <c r="J21" s="15">
        <f t="shared" si="1"/>
        <v>38.775510204081634</v>
      </c>
    </row>
    <row r="22" spans="1:10" ht="13" x14ac:dyDescent="0.15">
      <c r="A22" s="1" t="s">
        <v>19</v>
      </c>
      <c r="B22" s="2">
        <v>1</v>
      </c>
      <c r="C22" s="2">
        <f>+'Agosto 2020'!B22</f>
        <v>4</v>
      </c>
      <c r="D22" s="15">
        <f t="shared" si="8"/>
        <v>-75</v>
      </c>
      <c r="E22" s="2">
        <f>+B22+'Julio 2021'!E22</f>
        <v>20</v>
      </c>
      <c r="F22" s="2">
        <f>+C22+'Julio 2021'!F22</f>
        <v>17</v>
      </c>
      <c r="G22" s="15">
        <f t="shared" si="0"/>
        <v>17.647058823529413</v>
      </c>
      <c r="H22" s="2">
        <f>+B22-C22+'Julio 2021'!H22</f>
        <v>35</v>
      </c>
      <c r="I22" s="16">
        <f>+'Agosto 2020'!H22</f>
        <v>21</v>
      </c>
      <c r="J22" s="15">
        <f t="shared" si="1"/>
        <v>66.666666666666671</v>
      </c>
    </row>
    <row r="23" spans="1:10" ht="13" x14ac:dyDescent="0.15">
      <c r="A23" s="1" t="s">
        <v>18</v>
      </c>
      <c r="B23" s="2">
        <v>4</v>
      </c>
      <c r="C23" s="2">
        <f>+'Agosto 2020'!B23</f>
        <v>6</v>
      </c>
      <c r="D23" s="15">
        <f t="shared" si="8"/>
        <v>-33.333333333333336</v>
      </c>
      <c r="E23" s="2">
        <f>+B23+'Julio 2021'!E23</f>
        <v>33</v>
      </c>
      <c r="F23" s="2">
        <f>+C23+'Julio 2021'!F23</f>
        <v>34</v>
      </c>
      <c r="G23" s="15">
        <f t="shared" si="0"/>
        <v>-2.9411764705882355</v>
      </c>
      <c r="H23" s="2">
        <f>+B23-C23+'Julio 2021'!H23</f>
        <v>54</v>
      </c>
      <c r="I23" s="16">
        <f>+'Agosto 2020'!H23</f>
        <v>65</v>
      </c>
      <c r="J23" s="15">
        <f t="shared" si="1"/>
        <v>-16.923076923076923</v>
      </c>
    </row>
    <row r="24" spans="1:10" ht="13" x14ac:dyDescent="0.15">
      <c r="A24" s="1" t="s">
        <v>20</v>
      </c>
      <c r="B24" s="2">
        <v>2</v>
      </c>
      <c r="C24" s="2">
        <f>+'Agosto 2020'!B24</f>
        <v>6</v>
      </c>
      <c r="D24" s="15">
        <f t="shared" si="8"/>
        <v>-66.666666666666671</v>
      </c>
      <c r="E24" s="2">
        <f>+B24+'Julio 2021'!E24</f>
        <v>43</v>
      </c>
      <c r="F24" s="2">
        <f>+C24+'Julio 2021'!F24</f>
        <v>29</v>
      </c>
      <c r="G24" s="15">
        <f t="shared" si="0"/>
        <v>48.275862068965516</v>
      </c>
      <c r="H24" s="2">
        <f>+B24-C24+'Julio 2021'!H24</f>
        <v>77</v>
      </c>
      <c r="I24" s="16">
        <f>+'Agosto 2020'!H24</f>
        <v>43</v>
      </c>
      <c r="J24" s="15">
        <f t="shared" si="1"/>
        <v>79.069767441860463</v>
      </c>
    </row>
    <row r="25" spans="1:10" ht="13" x14ac:dyDescent="0.15">
      <c r="A25" s="1" t="s">
        <v>22</v>
      </c>
      <c r="B25" s="2">
        <v>19</v>
      </c>
      <c r="C25" s="2">
        <f>+'Agosto 2020'!B25</f>
        <v>19</v>
      </c>
      <c r="D25" s="15">
        <f t="shared" si="8"/>
        <v>0</v>
      </c>
      <c r="E25" s="2">
        <f>+B25+'Julio 2021'!E25</f>
        <v>209</v>
      </c>
      <c r="F25" s="2">
        <f>+C25+'Julio 2021'!F25</f>
        <v>133</v>
      </c>
      <c r="G25" s="15">
        <f t="shared" si="0"/>
        <v>57.142857142857146</v>
      </c>
      <c r="H25" s="2">
        <f>+B25-C25+'Julio 2021'!H25</f>
        <v>308</v>
      </c>
      <c r="I25" s="16">
        <f>+'Agosto 2020'!H25</f>
        <v>211</v>
      </c>
      <c r="J25" s="15">
        <f t="shared" si="1"/>
        <v>45.971563981042657</v>
      </c>
    </row>
    <row r="26" spans="1:10" ht="13" x14ac:dyDescent="0.15">
      <c r="A26" s="1" t="s">
        <v>21</v>
      </c>
      <c r="B26" s="2">
        <v>8</v>
      </c>
      <c r="C26" s="2">
        <f>+'Agosto 2020'!B26</f>
        <v>11</v>
      </c>
      <c r="D26" s="15">
        <f t="shared" si="8"/>
        <v>-27.272727272727273</v>
      </c>
      <c r="E26" s="2">
        <f>+B26+'Julio 2021'!E26</f>
        <v>99</v>
      </c>
      <c r="F26" s="2">
        <f>+C26+'Julio 2021'!F26</f>
        <v>65</v>
      </c>
      <c r="G26" s="15">
        <f t="shared" si="0"/>
        <v>52.307692307692307</v>
      </c>
      <c r="H26" s="2">
        <f>+B26-C26+'Julio 2021'!H26</f>
        <v>148</v>
      </c>
      <c r="I26" s="16">
        <f>+'Agosto 2020'!H26</f>
        <v>78</v>
      </c>
      <c r="J26" s="15">
        <f t="shared" si="1"/>
        <v>89.743589743589737</v>
      </c>
    </row>
    <row r="27" spans="1:10" ht="13" x14ac:dyDescent="0.15">
      <c r="A27" s="1" t="s">
        <v>28</v>
      </c>
      <c r="B27" s="2">
        <v>9</v>
      </c>
      <c r="C27" s="2">
        <f>+'Agosto 2020'!B27</f>
        <v>4</v>
      </c>
      <c r="D27" s="15">
        <f t="shared" si="8"/>
        <v>125</v>
      </c>
      <c r="E27" s="2">
        <f>+B27+'Julio 2021'!E27</f>
        <v>68</v>
      </c>
      <c r="F27" s="2">
        <f>+C27+'Julio 2021'!F27</f>
        <v>42</v>
      </c>
      <c r="G27" s="15">
        <f t="shared" si="0"/>
        <v>61.904761904761905</v>
      </c>
      <c r="H27" s="2">
        <f>+B27-C27+'Julio 2021'!H27</f>
        <v>100</v>
      </c>
      <c r="I27" s="16">
        <f>+'Agosto 2020'!H27</f>
        <v>66</v>
      </c>
      <c r="J27" s="15">
        <f t="shared" si="1"/>
        <v>51.515151515151516</v>
      </c>
    </row>
    <row r="28" spans="1:10" x14ac:dyDescent="0.15">
      <c r="A28" s="6" t="s">
        <v>30</v>
      </c>
      <c r="B28" s="4">
        <f>SUM(B20:B27)</f>
        <v>58</v>
      </c>
      <c r="C28" s="4">
        <f>SUM(C20:C27)</f>
        <v>65</v>
      </c>
      <c r="D28" s="5">
        <f>+(B28-C28)*100/C28</f>
        <v>-10.76923076923077</v>
      </c>
      <c r="E28" s="4">
        <f>SUM(E20:E27)</f>
        <v>576</v>
      </c>
      <c r="F28" s="4">
        <f>SUM(F20:F27)</f>
        <v>408</v>
      </c>
      <c r="G28" s="5">
        <f>+(E28-F28)*100/F28</f>
        <v>41.176470588235297</v>
      </c>
      <c r="H28" s="4">
        <f>SUM(H20:H27)</f>
        <v>896</v>
      </c>
      <c r="I28" s="4">
        <f>SUM(I20:I27)</f>
        <v>621</v>
      </c>
      <c r="J28" s="5">
        <f>+(H28-I28)*100/I28</f>
        <v>44.283413848631241</v>
      </c>
    </row>
    <row r="29" spans="1:10" ht="14" x14ac:dyDescent="0.15">
      <c r="A29" s="14" t="s">
        <v>27</v>
      </c>
      <c r="B29" s="12">
        <f>+B7+B13+B19+B28</f>
        <v>102</v>
      </c>
      <c r="C29" s="12">
        <f>+C7+C13+C19+C28</f>
        <v>128</v>
      </c>
      <c r="D29" s="13">
        <f>+(B29-C29)*100/C29</f>
        <v>-20.3125</v>
      </c>
      <c r="E29" s="12">
        <f t="shared" ref="E29:I29" si="9">+E7+E13+E19+E28</f>
        <v>1044</v>
      </c>
      <c r="F29" s="12">
        <f t="shared" si="9"/>
        <v>855</v>
      </c>
      <c r="G29" s="13">
        <f>+(E29-F29)*100/F29</f>
        <v>22.105263157894736</v>
      </c>
      <c r="H29" s="12">
        <f t="shared" si="9"/>
        <v>1671</v>
      </c>
      <c r="I29" s="12">
        <f t="shared" si="9"/>
        <v>1417</v>
      </c>
      <c r="J29" s="13">
        <f>+(H29-I29)*100/I29</f>
        <v>17.925194071983064</v>
      </c>
    </row>
    <row r="30" spans="1:10" x14ac:dyDescent="0.15">
      <c r="A30" s="11" t="s">
        <v>31</v>
      </c>
      <c r="B30" s="11">
        <f>+B29-B7</f>
        <v>100</v>
      </c>
      <c r="C30" s="11">
        <f>+C29-C7</f>
        <v>127</v>
      </c>
      <c r="D30" s="10">
        <f>+(B30-C30)*100/C30</f>
        <v>-21.259842519685041</v>
      </c>
      <c r="E30" s="11">
        <f t="shared" ref="E30:I30" si="10">+E29-E7</f>
        <v>1037</v>
      </c>
      <c r="F30" s="11">
        <f t="shared" si="10"/>
        <v>846</v>
      </c>
      <c r="G30" s="10">
        <f>+(E30-F30)*100/F30</f>
        <v>22.576832151300238</v>
      </c>
      <c r="H30" s="11">
        <f t="shared" si="10"/>
        <v>1656</v>
      </c>
      <c r="I30" s="11">
        <f t="shared" si="10"/>
        <v>1389</v>
      </c>
      <c r="J30" s="10">
        <f>+(H30-I30)*100/I30</f>
        <v>19.22246220302376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6C148-B87F-0B43-B8B7-067DEA9E8A75}">
  <dimension ref="A2:J30"/>
  <sheetViews>
    <sheetView topLeftCell="A2" zoomScale="130" zoomScaleNormal="130" zoomScalePageLayoutView="117" workbookViewId="0">
      <selection activeCell="G9" sqref="G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/>
      <c r="C4" s="2">
        <f>+'Julio 2023'!B4</f>
        <v>0</v>
      </c>
      <c r="D4" s="15"/>
      <c r="E4" s="2">
        <f>+B4+'Junio 2024'!E4</f>
        <v>3</v>
      </c>
      <c r="F4" s="2">
        <f>+C4+'Junio 2024'!F4</f>
        <v>1</v>
      </c>
      <c r="G4" s="15">
        <f t="shared" ref="G4:G27" si="0">+(E4-F4)*100/F4</f>
        <v>200</v>
      </c>
      <c r="H4" s="2">
        <f>+B4-C4+'Junio 2024'!H4</f>
        <v>5</v>
      </c>
      <c r="I4" s="16">
        <f>+'Julio 2023'!H4</f>
        <v>3</v>
      </c>
      <c r="J4" s="15">
        <f t="shared" ref="J4:J27" si="1">+(H4-I4)*100/I4</f>
        <v>66.666666666666671</v>
      </c>
    </row>
    <row r="5" spans="1:10" ht="13" x14ac:dyDescent="0.15">
      <c r="A5" s="1" t="s">
        <v>5</v>
      </c>
      <c r="B5" s="2"/>
      <c r="C5" s="2">
        <f>+'Julio 2023'!B5</f>
        <v>0</v>
      </c>
      <c r="D5" s="15"/>
      <c r="E5" s="2">
        <f>+B5+'Junio 2024'!E5</f>
        <v>0</v>
      </c>
      <c r="F5" s="2">
        <f>+C5+'Junio 2024'!F5</f>
        <v>1</v>
      </c>
      <c r="G5" s="15">
        <f t="shared" si="0"/>
        <v>-100</v>
      </c>
      <c r="H5" s="2">
        <f>+B5-C5+'Junio 2024'!H5</f>
        <v>0</v>
      </c>
      <c r="I5" s="16">
        <f>+'Julio 2023'!H5</f>
        <v>1</v>
      </c>
      <c r="J5" s="15">
        <f t="shared" si="1"/>
        <v>-100</v>
      </c>
    </row>
    <row r="6" spans="1:10" ht="13" x14ac:dyDescent="0.15">
      <c r="A6" s="1" t="s">
        <v>6</v>
      </c>
      <c r="B6" s="2"/>
      <c r="C6" s="2">
        <f>+'Julio 2023'!B6</f>
        <v>1</v>
      </c>
      <c r="D6" s="15"/>
      <c r="E6" s="2">
        <f>+B6+'Junio 2024'!E6</f>
        <v>5</v>
      </c>
      <c r="F6" s="2">
        <f>+C6+'Junio 2024'!F6</f>
        <v>1</v>
      </c>
      <c r="G6" s="15">
        <f t="shared" si="0"/>
        <v>400</v>
      </c>
      <c r="H6" s="2">
        <f>+B6-C6+'Junio 2024'!H6</f>
        <v>7</v>
      </c>
      <c r="I6" s="16">
        <f>+'Julio 2023'!H6</f>
        <v>3</v>
      </c>
      <c r="J6" s="15">
        <f t="shared" si="1"/>
        <v>133.33333333333334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1</v>
      </c>
      <c r="D7" s="5">
        <f>+(B7-C7)*100/C7</f>
        <v>-100</v>
      </c>
      <c r="E7" s="4">
        <f>SUM(E4:E6)</f>
        <v>8</v>
      </c>
      <c r="F7" s="4">
        <f>SUM(F4:F6)</f>
        <v>3</v>
      </c>
      <c r="G7" s="5">
        <f t="shared" si="0"/>
        <v>166.66666666666666</v>
      </c>
      <c r="H7" s="4">
        <f>SUM(H4:H6)</f>
        <v>12</v>
      </c>
      <c r="I7" s="4">
        <f>SUM(I4:I6)</f>
        <v>7</v>
      </c>
      <c r="J7" s="5">
        <f t="shared" si="1"/>
        <v>71.428571428571431</v>
      </c>
    </row>
    <row r="8" spans="1:10" ht="13" x14ac:dyDescent="0.15">
      <c r="A8" s="1" t="s">
        <v>7</v>
      </c>
      <c r="B8" s="2"/>
      <c r="C8" s="2"/>
      <c r="D8" s="15"/>
      <c r="E8" s="2">
        <f>+B8+'Junio 2024'!E8</f>
        <v>0</v>
      </c>
      <c r="F8" s="2">
        <f>+C8+'Junio 2024'!F8</f>
        <v>2</v>
      </c>
      <c r="G8" s="15">
        <f t="shared" si="0"/>
        <v>-100</v>
      </c>
      <c r="H8" s="2">
        <f>+B8-C8+'Junio 2024'!H8</f>
        <v>1</v>
      </c>
      <c r="I8" s="16">
        <f>+'Julio 2023'!H8</f>
        <v>2</v>
      </c>
      <c r="J8" s="15">
        <f t="shared" si="1"/>
        <v>-50</v>
      </c>
    </row>
    <row r="9" spans="1:10" ht="13" x14ac:dyDescent="0.15">
      <c r="A9" s="1" t="s">
        <v>8</v>
      </c>
      <c r="B9" s="2"/>
      <c r="C9" s="2"/>
      <c r="D9" s="15"/>
      <c r="E9" s="2">
        <f>+B9+'Junio 2024'!E9</f>
        <v>1</v>
      </c>
      <c r="F9" s="2">
        <f>+C9+'Junio 2024'!F9</f>
        <v>3</v>
      </c>
      <c r="G9" s="15">
        <f t="shared" si="0"/>
        <v>-66.666666666666671</v>
      </c>
      <c r="H9" s="2">
        <f>+B9-C9+'Junio 2024'!H9</f>
        <v>3</v>
      </c>
      <c r="I9" s="16">
        <f>+'Julio 2023'!H9</f>
        <v>7</v>
      </c>
      <c r="J9" s="15">
        <f t="shared" si="1"/>
        <v>-57.142857142857146</v>
      </c>
    </row>
    <row r="10" spans="1:10" ht="13" x14ac:dyDescent="0.15">
      <c r="A10" s="1" t="s">
        <v>9</v>
      </c>
      <c r="B10" s="2">
        <v>4</v>
      </c>
      <c r="C10" s="2">
        <f>+'Julio 2023'!B10</f>
        <v>2</v>
      </c>
      <c r="D10" s="15">
        <f t="shared" ref="D10:D12" si="3">+(B10-C10)*100/C10</f>
        <v>100</v>
      </c>
      <c r="E10" s="2">
        <f>+B10+'Junio 2024'!E10</f>
        <v>16</v>
      </c>
      <c r="F10" s="2">
        <f>+C10+'Junio 2024'!F10</f>
        <v>21</v>
      </c>
      <c r="G10" s="15">
        <f t="shared" si="0"/>
        <v>-23.80952380952381</v>
      </c>
      <c r="H10" s="2">
        <f>+B10-C10+'Junio 2024'!H10</f>
        <v>20</v>
      </c>
      <c r="I10" s="16">
        <f>+'Julio 2023'!H10</f>
        <v>33</v>
      </c>
      <c r="J10" s="15">
        <f t="shared" si="1"/>
        <v>-39.393939393939391</v>
      </c>
    </row>
    <row r="11" spans="1:10" ht="13" x14ac:dyDescent="0.15">
      <c r="A11" s="1" t="s">
        <v>10</v>
      </c>
      <c r="B11" s="2">
        <v>3</v>
      </c>
      <c r="C11" s="2">
        <f>+'Julio 2023'!B11</f>
        <v>2</v>
      </c>
      <c r="D11" s="15">
        <f t="shared" si="3"/>
        <v>50</v>
      </c>
      <c r="E11" s="2">
        <f>+B11+'Junio 2024'!E11</f>
        <v>20</v>
      </c>
      <c r="F11" s="2">
        <f>+C11+'Junio 2024'!F11</f>
        <v>15</v>
      </c>
      <c r="G11" s="15">
        <f t="shared" si="0"/>
        <v>33.333333333333336</v>
      </c>
      <c r="H11" s="2">
        <f>+B11-C11+'Junio 2024'!H11</f>
        <v>30</v>
      </c>
      <c r="I11" s="16">
        <f>+'Julio 2023'!H11</f>
        <v>36</v>
      </c>
      <c r="J11" s="15">
        <f t="shared" si="1"/>
        <v>-16.666666666666668</v>
      </c>
    </row>
    <row r="12" spans="1:10" ht="13" x14ac:dyDescent="0.15">
      <c r="A12" s="1" t="s">
        <v>11</v>
      </c>
      <c r="B12" s="2">
        <v>3</v>
      </c>
      <c r="C12" s="2">
        <f>+'Julio 2023'!B12</f>
        <v>3</v>
      </c>
      <c r="D12" s="15">
        <f t="shared" si="3"/>
        <v>0</v>
      </c>
      <c r="E12" s="2">
        <f>+B12+'Junio 2024'!E12</f>
        <v>41</v>
      </c>
      <c r="F12" s="2">
        <f>+C12+'Junio 2024'!F12</f>
        <v>32</v>
      </c>
      <c r="G12" s="15">
        <f t="shared" si="0"/>
        <v>28.125</v>
      </c>
      <c r="H12" s="2">
        <f>+B12-C12+'Junio 2024'!H12</f>
        <v>65</v>
      </c>
      <c r="I12" s="16">
        <f>+'Julio 2023'!H12</f>
        <v>54</v>
      </c>
      <c r="J12" s="15">
        <f t="shared" si="1"/>
        <v>20.37037037037037</v>
      </c>
    </row>
    <row r="13" spans="1:10" x14ac:dyDescent="0.15">
      <c r="A13" s="6" t="s">
        <v>2</v>
      </c>
      <c r="B13" s="4">
        <f t="shared" ref="B13" si="4">+B8+B9+B10+B11+B12</f>
        <v>10</v>
      </c>
      <c r="C13" s="4">
        <f>SUM(C8:C12)</f>
        <v>7</v>
      </c>
      <c r="D13" s="5">
        <f>+(B13-C13)*100/C13</f>
        <v>42.857142857142854</v>
      </c>
      <c r="E13" s="4">
        <f>SUM(E8:E12)</f>
        <v>78</v>
      </c>
      <c r="F13" s="4">
        <f>SUM(F8:F12)</f>
        <v>73</v>
      </c>
      <c r="G13" s="5">
        <f t="shared" si="0"/>
        <v>6.8493150684931505</v>
      </c>
      <c r="H13" s="4">
        <f>SUM(H8:H12)</f>
        <v>119</v>
      </c>
      <c r="I13" s="4">
        <f>SUM(I8:I12)</f>
        <v>132</v>
      </c>
      <c r="J13" s="5">
        <f t="shared" si="1"/>
        <v>-9.8484848484848477</v>
      </c>
    </row>
    <row r="14" spans="1:10" ht="13" x14ac:dyDescent="0.15">
      <c r="A14" s="1" t="s">
        <v>12</v>
      </c>
      <c r="B14" s="2">
        <v>0</v>
      </c>
      <c r="C14" s="2">
        <f>+'Julio 2023'!B14</f>
        <v>2</v>
      </c>
      <c r="D14" s="15">
        <f t="shared" ref="D14:D18" si="5">+(B14-C14)*100/C14</f>
        <v>-100</v>
      </c>
      <c r="E14" s="2">
        <f>+B14+'Junio 2024'!E14</f>
        <v>12</v>
      </c>
      <c r="F14" s="2">
        <f>+C14+'Junio 2024'!F14</f>
        <v>16</v>
      </c>
      <c r="G14" s="15">
        <f t="shared" si="0"/>
        <v>-25</v>
      </c>
      <c r="H14" s="2">
        <f>+B14-C14+'Junio 2024'!H14</f>
        <v>24</v>
      </c>
      <c r="I14" s="16">
        <f>+'Julio 2023'!H14</f>
        <v>25</v>
      </c>
      <c r="J14" s="15">
        <f t="shared" si="1"/>
        <v>-4</v>
      </c>
    </row>
    <row r="15" spans="1:10" ht="13" x14ac:dyDescent="0.15">
      <c r="A15" s="1" t="s">
        <v>13</v>
      </c>
      <c r="B15" s="2">
        <v>6</v>
      </c>
      <c r="C15" s="2">
        <f>+'Julio 2023'!B15</f>
        <v>4</v>
      </c>
      <c r="D15" s="15">
        <f t="shared" si="5"/>
        <v>50</v>
      </c>
      <c r="E15" s="2">
        <f>+B15+'Junio 2024'!E15</f>
        <v>36</v>
      </c>
      <c r="F15" s="2">
        <f>+C15+'Junio 2024'!F15</f>
        <v>22</v>
      </c>
      <c r="G15" s="15">
        <f t="shared" si="0"/>
        <v>63.636363636363633</v>
      </c>
      <c r="H15" s="2">
        <f>+B15-C15+'Junio 2024'!H15</f>
        <v>50</v>
      </c>
      <c r="I15" s="16">
        <f>+'Julio 2023'!H15</f>
        <v>37</v>
      </c>
      <c r="J15" s="15">
        <f t="shared" si="1"/>
        <v>35.135135135135137</v>
      </c>
    </row>
    <row r="16" spans="1:10" ht="13" x14ac:dyDescent="0.15">
      <c r="A16" s="1" t="s">
        <v>14</v>
      </c>
      <c r="B16" s="2">
        <v>9</v>
      </c>
      <c r="C16" s="2">
        <f>+'Julio 2023'!B16</f>
        <v>10</v>
      </c>
      <c r="D16" s="15">
        <f t="shared" si="5"/>
        <v>-10</v>
      </c>
      <c r="E16" s="2">
        <f>+B16+'Junio 2024'!E16</f>
        <v>59</v>
      </c>
      <c r="F16" s="2">
        <f>+C16+'Junio 2024'!F16</f>
        <v>45</v>
      </c>
      <c r="G16" s="15">
        <f t="shared" si="0"/>
        <v>31.111111111111111</v>
      </c>
      <c r="H16" s="2">
        <f>+B16-C16+'Junio 2024'!H16</f>
        <v>95</v>
      </c>
      <c r="I16" s="16">
        <f>+'Julio 2023'!H16</f>
        <v>75</v>
      </c>
      <c r="J16" s="15">
        <f t="shared" si="1"/>
        <v>26.666666666666668</v>
      </c>
    </row>
    <row r="17" spans="1:10" ht="13" x14ac:dyDescent="0.15">
      <c r="A17" s="1" t="s">
        <v>15</v>
      </c>
      <c r="B17" s="2">
        <v>6</v>
      </c>
      <c r="C17" s="2">
        <f>+'Julio 2023'!B17</f>
        <v>1</v>
      </c>
      <c r="D17" s="15"/>
      <c r="E17" s="2">
        <f>+B17+'Junio 2024'!E17</f>
        <v>35</v>
      </c>
      <c r="F17" s="2">
        <f>+C17+'Junio 2024'!F17</f>
        <v>12</v>
      </c>
      <c r="G17" s="15">
        <f t="shared" si="0"/>
        <v>191.66666666666666</v>
      </c>
      <c r="H17" s="2">
        <f>+B17-C17+'Junio 2024'!H17</f>
        <v>45</v>
      </c>
      <c r="I17" s="16">
        <f>+'Julio 2023'!H17</f>
        <v>31</v>
      </c>
      <c r="J17" s="15">
        <f t="shared" si="1"/>
        <v>45.161290322580648</v>
      </c>
    </row>
    <row r="18" spans="1:10" ht="13" x14ac:dyDescent="0.15">
      <c r="A18" s="1" t="s">
        <v>29</v>
      </c>
      <c r="B18" s="2">
        <v>3</v>
      </c>
      <c r="C18" s="2">
        <f>+'Julio 2023'!B18</f>
        <v>3</v>
      </c>
      <c r="D18" s="15">
        <f t="shared" si="5"/>
        <v>0</v>
      </c>
      <c r="E18" s="2">
        <f>+B18+'Junio 2024'!E18</f>
        <v>28</v>
      </c>
      <c r="F18" s="2">
        <f>+C18+'Junio 2024'!F18</f>
        <v>31</v>
      </c>
      <c r="G18" s="15">
        <f t="shared" si="0"/>
        <v>-9.67741935483871</v>
      </c>
      <c r="H18" s="2">
        <f>+B18-C18+'Junio 2024'!H18</f>
        <v>52</v>
      </c>
      <c r="I18" s="16">
        <f>+'Julio 2023'!H18</f>
        <v>56</v>
      </c>
      <c r="J18" s="15">
        <f t="shared" si="1"/>
        <v>-7.1428571428571432</v>
      </c>
    </row>
    <row r="19" spans="1:10" x14ac:dyDescent="0.15">
      <c r="A19" s="6" t="s">
        <v>3</v>
      </c>
      <c r="B19" s="4">
        <f t="shared" ref="B19" si="6">+B14+B15+B16+B17+B18</f>
        <v>24</v>
      </c>
      <c r="C19" s="4">
        <f>SUM(C14:C18)</f>
        <v>20</v>
      </c>
      <c r="D19" s="5">
        <f>+(B19-C19)*100/C19</f>
        <v>20</v>
      </c>
      <c r="E19" s="4">
        <f>SUM(E14:E18)</f>
        <v>170</v>
      </c>
      <c r="F19" s="4">
        <f>SUM(F14:F18)</f>
        <v>126</v>
      </c>
      <c r="G19" s="5">
        <f t="shared" si="0"/>
        <v>34.920634920634917</v>
      </c>
      <c r="H19" s="4">
        <f>SUM(H14:H18)</f>
        <v>266</v>
      </c>
      <c r="I19" s="4">
        <f>SUM(I14:I18)</f>
        <v>224</v>
      </c>
      <c r="J19" s="5">
        <f t="shared" si="1"/>
        <v>18.75</v>
      </c>
    </row>
    <row r="20" spans="1:10" ht="13" x14ac:dyDescent="0.15">
      <c r="A20" s="1" t="s">
        <v>16</v>
      </c>
      <c r="B20" s="2">
        <v>11</v>
      </c>
      <c r="C20" s="2">
        <f>+'Julio 2023'!B20</f>
        <v>2</v>
      </c>
      <c r="D20" s="15">
        <f t="shared" ref="D20:D27" si="7">+(B20-C20)*100/C20</f>
        <v>450</v>
      </c>
      <c r="E20" s="2">
        <f>+B20+'Junio 2024'!E20</f>
        <v>34</v>
      </c>
      <c r="F20" s="2">
        <f>+C20+'Junio 2024'!F20</f>
        <v>34</v>
      </c>
      <c r="G20" s="15">
        <f t="shared" si="0"/>
        <v>0</v>
      </c>
      <c r="H20" s="2">
        <f>+B20-C20+'Junio 2024'!H20</f>
        <v>59</v>
      </c>
      <c r="I20" s="16">
        <f>+'Julio 2023'!H20</f>
        <v>49</v>
      </c>
      <c r="J20" s="15">
        <f t="shared" si="1"/>
        <v>20.408163265306122</v>
      </c>
    </row>
    <row r="21" spans="1:10" ht="13" x14ac:dyDescent="0.15">
      <c r="A21" s="1" t="s">
        <v>17</v>
      </c>
      <c r="B21" s="2">
        <v>5</v>
      </c>
      <c r="C21" s="2">
        <f>+'Julio 2023'!B21</f>
        <v>2</v>
      </c>
      <c r="D21" s="15">
        <f t="shared" si="7"/>
        <v>150</v>
      </c>
      <c r="E21" s="2">
        <f>+B21+'Junio 2024'!E21</f>
        <v>23</v>
      </c>
      <c r="F21" s="2">
        <f>+C21+'Junio 2024'!F21</f>
        <v>23</v>
      </c>
      <c r="G21" s="15">
        <f t="shared" si="0"/>
        <v>0</v>
      </c>
      <c r="H21" s="2">
        <f>+B21-C21+'Junio 2024'!H21</f>
        <v>37</v>
      </c>
      <c r="I21" s="16">
        <f>+'Julio 2023'!H21</f>
        <v>36</v>
      </c>
      <c r="J21" s="15">
        <f t="shared" si="1"/>
        <v>2.7777777777777777</v>
      </c>
    </row>
    <row r="22" spans="1:10" ht="13" x14ac:dyDescent="0.15">
      <c r="A22" s="1" t="s">
        <v>19</v>
      </c>
      <c r="B22" s="2">
        <v>0</v>
      </c>
      <c r="C22" s="2">
        <f>+'Julio 2023'!B22</f>
        <v>1</v>
      </c>
      <c r="D22" s="15">
        <f t="shared" si="7"/>
        <v>-100</v>
      </c>
      <c r="E22" s="2">
        <f>+B22+'Junio 2024'!E22</f>
        <v>7</v>
      </c>
      <c r="F22" s="2">
        <f>+C22+'Junio 2024'!F22</f>
        <v>14</v>
      </c>
      <c r="G22" s="15">
        <f t="shared" si="0"/>
        <v>-50</v>
      </c>
      <c r="H22" s="2">
        <f>+B22-C22+'Junio 2024'!H22</f>
        <v>20</v>
      </c>
      <c r="I22" s="16">
        <f>+'Julio 2023'!H22</f>
        <v>19</v>
      </c>
      <c r="J22" s="15">
        <f t="shared" si="1"/>
        <v>5.2631578947368425</v>
      </c>
    </row>
    <row r="23" spans="1:10" ht="13" x14ac:dyDescent="0.15">
      <c r="A23" s="1" t="s">
        <v>18</v>
      </c>
      <c r="B23" s="2">
        <v>5</v>
      </c>
      <c r="C23" s="2">
        <f>+'Julio 2023'!B23</f>
        <v>4</v>
      </c>
      <c r="D23" s="15">
        <f t="shared" si="7"/>
        <v>25</v>
      </c>
      <c r="E23" s="2">
        <f>+B23+'Junio 2024'!E23</f>
        <v>23</v>
      </c>
      <c r="F23" s="2">
        <f>+C23+'Junio 2024'!F23</f>
        <v>22</v>
      </c>
      <c r="G23" s="15">
        <f t="shared" si="0"/>
        <v>4.5454545454545459</v>
      </c>
      <c r="H23" s="2">
        <f>+B23-C23+'Junio 2024'!H23</f>
        <v>34</v>
      </c>
      <c r="I23" s="16">
        <f>+'Julio 2023'!H23</f>
        <v>32</v>
      </c>
      <c r="J23" s="15">
        <f t="shared" si="1"/>
        <v>6.25</v>
      </c>
    </row>
    <row r="24" spans="1:10" ht="13" x14ac:dyDescent="0.15">
      <c r="A24" s="1" t="s">
        <v>20</v>
      </c>
      <c r="B24" s="2">
        <v>5</v>
      </c>
      <c r="C24" s="2">
        <f>+'Julio 2023'!B24</f>
        <v>8</v>
      </c>
      <c r="D24" s="15">
        <f t="shared" si="7"/>
        <v>-37.5</v>
      </c>
      <c r="E24" s="2">
        <f>+B24+'Junio 2024'!E24</f>
        <v>49</v>
      </c>
      <c r="F24" s="2">
        <f>+C24+'Junio 2024'!F24</f>
        <v>43</v>
      </c>
      <c r="G24" s="15">
        <f t="shared" si="0"/>
        <v>13.953488372093023</v>
      </c>
      <c r="H24" s="2">
        <f>+B24-C24+'Junio 2024'!H24</f>
        <v>66</v>
      </c>
      <c r="I24" s="16">
        <f>+'Julio 2023'!H24</f>
        <v>70</v>
      </c>
      <c r="J24" s="15">
        <f t="shared" si="1"/>
        <v>-5.7142857142857144</v>
      </c>
    </row>
    <row r="25" spans="1:10" ht="13" x14ac:dyDescent="0.15">
      <c r="A25" s="1" t="s">
        <v>22</v>
      </c>
      <c r="B25" s="2">
        <v>16</v>
      </c>
      <c r="C25" s="2">
        <f>+'Julio 2023'!B25</f>
        <v>12</v>
      </c>
      <c r="D25" s="15">
        <f t="shared" si="7"/>
        <v>33.333333333333336</v>
      </c>
      <c r="E25" s="2">
        <f>+B25+'Junio 2024'!E25</f>
        <v>98</v>
      </c>
      <c r="F25" s="2">
        <f>+C25+'Junio 2024'!F25</f>
        <v>79</v>
      </c>
      <c r="G25" s="15">
        <f t="shared" si="0"/>
        <v>24.050632911392405</v>
      </c>
      <c r="H25" s="2">
        <f>+B25-C25+'Junio 2024'!H25</f>
        <v>144</v>
      </c>
      <c r="I25" s="16">
        <f>+'Julio 2023'!H25</f>
        <v>132</v>
      </c>
      <c r="J25" s="15">
        <f t="shared" si="1"/>
        <v>9.0909090909090917</v>
      </c>
    </row>
    <row r="26" spans="1:10" ht="13" x14ac:dyDescent="0.15">
      <c r="A26" s="1" t="s">
        <v>21</v>
      </c>
      <c r="B26" s="2">
        <v>6</v>
      </c>
      <c r="C26" s="2">
        <f>+'Julio 2023'!B26</f>
        <v>6</v>
      </c>
      <c r="D26" s="15">
        <f t="shared" si="7"/>
        <v>0</v>
      </c>
      <c r="E26" s="2">
        <f>+B26+'Junio 2024'!E26</f>
        <v>69</v>
      </c>
      <c r="F26" s="2">
        <f>+C26+'Junio 2024'!F26</f>
        <v>57</v>
      </c>
      <c r="G26" s="15">
        <f t="shared" si="0"/>
        <v>21.05263157894737</v>
      </c>
      <c r="H26" s="2">
        <f>+B26-C26+'Junio 2024'!H26</f>
        <v>100</v>
      </c>
      <c r="I26" s="16">
        <f>+'Julio 2023'!H26</f>
        <v>94</v>
      </c>
      <c r="J26" s="15">
        <f t="shared" si="1"/>
        <v>6.3829787234042552</v>
      </c>
    </row>
    <row r="27" spans="1:10" ht="13" x14ac:dyDescent="0.15">
      <c r="A27" s="1" t="s">
        <v>28</v>
      </c>
      <c r="B27" s="2">
        <v>5</v>
      </c>
      <c r="C27" s="2">
        <f>+'Julio 2023'!B27</f>
        <v>6</v>
      </c>
      <c r="D27" s="15">
        <f t="shared" si="7"/>
        <v>-16.666666666666668</v>
      </c>
      <c r="E27" s="2">
        <f>+B27+'Junio 2024'!E27</f>
        <v>50</v>
      </c>
      <c r="F27" s="2">
        <f>+C27+'Junio 2024'!F27</f>
        <v>54</v>
      </c>
      <c r="G27" s="15">
        <f t="shared" si="0"/>
        <v>-7.4074074074074074</v>
      </c>
      <c r="H27" s="2">
        <f>+B27-C27+'Junio 2024'!H27</f>
        <v>69</v>
      </c>
      <c r="I27" s="16">
        <f>+'Julio 2023'!H27</f>
        <v>80</v>
      </c>
      <c r="J27" s="15">
        <f t="shared" si="1"/>
        <v>-13.75</v>
      </c>
    </row>
    <row r="28" spans="1:10" x14ac:dyDescent="0.15">
      <c r="A28" s="6" t="s">
        <v>30</v>
      </c>
      <c r="B28" s="4">
        <f>SUM(B20:B27)</f>
        <v>53</v>
      </c>
      <c r="C28" s="4">
        <f>SUM(C20:C27)</f>
        <v>41</v>
      </c>
      <c r="D28" s="5">
        <f>+(B28-C28)*100/C28</f>
        <v>29.26829268292683</v>
      </c>
      <c r="E28" s="4">
        <f>SUM(E20:E27)</f>
        <v>353</v>
      </c>
      <c r="F28" s="4">
        <f>SUM(F20:F27)</f>
        <v>326</v>
      </c>
      <c r="G28" s="5">
        <f>+(E28-F28)*100/F28</f>
        <v>8.2822085889570545</v>
      </c>
      <c r="H28" s="4">
        <f>SUM(H20:H27)</f>
        <v>529</v>
      </c>
      <c r="I28" s="4">
        <f>SUM(I20:I27)</f>
        <v>512</v>
      </c>
      <c r="J28" s="5">
        <f>+(H28-I28)*100/I28</f>
        <v>3.3203125</v>
      </c>
    </row>
    <row r="29" spans="1:10" ht="14" x14ac:dyDescent="0.15">
      <c r="A29" s="14" t="s">
        <v>27</v>
      </c>
      <c r="B29" s="12">
        <f>+B7+B13+B19+B28</f>
        <v>87</v>
      </c>
      <c r="C29" s="12">
        <f>+C7+C13+C19+C28</f>
        <v>69</v>
      </c>
      <c r="D29" s="13">
        <f>+(B29-C29)*100/C29</f>
        <v>26.086956521739129</v>
      </c>
      <c r="E29" s="12">
        <f t="shared" ref="E29:I29" si="8">+E7+E13+E19+E28</f>
        <v>609</v>
      </c>
      <c r="F29" s="12">
        <f t="shared" si="8"/>
        <v>528</v>
      </c>
      <c r="G29" s="13">
        <f>+(E29-F29)*100/F29</f>
        <v>15.340909090909092</v>
      </c>
      <c r="H29" s="12">
        <f t="shared" si="8"/>
        <v>926</v>
      </c>
      <c r="I29" s="12">
        <f t="shared" si="8"/>
        <v>875</v>
      </c>
      <c r="J29" s="13">
        <f>+(H29-I29)*100/I29</f>
        <v>5.8285714285714283</v>
      </c>
    </row>
    <row r="30" spans="1:10" x14ac:dyDescent="0.15">
      <c r="A30" s="11" t="s">
        <v>31</v>
      </c>
      <c r="B30" s="11">
        <f>+B29-B7</f>
        <v>87</v>
      </c>
      <c r="C30" s="11">
        <f>+C29-C7</f>
        <v>68</v>
      </c>
      <c r="D30" s="10">
        <f>+(B30-C30)*100/C30</f>
        <v>27.941176470588236</v>
      </c>
      <c r="E30" s="11">
        <f t="shared" ref="E30:I30" si="9">+E29-E7</f>
        <v>601</v>
      </c>
      <c r="F30" s="11">
        <f t="shared" si="9"/>
        <v>525</v>
      </c>
      <c r="G30" s="10">
        <f>+(E30-F30)*100/F30</f>
        <v>14.476190476190476</v>
      </c>
      <c r="H30" s="11">
        <f t="shared" si="9"/>
        <v>914</v>
      </c>
      <c r="I30" s="11">
        <f t="shared" si="9"/>
        <v>868</v>
      </c>
      <c r="J30" s="10">
        <f>+(H30-I30)*100/I30</f>
        <v>5.2995391705069128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77C2-E65B-9D45-804C-2D98E134C894}">
  <sheetPr codeName="Hoja59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+'Julio 2020'!B4</f>
        <v>0</v>
      </c>
      <c r="D4" s="15"/>
      <c r="E4" s="2">
        <f>+B4+'Junio 2021'!E4</f>
        <v>1</v>
      </c>
      <c r="F4" s="2">
        <f>+C4+'Junio 2021'!F4</f>
        <v>0</v>
      </c>
      <c r="G4" s="15" t="e">
        <f t="shared" ref="G4:G27" si="0">+(E4-F4)*100/F4</f>
        <v>#DIV/0!</v>
      </c>
      <c r="H4" s="2">
        <f>+B4-C4+'Junio 2021'!H4</f>
        <v>5</v>
      </c>
      <c r="I4" s="16">
        <f>+'Julio 2020'!H4</f>
        <v>5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+'Julio 2020'!B5</f>
        <v>0</v>
      </c>
      <c r="D5" s="15"/>
      <c r="E5" s="2">
        <f>+B5+'Junio 2021'!E5</f>
        <v>1</v>
      </c>
      <c r="F5" s="2">
        <f>+C5+'Junio 2021'!F5</f>
        <v>1</v>
      </c>
      <c r="G5" s="15">
        <f t="shared" si="0"/>
        <v>0</v>
      </c>
      <c r="H5" s="2">
        <f>+B5-C5+'Junio 2021'!H5</f>
        <v>3</v>
      </c>
      <c r="I5" s="16">
        <f>+'Julio 2020'!H5</f>
        <v>6</v>
      </c>
      <c r="J5" s="15">
        <f t="shared" si="1"/>
        <v>-50</v>
      </c>
    </row>
    <row r="6" spans="1:10" ht="13" x14ac:dyDescent="0.15">
      <c r="A6" s="1" t="s">
        <v>6</v>
      </c>
      <c r="B6" s="2"/>
      <c r="C6" s="2">
        <f>+'Julio 2020'!B6</f>
        <v>1</v>
      </c>
      <c r="D6" s="15">
        <f t="shared" ref="D6" si="2">+(B6-C6)*100/C6</f>
        <v>-100</v>
      </c>
      <c r="E6" s="2">
        <f>+B6+'Junio 2021'!E6</f>
        <v>3</v>
      </c>
      <c r="F6" s="2">
        <f>+C6+'Junio 2021'!F6</f>
        <v>7</v>
      </c>
      <c r="G6" s="15">
        <f t="shared" si="0"/>
        <v>-57.142857142857146</v>
      </c>
      <c r="H6" s="2">
        <f>+B6-C6+'Junio 2021'!H6</f>
        <v>6</v>
      </c>
      <c r="I6" s="16">
        <f>+'Julio 2020'!H6</f>
        <v>19</v>
      </c>
      <c r="J6" s="15">
        <f t="shared" si="1"/>
        <v>-68.421052631578945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1</v>
      </c>
      <c r="D7" s="5">
        <f>+(B7-C7)*100/C7</f>
        <v>-100</v>
      </c>
      <c r="E7" s="4">
        <f>SUM(E4:E6)</f>
        <v>5</v>
      </c>
      <c r="F7" s="4">
        <f>SUM(F4:F6)</f>
        <v>8</v>
      </c>
      <c r="G7" s="5">
        <f t="shared" si="0"/>
        <v>-37.5</v>
      </c>
      <c r="H7" s="4">
        <f>SUM(H4:H6)</f>
        <v>14</v>
      </c>
      <c r="I7" s="4">
        <f>SUM(I4:I6)</f>
        <v>30</v>
      </c>
      <c r="J7" s="5">
        <f t="shared" si="1"/>
        <v>-53.333333333333336</v>
      </c>
    </row>
    <row r="8" spans="1:10" ht="13" x14ac:dyDescent="0.15">
      <c r="A8" s="1" t="s">
        <v>7</v>
      </c>
      <c r="B8" s="2">
        <v>1</v>
      </c>
      <c r="C8" s="2">
        <f>+'Julio 2020'!B8</f>
        <v>1</v>
      </c>
      <c r="D8" s="15">
        <f t="shared" ref="D8:D12" si="4">+(B8-C8)*100/C8</f>
        <v>0</v>
      </c>
      <c r="E8" s="2">
        <f>+B8+'Junio 2021'!E8</f>
        <v>5</v>
      </c>
      <c r="F8" s="2">
        <f>+C8+'Junio 2021'!F8</f>
        <v>3</v>
      </c>
      <c r="G8" s="15">
        <f t="shared" si="0"/>
        <v>66.666666666666671</v>
      </c>
      <c r="H8" s="2">
        <f>+B8-C8+'Junio 2021'!H8</f>
        <v>6</v>
      </c>
      <c r="I8" s="16">
        <f>+'Julio 2020'!H8</f>
        <v>4</v>
      </c>
      <c r="J8" s="15">
        <f t="shared" si="1"/>
        <v>50</v>
      </c>
    </row>
    <row r="9" spans="1:10" ht="13" x14ac:dyDescent="0.15">
      <c r="A9" s="1" t="s">
        <v>8</v>
      </c>
      <c r="B9" s="2"/>
      <c r="C9" s="2">
        <f>+'Julio 2020'!B9</f>
        <v>3</v>
      </c>
      <c r="D9" s="15">
        <f t="shared" si="4"/>
        <v>-100</v>
      </c>
      <c r="E9" s="2">
        <f>+B9+'Junio 2021'!E9</f>
        <v>4</v>
      </c>
      <c r="F9" s="2">
        <f>+C9+'Junio 2021'!F9</f>
        <v>12</v>
      </c>
      <c r="G9" s="15">
        <f t="shared" si="0"/>
        <v>-66.666666666666671</v>
      </c>
      <c r="H9" s="2">
        <f>+B9-C9+'Junio 2021'!H9</f>
        <v>8</v>
      </c>
      <c r="I9" s="16">
        <f>+'Julio 2020'!H9</f>
        <v>22</v>
      </c>
      <c r="J9" s="15">
        <f t="shared" si="1"/>
        <v>-63.636363636363633</v>
      </c>
    </row>
    <row r="10" spans="1:10" ht="13" x14ac:dyDescent="0.15">
      <c r="A10" s="1" t="s">
        <v>9</v>
      </c>
      <c r="B10" s="2">
        <v>6</v>
      </c>
      <c r="C10" s="2">
        <f>+'Julio 2020'!B10</f>
        <v>5</v>
      </c>
      <c r="D10" s="15">
        <f t="shared" si="4"/>
        <v>20</v>
      </c>
      <c r="E10" s="2">
        <f>+B10+'Junio 2021'!E10</f>
        <v>44</v>
      </c>
      <c r="F10" s="2">
        <f>+C10+'Junio 2021'!F10</f>
        <v>33</v>
      </c>
      <c r="G10" s="15">
        <f t="shared" si="0"/>
        <v>33.333333333333336</v>
      </c>
      <c r="H10" s="2">
        <f>+B10-C10+'Junio 2021'!H10</f>
        <v>82</v>
      </c>
      <c r="I10" s="16">
        <f>+'Julio 2020'!H10</f>
        <v>67</v>
      </c>
      <c r="J10" s="15">
        <f t="shared" si="1"/>
        <v>22.388059701492537</v>
      </c>
    </row>
    <row r="11" spans="1:10" ht="13" x14ac:dyDescent="0.15">
      <c r="A11" s="1" t="s">
        <v>10</v>
      </c>
      <c r="B11" s="2">
        <v>2</v>
      </c>
      <c r="C11" s="2">
        <f>+'Julio 2020'!B11</f>
        <v>6</v>
      </c>
      <c r="D11" s="15">
        <f t="shared" si="4"/>
        <v>-66.666666666666671</v>
      </c>
      <c r="E11" s="2">
        <f>+B11+'Junio 2021'!E11</f>
        <v>39</v>
      </c>
      <c r="F11" s="2">
        <f>+C11+'Junio 2021'!F11</f>
        <v>39</v>
      </c>
      <c r="G11" s="15">
        <f t="shared" si="0"/>
        <v>0</v>
      </c>
      <c r="H11" s="2">
        <f>+B11-C11+'Junio 2021'!H11</f>
        <v>72</v>
      </c>
      <c r="I11" s="16">
        <f>+'Julio 2020'!H11</f>
        <v>85</v>
      </c>
      <c r="J11" s="15">
        <f t="shared" si="1"/>
        <v>-15.294117647058824</v>
      </c>
    </row>
    <row r="12" spans="1:10" ht="13" x14ac:dyDescent="0.15">
      <c r="A12" s="1" t="s">
        <v>11</v>
      </c>
      <c r="B12" s="2">
        <v>6</v>
      </c>
      <c r="C12" s="2">
        <f>+'Julio 2020'!B12</f>
        <v>11</v>
      </c>
      <c r="D12" s="15">
        <f t="shared" si="4"/>
        <v>-45.454545454545453</v>
      </c>
      <c r="E12" s="2">
        <f>+B12+'Junio 2021'!E12</f>
        <v>65</v>
      </c>
      <c r="F12" s="2">
        <f>+C12+'Junio 2021'!F12</f>
        <v>54</v>
      </c>
      <c r="G12" s="15">
        <f t="shared" si="0"/>
        <v>20.37037037037037</v>
      </c>
      <c r="H12" s="2">
        <f>+B12-C12+'Junio 2021'!H12</f>
        <v>115</v>
      </c>
      <c r="I12" s="16">
        <f>+'Julio 2020'!H12</f>
        <v>124</v>
      </c>
      <c r="J12" s="15">
        <f t="shared" si="1"/>
        <v>-7.258064516129032</v>
      </c>
    </row>
    <row r="13" spans="1:10" x14ac:dyDescent="0.15">
      <c r="A13" s="6" t="s">
        <v>2</v>
      </c>
      <c r="B13" s="4">
        <f t="shared" ref="B13" si="5">+B8+B9+B10+B11+B12</f>
        <v>15</v>
      </c>
      <c r="C13" s="4">
        <f>SUM(C8:C12)</f>
        <v>26</v>
      </c>
      <c r="D13" s="5">
        <f>+(B13-C13)*100/C13</f>
        <v>-42.307692307692307</v>
      </c>
      <c r="E13" s="4">
        <f>SUM(E8:E12)</f>
        <v>157</v>
      </c>
      <c r="F13" s="4">
        <f>SUM(F8:F12)</f>
        <v>141</v>
      </c>
      <c r="G13" s="5">
        <f t="shared" si="0"/>
        <v>11.347517730496454</v>
      </c>
      <c r="H13" s="4">
        <f>SUM(H8:H12)</f>
        <v>283</v>
      </c>
      <c r="I13" s="4">
        <f>SUM(I8:I12)</f>
        <v>302</v>
      </c>
      <c r="J13" s="5">
        <f t="shared" si="1"/>
        <v>-6.2913907284768209</v>
      </c>
    </row>
    <row r="14" spans="1:10" ht="13" x14ac:dyDescent="0.15">
      <c r="A14" s="1" t="s">
        <v>12</v>
      </c>
      <c r="B14" s="2">
        <v>4</v>
      </c>
      <c r="C14" s="2">
        <f>+'Julio 2020'!B14</f>
        <v>7</v>
      </c>
      <c r="D14" s="15">
        <f>+(B14-C14)*100/C14</f>
        <v>-42.857142857142854</v>
      </c>
      <c r="E14" s="2">
        <f>+B14+'Junio 2021'!E14</f>
        <v>45</v>
      </c>
      <c r="F14" s="2">
        <f>+C14+'Junio 2021'!F14</f>
        <v>46</v>
      </c>
      <c r="G14" s="15">
        <f t="shared" si="0"/>
        <v>-2.1739130434782608</v>
      </c>
      <c r="H14" s="2">
        <f>+B14-C14+'Junio 2021'!H14</f>
        <v>81</v>
      </c>
      <c r="I14" s="16">
        <f>+'Julio 2020'!H14</f>
        <v>88</v>
      </c>
      <c r="J14" s="15">
        <f t="shared" si="1"/>
        <v>-7.9545454545454541</v>
      </c>
    </row>
    <row r="15" spans="1:10" ht="13" x14ac:dyDescent="0.15">
      <c r="A15" s="1" t="s">
        <v>13</v>
      </c>
      <c r="B15" s="2">
        <v>7</v>
      </c>
      <c r="C15" s="2">
        <f>+'Julio 2020'!B15</f>
        <v>8</v>
      </c>
      <c r="D15" s="15">
        <f t="shared" ref="D15:D18" si="6">+(B15-C15)*100/C15</f>
        <v>-12.5</v>
      </c>
      <c r="E15" s="2">
        <f>+B15+'Junio 2021'!E15</f>
        <v>47</v>
      </c>
      <c r="F15" s="2">
        <f>+C15+'Junio 2021'!F15</f>
        <v>43</v>
      </c>
      <c r="G15" s="15">
        <f t="shared" si="0"/>
        <v>9.3023255813953494</v>
      </c>
      <c r="H15" s="2">
        <f>+B15-C15+'Junio 2021'!H15</f>
        <v>77</v>
      </c>
      <c r="I15" s="16">
        <f>+'Julio 2020'!H15</f>
        <v>87</v>
      </c>
      <c r="J15" s="15">
        <f t="shared" si="1"/>
        <v>-11.494252873563218</v>
      </c>
    </row>
    <row r="16" spans="1:10" ht="13" x14ac:dyDescent="0.15">
      <c r="A16" s="1" t="s">
        <v>14</v>
      </c>
      <c r="B16" s="2">
        <v>14</v>
      </c>
      <c r="C16" s="2">
        <f>+'Julio 2020'!B16</f>
        <v>18</v>
      </c>
      <c r="D16" s="15">
        <f t="shared" si="6"/>
        <v>-22.222222222222221</v>
      </c>
      <c r="E16" s="2">
        <f>+B16+'Junio 2021'!E16</f>
        <v>87</v>
      </c>
      <c r="F16" s="2">
        <f>+C16+'Junio 2021'!F16</f>
        <v>77</v>
      </c>
      <c r="G16" s="15">
        <f t="shared" si="0"/>
        <v>12.987012987012987</v>
      </c>
      <c r="H16" s="2">
        <f>+B16-C16+'Junio 2021'!H16</f>
        <v>170</v>
      </c>
      <c r="I16" s="16">
        <f>+'Julio 2020'!H16</f>
        <v>133</v>
      </c>
      <c r="J16" s="15">
        <f t="shared" si="1"/>
        <v>27.819548872180452</v>
      </c>
    </row>
    <row r="17" spans="1:10" ht="13" x14ac:dyDescent="0.15">
      <c r="A17" s="1" t="s">
        <v>15</v>
      </c>
      <c r="B17" s="2">
        <v>7</v>
      </c>
      <c r="C17" s="2">
        <f>+'Julio 2020'!B17</f>
        <v>5</v>
      </c>
      <c r="D17" s="15">
        <f t="shared" si="6"/>
        <v>40</v>
      </c>
      <c r="E17" s="2">
        <f>+B17+'Junio 2021'!E17</f>
        <v>36</v>
      </c>
      <c r="F17" s="2">
        <f>+C17+'Junio 2021'!F17</f>
        <v>31</v>
      </c>
      <c r="G17" s="15">
        <f t="shared" si="0"/>
        <v>16.129032258064516</v>
      </c>
      <c r="H17" s="2">
        <f>+B17-C17+'Junio 2021'!H17</f>
        <v>87</v>
      </c>
      <c r="I17" s="16">
        <f>+'Julio 2020'!H17</f>
        <v>61</v>
      </c>
      <c r="J17" s="15">
        <f t="shared" si="1"/>
        <v>42.622950819672134</v>
      </c>
    </row>
    <row r="18" spans="1:10" ht="13" x14ac:dyDescent="0.15">
      <c r="A18" s="1" t="s">
        <v>29</v>
      </c>
      <c r="B18" s="2">
        <v>8</v>
      </c>
      <c r="C18" s="2">
        <f>+'Julio 2020'!B18</f>
        <v>11</v>
      </c>
      <c r="D18" s="15">
        <f t="shared" si="6"/>
        <v>-27.272727272727273</v>
      </c>
      <c r="E18" s="2">
        <f>+B18+'Junio 2021'!E18</f>
        <v>47</v>
      </c>
      <c r="F18" s="2">
        <f>+C18+'Junio 2021'!F18</f>
        <v>38</v>
      </c>
      <c r="G18" s="15">
        <f t="shared" si="0"/>
        <v>23.684210526315791</v>
      </c>
      <c r="H18" s="2">
        <f>+B18-C18+'Junio 2021'!H18</f>
        <v>82</v>
      </c>
      <c r="I18" s="16">
        <f>+'Julio 2020'!H18</f>
        <v>94</v>
      </c>
      <c r="J18" s="15">
        <f t="shared" si="1"/>
        <v>-12.76595744680851</v>
      </c>
    </row>
    <row r="19" spans="1:10" x14ac:dyDescent="0.15">
      <c r="A19" s="6" t="s">
        <v>3</v>
      </c>
      <c r="B19" s="4">
        <f t="shared" ref="B19" si="7">+B14+B15+B16+B17+B18</f>
        <v>40</v>
      </c>
      <c r="C19" s="4">
        <f>SUM(C14:C18)</f>
        <v>49</v>
      </c>
      <c r="D19" s="5">
        <f>+(B19-C19)*100/C19</f>
        <v>-18.367346938775512</v>
      </c>
      <c r="E19" s="4">
        <f>SUM(E14:E18)</f>
        <v>262</v>
      </c>
      <c r="F19" s="4">
        <f>SUM(F14:F18)</f>
        <v>235</v>
      </c>
      <c r="G19" s="5">
        <f t="shared" si="0"/>
        <v>11.48936170212766</v>
      </c>
      <c r="H19" s="4">
        <f>SUM(H14:H18)</f>
        <v>497</v>
      </c>
      <c r="I19" s="4">
        <f>SUM(I14:I18)</f>
        <v>463</v>
      </c>
      <c r="J19" s="5">
        <f t="shared" si="1"/>
        <v>7.3434125269978399</v>
      </c>
    </row>
    <row r="20" spans="1:10" ht="13" x14ac:dyDescent="0.15">
      <c r="A20" s="1" t="s">
        <v>16</v>
      </c>
      <c r="B20" s="2">
        <v>6</v>
      </c>
      <c r="C20" s="2">
        <f>+'Julio 2020'!B20</f>
        <v>9</v>
      </c>
      <c r="D20" s="15">
        <f t="shared" ref="D20:D27" si="8">+(B20-C20)*100/C20</f>
        <v>-33.333333333333336</v>
      </c>
      <c r="E20" s="2">
        <f>+B20+'Junio 2021'!E20</f>
        <v>52</v>
      </c>
      <c r="F20" s="2">
        <f>+C20+'Junio 2021'!F20</f>
        <v>53</v>
      </c>
      <c r="G20" s="15">
        <f t="shared" si="0"/>
        <v>-1.8867924528301887</v>
      </c>
      <c r="H20" s="2">
        <f>+B20-C20+'Junio 2021'!H20</f>
        <v>105</v>
      </c>
      <c r="I20" s="16">
        <f>+'Julio 2020'!H20</f>
        <v>83</v>
      </c>
      <c r="J20" s="15">
        <f t="shared" si="1"/>
        <v>26.506024096385541</v>
      </c>
    </row>
    <row r="21" spans="1:10" ht="13" x14ac:dyDescent="0.15">
      <c r="A21" s="1" t="s">
        <v>17</v>
      </c>
      <c r="B21" s="2">
        <v>5</v>
      </c>
      <c r="C21" s="2">
        <f>+'Julio 2020'!B21</f>
        <v>2</v>
      </c>
      <c r="D21" s="15">
        <f t="shared" si="8"/>
        <v>150</v>
      </c>
      <c r="E21" s="2">
        <f>+B21+'Junio 2021'!E21</f>
        <v>37</v>
      </c>
      <c r="F21" s="2">
        <f>+C21+'Junio 2021'!F21</f>
        <v>20</v>
      </c>
      <c r="G21" s="15">
        <f t="shared" si="0"/>
        <v>85</v>
      </c>
      <c r="H21" s="2">
        <f>+B21-C21+'Junio 2021'!H21</f>
        <v>69</v>
      </c>
      <c r="I21" s="16">
        <f>+'Julio 2020'!H21</f>
        <v>44</v>
      </c>
      <c r="J21" s="15">
        <f t="shared" si="1"/>
        <v>56.81818181818182</v>
      </c>
    </row>
    <row r="22" spans="1:10" ht="13" x14ac:dyDescent="0.15">
      <c r="A22" s="1" t="s">
        <v>19</v>
      </c>
      <c r="B22" s="2">
        <v>1</v>
      </c>
      <c r="C22" s="2">
        <f>+'Julio 2020'!B22</f>
        <v>2</v>
      </c>
      <c r="D22" s="15">
        <f t="shared" si="8"/>
        <v>-50</v>
      </c>
      <c r="E22" s="2">
        <f>+B22+'Junio 2021'!E22</f>
        <v>19</v>
      </c>
      <c r="F22" s="2">
        <f>+C22+'Junio 2021'!F22</f>
        <v>13</v>
      </c>
      <c r="G22" s="15">
        <f t="shared" si="0"/>
        <v>46.153846153846153</v>
      </c>
      <c r="H22" s="2">
        <f>+B22-C22+'Junio 2021'!H22</f>
        <v>38</v>
      </c>
      <c r="I22" s="16">
        <f>+'Julio 2020'!H22</f>
        <v>19</v>
      </c>
      <c r="J22" s="15">
        <f t="shared" si="1"/>
        <v>100</v>
      </c>
    </row>
    <row r="23" spans="1:10" ht="13" x14ac:dyDescent="0.15">
      <c r="A23" s="1" t="s">
        <v>18</v>
      </c>
      <c r="B23" s="2">
        <v>1</v>
      </c>
      <c r="C23" s="2">
        <f>+'Julio 2020'!B23</f>
        <v>5</v>
      </c>
      <c r="D23" s="15">
        <f t="shared" si="8"/>
        <v>-80</v>
      </c>
      <c r="E23" s="2">
        <f>+B23+'Junio 2021'!E23</f>
        <v>29</v>
      </c>
      <c r="F23" s="2">
        <f>+C23+'Junio 2021'!F23</f>
        <v>28</v>
      </c>
      <c r="G23" s="15">
        <f t="shared" si="0"/>
        <v>3.5714285714285716</v>
      </c>
      <c r="H23" s="2">
        <f>+B23-C23+'Junio 2021'!H23</f>
        <v>56</v>
      </c>
      <c r="I23" s="16">
        <f>+'Julio 2020'!H23</f>
        <v>61</v>
      </c>
      <c r="J23" s="15">
        <f t="shared" si="1"/>
        <v>-8.1967213114754092</v>
      </c>
    </row>
    <row r="24" spans="1:10" ht="13" x14ac:dyDescent="0.15">
      <c r="A24" s="1" t="s">
        <v>20</v>
      </c>
      <c r="B24" s="2">
        <v>1</v>
      </c>
      <c r="C24" s="2">
        <f>+'Julio 2020'!B24</f>
        <v>7</v>
      </c>
      <c r="D24" s="15">
        <f t="shared" si="8"/>
        <v>-85.714285714285708</v>
      </c>
      <c r="E24" s="2">
        <f>+B24+'Junio 2021'!E24</f>
        <v>41</v>
      </c>
      <c r="F24" s="2">
        <f>+C24+'Junio 2021'!F24</f>
        <v>23</v>
      </c>
      <c r="G24" s="15">
        <f t="shared" si="0"/>
        <v>78.260869565217391</v>
      </c>
      <c r="H24" s="2">
        <f>+B24-C24+'Junio 2021'!H24</f>
        <v>81</v>
      </c>
      <c r="I24" s="16">
        <f>+'Julio 2020'!H24</f>
        <v>40</v>
      </c>
      <c r="J24" s="15">
        <f t="shared" si="1"/>
        <v>102.5</v>
      </c>
    </row>
    <row r="25" spans="1:10" ht="13" x14ac:dyDescent="0.15">
      <c r="A25" s="1" t="s">
        <v>22</v>
      </c>
      <c r="B25" s="2">
        <v>15</v>
      </c>
      <c r="C25" s="2">
        <f>+'Julio 2020'!B25</f>
        <v>22</v>
      </c>
      <c r="D25" s="15">
        <f t="shared" si="8"/>
        <v>-31.818181818181817</v>
      </c>
      <c r="E25" s="2">
        <f>+B25+'Junio 2021'!E25</f>
        <v>190</v>
      </c>
      <c r="F25" s="2">
        <f>+C25+'Junio 2021'!F25</f>
        <v>114</v>
      </c>
      <c r="G25" s="15">
        <f t="shared" si="0"/>
        <v>66.666666666666671</v>
      </c>
      <c r="H25" s="2">
        <f>+B25-C25+'Junio 2021'!H25</f>
        <v>308</v>
      </c>
      <c r="I25" s="16">
        <f>+'Julio 2020'!H25</f>
        <v>202</v>
      </c>
      <c r="J25" s="15">
        <f t="shared" si="1"/>
        <v>52.475247524752476</v>
      </c>
    </row>
    <row r="26" spans="1:10" ht="13" x14ac:dyDescent="0.15">
      <c r="A26" s="1" t="s">
        <v>21</v>
      </c>
      <c r="B26" s="2">
        <v>5</v>
      </c>
      <c r="C26" s="2">
        <f>+'Julio 2020'!B26</f>
        <v>10</v>
      </c>
      <c r="D26" s="15">
        <f t="shared" si="8"/>
        <v>-50</v>
      </c>
      <c r="E26" s="2">
        <f>+B26+'Junio 2021'!E26</f>
        <v>91</v>
      </c>
      <c r="F26" s="2">
        <f>+C26+'Junio 2021'!F26</f>
        <v>54</v>
      </c>
      <c r="G26" s="15">
        <f t="shared" si="0"/>
        <v>68.518518518518519</v>
      </c>
      <c r="H26" s="2">
        <f>+B26-C26+'Junio 2021'!H26</f>
        <v>151</v>
      </c>
      <c r="I26" s="16">
        <f>+'Julio 2020'!H26</f>
        <v>71</v>
      </c>
      <c r="J26" s="15">
        <f t="shared" si="1"/>
        <v>112.67605633802818</v>
      </c>
    </row>
    <row r="27" spans="1:10" ht="13" x14ac:dyDescent="0.15">
      <c r="A27" s="1" t="s">
        <v>28</v>
      </c>
      <c r="B27" s="2">
        <v>3</v>
      </c>
      <c r="C27" s="2">
        <f>+'Julio 2020'!B27</f>
        <v>6</v>
      </c>
      <c r="D27" s="15">
        <f t="shared" si="8"/>
        <v>-50</v>
      </c>
      <c r="E27" s="2">
        <f>+B27+'Junio 2021'!E27</f>
        <v>59</v>
      </c>
      <c r="F27" s="2">
        <f>+C27+'Junio 2021'!F27</f>
        <v>38</v>
      </c>
      <c r="G27" s="15">
        <f t="shared" si="0"/>
        <v>55.263157894736842</v>
      </c>
      <c r="H27" s="2">
        <f>+B27-C27+'Junio 2021'!H27</f>
        <v>95</v>
      </c>
      <c r="I27" s="16">
        <f>+'Julio 2020'!H27</f>
        <v>66</v>
      </c>
      <c r="J27" s="15">
        <f t="shared" si="1"/>
        <v>43.939393939393938</v>
      </c>
    </row>
    <row r="28" spans="1:10" x14ac:dyDescent="0.15">
      <c r="A28" s="6" t="s">
        <v>30</v>
      </c>
      <c r="B28" s="4">
        <f>SUM(B20:B27)</f>
        <v>37</v>
      </c>
      <c r="C28" s="4">
        <f>SUM(C20:C27)</f>
        <v>63</v>
      </c>
      <c r="D28" s="5">
        <f>+(B28-C28)*100/C28</f>
        <v>-41.269841269841272</v>
      </c>
      <c r="E28" s="4">
        <f>SUM(E20:E27)</f>
        <v>518</v>
      </c>
      <c r="F28" s="4">
        <f>SUM(F20:F27)</f>
        <v>343</v>
      </c>
      <c r="G28" s="5">
        <f>+(E28-F28)*100/F28</f>
        <v>51.020408163265309</v>
      </c>
      <c r="H28" s="4">
        <f>SUM(H20:H27)</f>
        <v>903</v>
      </c>
      <c r="I28" s="4">
        <f>SUM(I20:I27)</f>
        <v>586</v>
      </c>
      <c r="J28" s="5">
        <f>+(H28-I28)*100/I28</f>
        <v>54.095563139931741</v>
      </c>
    </row>
    <row r="29" spans="1:10" ht="14" x14ac:dyDescent="0.15">
      <c r="A29" s="14" t="s">
        <v>27</v>
      </c>
      <c r="B29" s="12">
        <f>+B7+B13+B19+B28</f>
        <v>92</v>
      </c>
      <c r="C29" s="12">
        <f>+C7+C13+C19+C28</f>
        <v>139</v>
      </c>
      <c r="D29" s="13">
        <f>+(B29-C29)*100/C29</f>
        <v>-33.812949640287769</v>
      </c>
      <c r="E29" s="12">
        <f t="shared" ref="E29:I29" si="9">+E7+E13+E19+E28</f>
        <v>942</v>
      </c>
      <c r="F29" s="12">
        <f t="shared" si="9"/>
        <v>727</v>
      </c>
      <c r="G29" s="13">
        <f>+(E29-F29)*100/F29</f>
        <v>29.573590096286107</v>
      </c>
      <c r="H29" s="12">
        <f t="shared" si="9"/>
        <v>1697</v>
      </c>
      <c r="I29" s="12">
        <f t="shared" si="9"/>
        <v>1381</v>
      </c>
      <c r="J29" s="13">
        <f>+(H29-I29)*100/I29</f>
        <v>22.881969587255611</v>
      </c>
    </row>
    <row r="30" spans="1:10" x14ac:dyDescent="0.15">
      <c r="A30" s="11" t="s">
        <v>31</v>
      </c>
      <c r="B30" s="11">
        <f>+B29-B7</f>
        <v>92</v>
      </c>
      <c r="C30" s="11">
        <f>+C29-C7</f>
        <v>138</v>
      </c>
      <c r="D30" s="10">
        <f>+(B30-C30)*100/C30</f>
        <v>-33.333333333333336</v>
      </c>
      <c r="E30" s="11">
        <f t="shared" ref="E30:I30" si="10">+E29-E7</f>
        <v>937</v>
      </c>
      <c r="F30" s="11">
        <f t="shared" si="10"/>
        <v>719</v>
      </c>
      <c r="G30" s="10">
        <f>+(E30-F30)*100/F30</f>
        <v>30.319888734353267</v>
      </c>
      <c r="H30" s="11">
        <f t="shared" si="10"/>
        <v>1683</v>
      </c>
      <c r="I30" s="11">
        <f t="shared" si="10"/>
        <v>1351</v>
      </c>
      <c r="J30" s="10">
        <f>+(H30-I30)*100/I30</f>
        <v>24.57438934122872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1D7DC-3CF8-0641-9454-716D46E20E42}">
  <sheetPr codeName="Hoja60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+'Junio 2020'!B4</f>
        <v>0</v>
      </c>
      <c r="D4" s="15" t="e">
        <f t="shared" ref="D4" si="0">+(B4-C4)*100/C4</f>
        <v>#DIV/0!</v>
      </c>
      <c r="E4" s="2">
        <f>+B4+'Mayo 2021'!E4</f>
        <v>1</v>
      </c>
      <c r="F4" s="2">
        <f>+C4+'Mayo 2021'!F4</f>
        <v>0</v>
      </c>
      <c r="G4" s="15" t="e">
        <f t="shared" ref="G4:G27" si="1">+(E4-F4)*100/F4</f>
        <v>#DIV/0!</v>
      </c>
      <c r="H4" s="2">
        <f>+B4-C4+'Mayo 2021'!H4</f>
        <v>5</v>
      </c>
      <c r="I4" s="16">
        <f>+'Junio 2020'!H4</f>
        <v>6</v>
      </c>
      <c r="J4" s="15">
        <f t="shared" ref="J4:J27" si="2">+(H4-I4)*100/I4</f>
        <v>-16.666666666666668</v>
      </c>
    </row>
    <row r="5" spans="1:10" ht="13" x14ac:dyDescent="0.15">
      <c r="A5" s="1" t="s">
        <v>5</v>
      </c>
      <c r="B5" s="2"/>
      <c r="C5" s="2">
        <f>+'Junio 2020'!B5</f>
        <v>0</v>
      </c>
      <c r="D5" s="15"/>
      <c r="E5" s="2">
        <f>+B5+'Mayo 2021'!E5</f>
        <v>1</v>
      </c>
      <c r="F5" s="2">
        <f>+C5+'Mayo 2021'!F5</f>
        <v>1</v>
      </c>
      <c r="G5" s="15">
        <f t="shared" si="1"/>
        <v>0</v>
      </c>
      <c r="H5" s="2">
        <f>+B5-C5+'Mayo 2021'!H5</f>
        <v>3</v>
      </c>
      <c r="I5" s="16">
        <f>+'Junio 2020'!H5</f>
        <v>9</v>
      </c>
      <c r="J5" s="15">
        <f t="shared" si="2"/>
        <v>-66.666666666666671</v>
      </c>
    </row>
    <row r="6" spans="1:10" ht="13" x14ac:dyDescent="0.15">
      <c r="A6" s="1" t="s">
        <v>6</v>
      </c>
      <c r="B6" s="2">
        <v>2</v>
      </c>
      <c r="C6" s="2">
        <f>+'Junio 2020'!B6</f>
        <v>2</v>
      </c>
      <c r="D6" s="15">
        <f t="shared" ref="D6" si="3">+(B6-C6)*100/C6</f>
        <v>0</v>
      </c>
      <c r="E6" s="2">
        <f>+B6+'Mayo 2021'!E6</f>
        <v>3</v>
      </c>
      <c r="F6" s="2">
        <f>+C6+'Mayo 2021'!F6</f>
        <v>6</v>
      </c>
      <c r="G6" s="15">
        <f t="shared" si="1"/>
        <v>-50</v>
      </c>
      <c r="H6" s="2">
        <f>+B6-C6+'Mayo 2021'!H6</f>
        <v>7</v>
      </c>
      <c r="I6" s="16">
        <f>+'Junio 2020'!H6</f>
        <v>20</v>
      </c>
      <c r="J6" s="15">
        <f t="shared" si="2"/>
        <v>-65</v>
      </c>
    </row>
    <row r="7" spans="1:10" x14ac:dyDescent="0.15">
      <c r="A7" s="6" t="s">
        <v>1</v>
      </c>
      <c r="B7" s="4">
        <f t="shared" ref="B7" si="4">+B4+B5+B6</f>
        <v>2</v>
      </c>
      <c r="C7" s="4">
        <f>SUM(C4:C6)</f>
        <v>2</v>
      </c>
      <c r="D7" s="5">
        <f>+(B7-C7)*100/C7</f>
        <v>0</v>
      </c>
      <c r="E7" s="4">
        <f>SUM(E4:E6)</f>
        <v>5</v>
      </c>
      <c r="F7" s="4">
        <f>SUM(F4:F6)</f>
        <v>7</v>
      </c>
      <c r="G7" s="5">
        <f t="shared" si="1"/>
        <v>-28.571428571428573</v>
      </c>
      <c r="H7" s="4">
        <f>SUM(H4:H6)</f>
        <v>15</v>
      </c>
      <c r="I7" s="4">
        <f>SUM(I4:I6)</f>
        <v>35</v>
      </c>
      <c r="J7" s="5">
        <f t="shared" si="2"/>
        <v>-57.142857142857146</v>
      </c>
    </row>
    <row r="8" spans="1:10" ht="13" x14ac:dyDescent="0.15">
      <c r="A8" s="1" t="s">
        <v>7</v>
      </c>
      <c r="B8" s="2">
        <v>1</v>
      </c>
      <c r="C8" s="2">
        <f>+'Junio 2020'!B8</f>
        <v>0</v>
      </c>
      <c r="D8" s="15"/>
      <c r="E8" s="2">
        <f>+B8+'Mayo 2021'!E8</f>
        <v>4</v>
      </c>
      <c r="F8" s="2">
        <f>+C8+'Mayo 2021'!F8</f>
        <v>2</v>
      </c>
      <c r="G8" s="15">
        <f t="shared" si="1"/>
        <v>100</v>
      </c>
      <c r="H8" s="2">
        <f>+B8-C8+'Mayo 2021'!H8</f>
        <v>6</v>
      </c>
      <c r="I8" s="16">
        <f>+'Junio 2020'!H8</f>
        <v>3</v>
      </c>
      <c r="J8" s="15">
        <f t="shared" si="2"/>
        <v>100</v>
      </c>
    </row>
    <row r="9" spans="1:10" ht="13" x14ac:dyDescent="0.15">
      <c r="A9" s="1" t="s">
        <v>8</v>
      </c>
      <c r="B9" s="2"/>
      <c r="C9" s="2">
        <f>+'Junio 2020'!B9</f>
        <v>0</v>
      </c>
      <c r="D9" s="15"/>
      <c r="E9" s="2">
        <f>+B9+'Mayo 2021'!E9</f>
        <v>4</v>
      </c>
      <c r="F9" s="2">
        <f>+C9+'Mayo 2021'!F9</f>
        <v>9</v>
      </c>
      <c r="G9" s="15">
        <f t="shared" si="1"/>
        <v>-55.555555555555557</v>
      </c>
      <c r="H9" s="2">
        <f>+B9-C9+'Mayo 2021'!H9</f>
        <v>11</v>
      </c>
      <c r="I9" s="16">
        <f>+'Junio 2020'!H9</f>
        <v>28</v>
      </c>
      <c r="J9" s="15">
        <f t="shared" si="2"/>
        <v>-60.714285714285715</v>
      </c>
    </row>
    <row r="10" spans="1:10" ht="13" x14ac:dyDescent="0.15">
      <c r="A10" s="1" t="s">
        <v>9</v>
      </c>
      <c r="B10" s="2">
        <v>11</v>
      </c>
      <c r="C10" s="2">
        <f>+'Junio 2020'!B10</f>
        <v>10</v>
      </c>
      <c r="D10" s="15">
        <f t="shared" ref="D10:D12" si="5">+(B10-C10)*100/C10</f>
        <v>10</v>
      </c>
      <c r="E10" s="2">
        <f>+B10+'Mayo 2021'!E10</f>
        <v>38</v>
      </c>
      <c r="F10" s="2">
        <f>+C10+'Mayo 2021'!F10</f>
        <v>28</v>
      </c>
      <c r="G10" s="15">
        <f t="shared" si="1"/>
        <v>35.714285714285715</v>
      </c>
      <c r="H10" s="2">
        <f>+B10-C10+'Mayo 2021'!H10</f>
        <v>81</v>
      </c>
      <c r="I10" s="16">
        <f>+'Junio 2020'!H10</f>
        <v>67</v>
      </c>
      <c r="J10" s="15">
        <f t="shared" si="2"/>
        <v>20.895522388059703</v>
      </c>
    </row>
    <row r="11" spans="1:10" ht="13" x14ac:dyDescent="0.15">
      <c r="A11" s="1" t="s">
        <v>10</v>
      </c>
      <c r="B11" s="2">
        <v>6</v>
      </c>
      <c r="C11" s="2">
        <f>+'Junio 2020'!B11</f>
        <v>8</v>
      </c>
      <c r="D11" s="15">
        <f t="shared" si="5"/>
        <v>-25</v>
      </c>
      <c r="E11" s="2">
        <f>+B11+'Mayo 2021'!E11</f>
        <v>37</v>
      </c>
      <c r="F11" s="2">
        <f>+C11+'Mayo 2021'!F11</f>
        <v>33</v>
      </c>
      <c r="G11" s="15">
        <f t="shared" si="1"/>
        <v>12.121212121212121</v>
      </c>
      <c r="H11" s="2">
        <f>+B11-C11+'Mayo 2021'!H11</f>
        <v>76</v>
      </c>
      <c r="I11" s="16">
        <f>+'Junio 2020'!H11</f>
        <v>86</v>
      </c>
      <c r="J11" s="15">
        <f t="shared" si="2"/>
        <v>-11.627906976744185</v>
      </c>
    </row>
    <row r="12" spans="1:10" ht="13" x14ac:dyDescent="0.15">
      <c r="A12" s="1" t="s">
        <v>11</v>
      </c>
      <c r="B12" s="2">
        <v>12</v>
      </c>
      <c r="C12" s="2">
        <f>+'Junio 2020'!B12</f>
        <v>6</v>
      </c>
      <c r="D12" s="15">
        <f t="shared" si="5"/>
        <v>100</v>
      </c>
      <c r="E12" s="2">
        <f>+B12+'Mayo 2021'!E12</f>
        <v>59</v>
      </c>
      <c r="F12" s="2">
        <f>+C12+'Mayo 2021'!F12</f>
        <v>43</v>
      </c>
      <c r="G12" s="15">
        <f t="shared" si="1"/>
        <v>37.209302325581397</v>
      </c>
      <c r="H12" s="2">
        <f>+B12-C12+'Mayo 2021'!H12</f>
        <v>120</v>
      </c>
      <c r="I12" s="16">
        <f>+'Junio 2020'!H12</f>
        <v>127</v>
      </c>
      <c r="J12" s="15">
        <f t="shared" si="2"/>
        <v>-5.5118110236220472</v>
      </c>
    </row>
    <row r="13" spans="1:10" x14ac:dyDescent="0.15">
      <c r="A13" s="6" t="s">
        <v>2</v>
      </c>
      <c r="B13" s="4">
        <f t="shared" ref="B13" si="6">+B8+B9+B10+B11+B12</f>
        <v>30</v>
      </c>
      <c r="C13" s="4">
        <f>SUM(C8:C12)</f>
        <v>24</v>
      </c>
      <c r="D13" s="5">
        <f>+(B13-C13)*100/C13</f>
        <v>25</v>
      </c>
      <c r="E13" s="4">
        <f>SUM(E8:E12)</f>
        <v>142</v>
      </c>
      <c r="F13" s="4">
        <f>SUM(F8:F12)</f>
        <v>115</v>
      </c>
      <c r="G13" s="5">
        <f t="shared" si="1"/>
        <v>23.478260869565219</v>
      </c>
      <c r="H13" s="4">
        <f>SUM(H8:H12)</f>
        <v>294</v>
      </c>
      <c r="I13" s="4">
        <f>SUM(I8:I12)</f>
        <v>311</v>
      </c>
      <c r="J13" s="5">
        <f t="shared" si="2"/>
        <v>-5.4662379421221861</v>
      </c>
    </row>
    <row r="14" spans="1:10" ht="13" x14ac:dyDescent="0.15">
      <c r="A14" s="1" t="s">
        <v>12</v>
      </c>
      <c r="B14" s="2">
        <v>6</v>
      </c>
      <c r="C14" s="2">
        <f>+'Junio 2020'!B14</f>
        <v>6</v>
      </c>
      <c r="D14" s="15">
        <f>+(B14-C14)*100/C14</f>
        <v>0</v>
      </c>
      <c r="E14" s="2">
        <f>+B14+'Mayo 2021'!E14</f>
        <v>41</v>
      </c>
      <c r="F14" s="2">
        <f>+C14+'Mayo 2021'!F14</f>
        <v>39</v>
      </c>
      <c r="G14" s="15">
        <f t="shared" si="1"/>
        <v>5.1282051282051286</v>
      </c>
      <c r="H14" s="2">
        <f>+B14-C14+'Mayo 2021'!H14</f>
        <v>84</v>
      </c>
      <c r="I14" s="16">
        <f>+'Junio 2020'!H14</f>
        <v>89</v>
      </c>
      <c r="J14" s="15">
        <f t="shared" si="2"/>
        <v>-5.617977528089888</v>
      </c>
    </row>
    <row r="15" spans="1:10" ht="13" x14ac:dyDescent="0.15">
      <c r="A15" s="1" t="s">
        <v>13</v>
      </c>
      <c r="B15" s="2">
        <v>2</v>
      </c>
      <c r="C15" s="2">
        <f>+'Junio 2020'!B15</f>
        <v>8</v>
      </c>
      <c r="D15" s="15">
        <f t="shared" ref="D15:D18" si="7">+(B15-C15)*100/C15</f>
        <v>-75</v>
      </c>
      <c r="E15" s="2">
        <f>+B15+'Mayo 2021'!E15</f>
        <v>40</v>
      </c>
      <c r="F15" s="2">
        <f>+C15+'Mayo 2021'!F15</f>
        <v>35</v>
      </c>
      <c r="G15" s="15">
        <f t="shared" si="1"/>
        <v>14.285714285714286</v>
      </c>
      <c r="H15" s="2">
        <f>+B15-C15+'Mayo 2021'!H15</f>
        <v>78</v>
      </c>
      <c r="I15" s="16">
        <f>+'Junio 2020'!H15</f>
        <v>87</v>
      </c>
      <c r="J15" s="15">
        <f t="shared" si="2"/>
        <v>-10.344827586206897</v>
      </c>
    </row>
    <row r="16" spans="1:10" ht="13" x14ac:dyDescent="0.15">
      <c r="A16" s="1" t="s">
        <v>14</v>
      </c>
      <c r="B16" s="2">
        <v>9</v>
      </c>
      <c r="C16" s="2">
        <f>+'Junio 2020'!B16</f>
        <v>16</v>
      </c>
      <c r="D16" s="15">
        <f t="shared" si="7"/>
        <v>-43.75</v>
      </c>
      <c r="E16" s="2">
        <f>+B16+'Mayo 2021'!E16</f>
        <v>73</v>
      </c>
      <c r="F16" s="2">
        <f>+C16+'Mayo 2021'!F16</f>
        <v>59</v>
      </c>
      <c r="G16" s="15">
        <f t="shared" si="1"/>
        <v>23.728813559322035</v>
      </c>
      <c r="H16" s="2">
        <f>+B16-C16+'Mayo 2021'!H16</f>
        <v>174</v>
      </c>
      <c r="I16" s="16">
        <f>+'Junio 2020'!H16</f>
        <v>125</v>
      </c>
      <c r="J16" s="15">
        <f t="shared" si="2"/>
        <v>39.200000000000003</v>
      </c>
    </row>
    <row r="17" spans="1:10" ht="13" x14ac:dyDescent="0.15">
      <c r="A17" s="1" t="s">
        <v>15</v>
      </c>
      <c r="B17" s="2">
        <v>4</v>
      </c>
      <c r="C17" s="2">
        <f>+'Junio 2020'!B17</f>
        <v>8</v>
      </c>
      <c r="D17" s="15">
        <f t="shared" si="7"/>
        <v>-50</v>
      </c>
      <c r="E17" s="2">
        <f>+B17+'Mayo 2021'!E17</f>
        <v>29</v>
      </c>
      <c r="F17" s="2">
        <f>+C17+'Mayo 2021'!F17</f>
        <v>26</v>
      </c>
      <c r="G17" s="15">
        <f t="shared" si="1"/>
        <v>11.538461538461538</v>
      </c>
      <c r="H17" s="2">
        <f>+B17-C17+'Mayo 2021'!H17</f>
        <v>85</v>
      </c>
      <c r="I17" s="16">
        <f>+'Junio 2020'!H17</f>
        <v>59</v>
      </c>
      <c r="J17" s="15">
        <f t="shared" si="2"/>
        <v>44.067796610169495</v>
      </c>
    </row>
    <row r="18" spans="1:10" ht="13" x14ac:dyDescent="0.15">
      <c r="A18" s="1" t="s">
        <v>29</v>
      </c>
      <c r="B18" s="2">
        <v>5</v>
      </c>
      <c r="C18" s="2">
        <f>+'Junio 2020'!B18</f>
        <v>5</v>
      </c>
      <c r="D18" s="15">
        <f t="shared" si="7"/>
        <v>0</v>
      </c>
      <c r="E18" s="2">
        <f>+B18+'Mayo 2021'!E18</f>
        <v>39</v>
      </c>
      <c r="F18" s="2">
        <f>+C18+'Mayo 2021'!F18</f>
        <v>27</v>
      </c>
      <c r="G18" s="15">
        <f t="shared" si="1"/>
        <v>44.444444444444443</v>
      </c>
      <c r="H18" s="2">
        <f>+B18-C18+'Mayo 2021'!H18</f>
        <v>85</v>
      </c>
      <c r="I18" s="16">
        <f>+'Junio 2020'!H18</f>
        <v>86</v>
      </c>
      <c r="J18" s="15">
        <f t="shared" si="2"/>
        <v>-1.1627906976744187</v>
      </c>
    </row>
    <row r="19" spans="1:10" x14ac:dyDescent="0.15">
      <c r="A19" s="6" t="s">
        <v>3</v>
      </c>
      <c r="B19" s="4">
        <f t="shared" ref="B19" si="8">+B14+B15+B16+B17+B18</f>
        <v>26</v>
      </c>
      <c r="C19" s="4">
        <f>SUM(C14:C18)</f>
        <v>43</v>
      </c>
      <c r="D19" s="5">
        <f>+(B19-C19)*100/C19</f>
        <v>-39.534883720930232</v>
      </c>
      <c r="E19" s="4">
        <f>SUM(E14:E18)</f>
        <v>222</v>
      </c>
      <c r="F19" s="4">
        <f>SUM(F14:F18)</f>
        <v>186</v>
      </c>
      <c r="G19" s="5">
        <f t="shared" si="1"/>
        <v>19.35483870967742</v>
      </c>
      <c r="H19" s="4">
        <f>SUM(H14:H18)</f>
        <v>506</v>
      </c>
      <c r="I19" s="4">
        <f>SUM(I14:I18)</f>
        <v>446</v>
      </c>
      <c r="J19" s="5">
        <f t="shared" si="2"/>
        <v>13.452914798206278</v>
      </c>
    </row>
    <row r="20" spans="1:10" ht="13" x14ac:dyDescent="0.15">
      <c r="A20" s="1" t="s">
        <v>16</v>
      </c>
      <c r="B20" s="2">
        <v>7</v>
      </c>
      <c r="C20" s="2">
        <f>+'Junio 2020'!B20</f>
        <v>13</v>
      </c>
      <c r="D20" s="15">
        <f t="shared" ref="D20:D27" si="9">+(B20-C20)*100/C20</f>
        <v>-46.153846153846153</v>
      </c>
      <c r="E20" s="2">
        <f>+B20+'Mayo 2021'!E20</f>
        <v>46</v>
      </c>
      <c r="F20" s="2">
        <f>+C20+'Mayo 2021'!F20</f>
        <v>44</v>
      </c>
      <c r="G20" s="15">
        <f t="shared" si="1"/>
        <v>4.5454545454545459</v>
      </c>
      <c r="H20" s="2">
        <f>+B20-C20+'Mayo 2021'!H20</f>
        <v>108</v>
      </c>
      <c r="I20" s="16">
        <f>+'Junio 2020'!H20</f>
        <v>84</v>
      </c>
      <c r="J20" s="15">
        <f t="shared" si="2"/>
        <v>28.571428571428573</v>
      </c>
    </row>
    <row r="21" spans="1:10" ht="13" x14ac:dyDescent="0.15">
      <c r="A21" s="1" t="s">
        <v>17</v>
      </c>
      <c r="B21" s="2">
        <v>6</v>
      </c>
      <c r="C21" s="2">
        <f>+'Junio 2020'!B21</f>
        <v>4</v>
      </c>
      <c r="D21" s="15">
        <f t="shared" si="9"/>
        <v>50</v>
      </c>
      <c r="E21" s="2">
        <f>+B21+'Mayo 2021'!E21</f>
        <v>32</v>
      </c>
      <c r="F21" s="2">
        <f>+C21+'Mayo 2021'!F21</f>
        <v>18</v>
      </c>
      <c r="G21" s="15">
        <f t="shared" si="1"/>
        <v>77.777777777777771</v>
      </c>
      <c r="H21" s="2">
        <f>+B21-C21+'Mayo 2021'!H21</f>
        <v>66</v>
      </c>
      <c r="I21" s="16">
        <f>+'Junio 2020'!H21</f>
        <v>46</v>
      </c>
      <c r="J21" s="15">
        <f t="shared" si="2"/>
        <v>43.478260869565219</v>
      </c>
    </row>
    <row r="22" spans="1:10" ht="13" x14ac:dyDescent="0.15">
      <c r="A22" s="1" t="s">
        <v>19</v>
      </c>
      <c r="B22" s="2">
        <v>3</v>
      </c>
      <c r="C22" s="2">
        <f>+'Junio 2020'!B22</f>
        <v>2</v>
      </c>
      <c r="D22" s="15">
        <f t="shared" si="9"/>
        <v>50</v>
      </c>
      <c r="E22" s="2">
        <f>+B22+'Mayo 2021'!E22</f>
        <v>18</v>
      </c>
      <c r="F22" s="2">
        <f>+C22+'Mayo 2021'!F22</f>
        <v>11</v>
      </c>
      <c r="G22" s="15">
        <f t="shared" si="1"/>
        <v>63.636363636363633</v>
      </c>
      <c r="H22" s="2">
        <f>+B22-C22+'Mayo 2021'!H22</f>
        <v>39</v>
      </c>
      <c r="I22" s="16">
        <f>+'Junio 2020'!H22</f>
        <v>21</v>
      </c>
      <c r="J22" s="15">
        <f t="shared" si="2"/>
        <v>85.714285714285708</v>
      </c>
    </row>
    <row r="23" spans="1:10" ht="13" x14ac:dyDescent="0.15">
      <c r="A23" s="1" t="s">
        <v>18</v>
      </c>
      <c r="B23" s="2">
        <v>3</v>
      </c>
      <c r="C23" s="2">
        <f>+'Junio 2020'!B23</f>
        <v>2</v>
      </c>
      <c r="D23" s="15">
        <f t="shared" si="9"/>
        <v>50</v>
      </c>
      <c r="E23" s="2">
        <f>+B23+'Mayo 2021'!E23</f>
        <v>28</v>
      </c>
      <c r="F23" s="2">
        <f>+C23+'Mayo 2021'!F23</f>
        <v>23</v>
      </c>
      <c r="G23" s="15">
        <f t="shared" si="1"/>
        <v>21.739130434782609</v>
      </c>
      <c r="H23" s="2">
        <f>+B23-C23+'Mayo 2021'!H23</f>
        <v>60</v>
      </c>
      <c r="I23" s="16">
        <f>+'Junio 2020'!H23</f>
        <v>61</v>
      </c>
      <c r="J23" s="15">
        <f t="shared" si="2"/>
        <v>-1.639344262295082</v>
      </c>
    </row>
    <row r="24" spans="1:10" ht="13" x14ac:dyDescent="0.15">
      <c r="A24" s="1" t="s">
        <v>20</v>
      </c>
      <c r="B24" s="2">
        <v>7</v>
      </c>
      <c r="C24" s="2">
        <f>+'Junio 2020'!B24</f>
        <v>2</v>
      </c>
      <c r="D24" s="15">
        <f t="shared" si="9"/>
        <v>250</v>
      </c>
      <c r="E24" s="2">
        <f>+B24+'Mayo 2021'!E24</f>
        <v>40</v>
      </c>
      <c r="F24" s="2">
        <f>+C24+'Mayo 2021'!F24</f>
        <v>16</v>
      </c>
      <c r="G24" s="15">
        <f t="shared" si="1"/>
        <v>150</v>
      </c>
      <c r="H24" s="2">
        <f>+B24-C24+'Mayo 2021'!H24</f>
        <v>87</v>
      </c>
      <c r="I24" s="16">
        <f>+'Junio 2020'!H24</f>
        <v>35</v>
      </c>
      <c r="J24" s="15">
        <f t="shared" si="2"/>
        <v>148.57142857142858</v>
      </c>
    </row>
    <row r="25" spans="1:10" ht="13" x14ac:dyDescent="0.15">
      <c r="A25" s="1" t="s">
        <v>22</v>
      </c>
      <c r="B25" s="2">
        <v>36</v>
      </c>
      <c r="C25" s="2">
        <f>+'Junio 2020'!B25</f>
        <v>14</v>
      </c>
      <c r="D25" s="15">
        <f t="shared" si="9"/>
        <v>157.14285714285714</v>
      </c>
      <c r="E25" s="2">
        <f>+B25+'Mayo 2021'!E25</f>
        <v>175</v>
      </c>
      <c r="F25" s="2">
        <f>+C25+'Mayo 2021'!F25</f>
        <v>92</v>
      </c>
      <c r="G25" s="15">
        <f t="shared" si="1"/>
        <v>90.217391304347828</v>
      </c>
      <c r="H25" s="2">
        <f>+B25-C25+'Mayo 2021'!H25</f>
        <v>315</v>
      </c>
      <c r="I25" s="16">
        <f>+'Junio 2020'!H25</f>
        <v>202</v>
      </c>
      <c r="J25" s="15">
        <f t="shared" si="2"/>
        <v>55.940594059405939</v>
      </c>
    </row>
    <row r="26" spans="1:10" ht="13" x14ac:dyDescent="0.15">
      <c r="A26" s="1" t="s">
        <v>21</v>
      </c>
      <c r="B26" s="2">
        <v>14</v>
      </c>
      <c r="C26" s="2">
        <f>+'Junio 2020'!B26</f>
        <v>13</v>
      </c>
      <c r="D26" s="15">
        <f t="shared" si="9"/>
        <v>7.6923076923076925</v>
      </c>
      <c r="E26" s="2">
        <f>+B26+'Mayo 2021'!E26</f>
        <v>86</v>
      </c>
      <c r="F26" s="2">
        <f>+C26+'Mayo 2021'!F26</f>
        <v>44</v>
      </c>
      <c r="G26" s="15">
        <f t="shared" si="1"/>
        <v>95.454545454545453</v>
      </c>
      <c r="H26" s="2">
        <f>+B26-C26+'Mayo 2021'!H26</f>
        <v>156</v>
      </c>
      <c r="I26" s="16">
        <f>+'Junio 2020'!H26</f>
        <v>70</v>
      </c>
      <c r="J26" s="15">
        <f t="shared" si="2"/>
        <v>122.85714285714286</v>
      </c>
    </row>
    <row r="27" spans="1:10" ht="13" x14ac:dyDescent="0.15">
      <c r="A27" s="1" t="s">
        <v>28</v>
      </c>
      <c r="B27" s="2">
        <v>8</v>
      </c>
      <c r="C27" s="2">
        <f>+'Junio 2020'!B27</f>
        <v>5</v>
      </c>
      <c r="D27" s="15">
        <f t="shared" si="9"/>
        <v>60</v>
      </c>
      <c r="E27" s="2">
        <f>+B27+'Mayo 2021'!E27</f>
        <v>56</v>
      </c>
      <c r="F27" s="2">
        <f>+C27+'Mayo 2021'!F27</f>
        <v>32</v>
      </c>
      <c r="G27" s="15">
        <f t="shared" si="1"/>
        <v>75</v>
      </c>
      <c r="H27" s="2">
        <f>+B27-C27+'Mayo 2021'!H27</f>
        <v>98</v>
      </c>
      <c r="I27" s="16">
        <f>+'Junio 2020'!H27</f>
        <v>66</v>
      </c>
      <c r="J27" s="15">
        <f t="shared" si="2"/>
        <v>48.484848484848484</v>
      </c>
    </row>
    <row r="28" spans="1:10" x14ac:dyDescent="0.15">
      <c r="A28" s="6" t="s">
        <v>30</v>
      </c>
      <c r="B28" s="4">
        <f>SUM(B20:B27)</f>
        <v>84</v>
      </c>
      <c r="C28" s="4">
        <f>SUM(C20:C27)</f>
        <v>55</v>
      </c>
      <c r="D28" s="5">
        <f>+(B28-C28)*100/C28</f>
        <v>52.727272727272727</v>
      </c>
      <c r="E28" s="4">
        <f>SUM(E20:E27)</f>
        <v>481</v>
      </c>
      <c r="F28" s="4">
        <f>SUM(F20:F27)</f>
        <v>280</v>
      </c>
      <c r="G28" s="5">
        <f>+(E28-F28)*100/F28</f>
        <v>71.785714285714292</v>
      </c>
      <c r="H28" s="4">
        <f>SUM(H20:H27)</f>
        <v>929</v>
      </c>
      <c r="I28" s="4">
        <f>SUM(I20:I27)</f>
        <v>585</v>
      </c>
      <c r="J28" s="5">
        <f>+(H28-I28)*100/I28</f>
        <v>58.803418803418801</v>
      </c>
    </row>
    <row r="29" spans="1:10" ht="14" x14ac:dyDescent="0.15">
      <c r="A29" s="14" t="s">
        <v>27</v>
      </c>
      <c r="B29" s="12">
        <f>+B7+B13+B19+B28</f>
        <v>142</v>
      </c>
      <c r="C29" s="12">
        <f>+C7+C13+C19+C28</f>
        <v>124</v>
      </c>
      <c r="D29" s="13">
        <f>+(B29-C29)*100/C29</f>
        <v>14.516129032258064</v>
      </c>
      <c r="E29" s="12">
        <f t="shared" ref="E29:I29" si="10">+E7+E13+E19+E28</f>
        <v>850</v>
      </c>
      <c r="F29" s="12">
        <f t="shared" si="10"/>
        <v>588</v>
      </c>
      <c r="G29" s="13">
        <f>+(E29-F29)*100/F29</f>
        <v>44.557823129251702</v>
      </c>
      <c r="H29" s="12">
        <f t="shared" si="10"/>
        <v>1744</v>
      </c>
      <c r="I29" s="12">
        <f t="shared" si="10"/>
        <v>1377</v>
      </c>
      <c r="J29" s="13">
        <f>+(H29-I29)*100/I29</f>
        <v>26.652142338416848</v>
      </c>
    </row>
    <row r="30" spans="1:10" x14ac:dyDescent="0.15">
      <c r="A30" s="11" t="s">
        <v>31</v>
      </c>
      <c r="B30" s="11">
        <f>+B29-B7</f>
        <v>140</v>
      </c>
      <c r="C30" s="11">
        <f>+C29-C7</f>
        <v>122</v>
      </c>
      <c r="D30" s="10">
        <f>+(B30-C30)*100/C30</f>
        <v>14.754098360655737</v>
      </c>
      <c r="E30" s="11">
        <f t="shared" ref="E30:I30" si="11">+E29-E7</f>
        <v>845</v>
      </c>
      <c r="F30" s="11">
        <f t="shared" si="11"/>
        <v>581</v>
      </c>
      <c r="G30" s="10">
        <f>+(E30-F30)*100/F30</f>
        <v>45.438898450946645</v>
      </c>
      <c r="H30" s="11">
        <f t="shared" si="11"/>
        <v>1729</v>
      </c>
      <c r="I30" s="11">
        <f t="shared" si="11"/>
        <v>1342</v>
      </c>
      <c r="J30" s="10">
        <f>+(H30-I30)*100/I30</f>
        <v>28.837555886736215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9332F-AE26-E94F-A1A3-E57D52AC5869}">
  <sheetPr codeName="Hoja61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+'Mayo 2020'!B4</f>
        <v>0</v>
      </c>
      <c r="D4" s="15"/>
      <c r="E4" s="2">
        <f>+B4+'Abril 2021'!E4</f>
        <v>1</v>
      </c>
      <c r="F4" s="2">
        <f>+C4+'Abril 2021'!F4</f>
        <v>0</v>
      </c>
      <c r="G4" s="15" t="e">
        <f t="shared" ref="G4:G27" si="0">+(E4-F4)*100/F4</f>
        <v>#DIV/0!</v>
      </c>
      <c r="H4" s="2">
        <f>+B4-C4+'Abril 2021'!H4</f>
        <v>5</v>
      </c>
      <c r="I4" s="16">
        <f>+'Mayo 2020'!H4</f>
        <v>7</v>
      </c>
      <c r="J4" s="15">
        <f t="shared" ref="J4:J27" si="1">+(H4-I4)*100/I4</f>
        <v>-28.571428571428573</v>
      </c>
    </row>
    <row r="5" spans="1:10" ht="13" x14ac:dyDescent="0.15">
      <c r="A5" s="1" t="s">
        <v>5</v>
      </c>
      <c r="B5" s="2"/>
      <c r="C5" s="2">
        <f>+'Mayo 2020'!B5</f>
        <v>0</v>
      </c>
      <c r="D5" s="15"/>
      <c r="E5" s="2">
        <f>+B5+'Abril 2021'!E5</f>
        <v>1</v>
      </c>
      <c r="F5" s="2">
        <f>+C5+'Abril 2021'!F5</f>
        <v>1</v>
      </c>
      <c r="G5" s="15">
        <f t="shared" si="0"/>
        <v>0</v>
      </c>
      <c r="H5" s="2">
        <f>+B5-C5+'Abril 2021'!H5</f>
        <v>3</v>
      </c>
      <c r="I5" s="16">
        <f>+'Mayo 2020'!H5</f>
        <v>9</v>
      </c>
      <c r="J5" s="15">
        <f t="shared" si="1"/>
        <v>-66.666666666666671</v>
      </c>
    </row>
    <row r="6" spans="1:10" ht="13" x14ac:dyDescent="0.15">
      <c r="A6" s="1" t="s">
        <v>6</v>
      </c>
      <c r="B6" s="2"/>
      <c r="C6" s="2">
        <f>+'Mayo 2020'!B6</f>
        <v>1</v>
      </c>
      <c r="D6" s="15"/>
      <c r="E6" s="2">
        <f>+B6+'Abril 2021'!E6</f>
        <v>1</v>
      </c>
      <c r="F6" s="2">
        <f>+C6+'Abril 2021'!F6</f>
        <v>4</v>
      </c>
      <c r="G6" s="15">
        <f t="shared" si="0"/>
        <v>-75</v>
      </c>
      <c r="H6" s="2">
        <f>+B6-C6+'Abril 2021'!H6</f>
        <v>7</v>
      </c>
      <c r="I6" s="16">
        <f>+'Mayo 2020'!H6</f>
        <v>18</v>
      </c>
      <c r="J6" s="15">
        <f t="shared" si="1"/>
        <v>-61.111111111111114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1</v>
      </c>
      <c r="D7" s="5"/>
      <c r="E7" s="4">
        <f>SUM(E4:E6)</f>
        <v>3</v>
      </c>
      <c r="F7" s="4">
        <f>SUM(F4:F6)</f>
        <v>5</v>
      </c>
      <c r="G7" s="5">
        <f t="shared" si="0"/>
        <v>-40</v>
      </c>
      <c r="H7" s="4">
        <f>SUM(H4:H6)</f>
        <v>15</v>
      </c>
      <c r="I7" s="4">
        <f>SUM(I4:I6)</f>
        <v>34</v>
      </c>
      <c r="J7" s="5">
        <f t="shared" si="1"/>
        <v>-55.882352941176471</v>
      </c>
    </row>
    <row r="8" spans="1:10" ht="13" x14ac:dyDescent="0.15">
      <c r="A8" s="1" t="s">
        <v>7</v>
      </c>
      <c r="B8" s="2">
        <v>1</v>
      </c>
      <c r="C8" s="2">
        <f>+'Mayo 2020'!B8</f>
        <v>0</v>
      </c>
      <c r="D8" s="15"/>
      <c r="E8" s="2">
        <f>+B8+'Abril 2021'!E8</f>
        <v>3</v>
      </c>
      <c r="F8" s="2">
        <f>+C8+'Abril 2021'!F8</f>
        <v>2</v>
      </c>
      <c r="G8" s="15">
        <f t="shared" si="0"/>
        <v>50</v>
      </c>
      <c r="H8" s="2">
        <f>+B8-C8+'Abril 2021'!H8</f>
        <v>5</v>
      </c>
      <c r="I8" s="16">
        <f>+'Mayo 2020'!H8</f>
        <v>3</v>
      </c>
      <c r="J8" s="15">
        <f t="shared" si="1"/>
        <v>66.666666666666671</v>
      </c>
    </row>
    <row r="9" spans="1:10" ht="13" x14ac:dyDescent="0.15">
      <c r="A9" s="1" t="s">
        <v>8</v>
      </c>
      <c r="B9" s="2"/>
      <c r="C9" s="2">
        <f>+'Mayo 2020'!B9</f>
        <v>1</v>
      </c>
      <c r="D9" s="15"/>
      <c r="E9" s="2">
        <f>+B9+'Abril 2021'!E9</f>
        <v>4</v>
      </c>
      <c r="F9" s="2">
        <f>+C9+'Abril 2021'!F9</f>
        <v>9</v>
      </c>
      <c r="G9" s="15">
        <f t="shared" si="0"/>
        <v>-55.555555555555557</v>
      </c>
      <c r="H9" s="2">
        <f>+B9-C9+'Abril 2021'!H9</f>
        <v>11</v>
      </c>
      <c r="I9" s="16">
        <f>+'Mayo 2020'!H9</f>
        <v>30</v>
      </c>
      <c r="J9" s="15">
        <f t="shared" si="1"/>
        <v>-63.333333333333336</v>
      </c>
    </row>
    <row r="10" spans="1:10" ht="13" x14ac:dyDescent="0.15">
      <c r="A10" s="1" t="s">
        <v>9</v>
      </c>
      <c r="B10" s="2">
        <v>8</v>
      </c>
      <c r="C10" s="2">
        <f>+'Mayo 2020'!B10</f>
        <v>6</v>
      </c>
      <c r="D10" s="15">
        <f t="shared" ref="D10:D12" si="3">+(B10-C10)*100/C10</f>
        <v>33.333333333333336</v>
      </c>
      <c r="E10" s="2">
        <f>+B10+'Abril 2021'!E10</f>
        <v>27</v>
      </c>
      <c r="F10" s="2">
        <f>+C10+'Abril 2021'!F10</f>
        <v>18</v>
      </c>
      <c r="G10" s="15">
        <f t="shared" si="0"/>
        <v>50</v>
      </c>
      <c r="H10" s="2">
        <f>+B10-C10+'Abril 2021'!H10</f>
        <v>80</v>
      </c>
      <c r="I10" s="16">
        <f>+'Mayo 2020'!H10</f>
        <v>64</v>
      </c>
      <c r="J10" s="15">
        <f t="shared" si="1"/>
        <v>25</v>
      </c>
    </row>
    <row r="11" spans="1:10" ht="13" x14ac:dyDescent="0.15">
      <c r="A11" s="1" t="s">
        <v>10</v>
      </c>
      <c r="B11" s="2">
        <v>5</v>
      </c>
      <c r="C11" s="2">
        <f>+'Mayo 2020'!B11</f>
        <v>5</v>
      </c>
      <c r="D11" s="15">
        <f t="shared" si="3"/>
        <v>0</v>
      </c>
      <c r="E11" s="2">
        <f>+B11+'Abril 2021'!E11</f>
        <v>31</v>
      </c>
      <c r="F11" s="2">
        <f>+C11+'Abril 2021'!F11</f>
        <v>25</v>
      </c>
      <c r="G11" s="15">
        <f t="shared" si="0"/>
        <v>24</v>
      </c>
      <c r="H11" s="2">
        <f>+B11-C11+'Abril 2021'!H11</f>
        <v>78</v>
      </c>
      <c r="I11" s="16">
        <f>+'Mayo 2020'!H11</f>
        <v>85</v>
      </c>
      <c r="J11" s="15">
        <f t="shared" si="1"/>
        <v>-8.235294117647058</v>
      </c>
    </row>
    <row r="12" spans="1:10" ht="13" x14ac:dyDescent="0.15">
      <c r="A12" s="1" t="s">
        <v>11</v>
      </c>
      <c r="B12" s="2">
        <v>5</v>
      </c>
      <c r="C12" s="2">
        <f>+'Mayo 2020'!B12</f>
        <v>4</v>
      </c>
      <c r="D12" s="15">
        <f t="shared" si="3"/>
        <v>25</v>
      </c>
      <c r="E12" s="2">
        <f>+B12+'Abril 2021'!E12</f>
        <v>47</v>
      </c>
      <c r="F12" s="2">
        <f>+C12+'Abril 2021'!F12</f>
        <v>37</v>
      </c>
      <c r="G12" s="15">
        <f t="shared" si="0"/>
        <v>27.027027027027028</v>
      </c>
      <c r="H12" s="2">
        <f>+B12-C12+'Abril 2021'!H12</f>
        <v>114</v>
      </c>
      <c r="I12" s="16">
        <f>+'Mayo 2020'!H12</f>
        <v>129</v>
      </c>
      <c r="J12" s="15">
        <f t="shared" si="1"/>
        <v>-11.627906976744185</v>
      </c>
    </row>
    <row r="13" spans="1:10" x14ac:dyDescent="0.15">
      <c r="A13" s="6" t="s">
        <v>2</v>
      </c>
      <c r="B13" s="4">
        <f t="shared" ref="B13" si="4">+B8+B9+B10+B11+B12</f>
        <v>19</v>
      </c>
      <c r="C13" s="4">
        <f>SUM(C8:C12)</f>
        <v>16</v>
      </c>
      <c r="D13" s="5">
        <f>+(B13-C13)*100/C13</f>
        <v>18.75</v>
      </c>
      <c r="E13" s="4">
        <f>SUM(E8:E12)</f>
        <v>112</v>
      </c>
      <c r="F13" s="4">
        <f>SUM(F8:F12)</f>
        <v>91</v>
      </c>
      <c r="G13" s="5">
        <f t="shared" si="0"/>
        <v>23.076923076923077</v>
      </c>
      <c r="H13" s="4">
        <f>SUM(H8:H12)</f>
        <v>288</v>
      </c>
      <c r="I13" s="4">
        <f>SUM(I8:I12)</f>
        <v>311</v>
      </c>
      <c r="J13" s="5">
        <f t="shared" si="1"/>
        <v>-7.395498392282958</v>
      </c>
    </row>
    <row r="14" spans="1:10" ht="13" x14ac:dyDescent="0.15">
      <c r="A14" s="1" t="s">
        <v>12</v>
      </c>
      <c r="B14" s="2">
        <v>6</v>
      </c>
      <c r="C14" s="2">
        <f>+'Mayo 2020'!B14</f>
        <v>7</v>
      </c>
      <c r="D14" s="15">
        <f>+(B14-C14)*100/C14</f>
        <v>-14.285714285714286</v>
      </c>
      <c r="E14" s="2">
        <f>+B14+'Abril 2021'!E14</f>
        <v>35</v>
      </c>
      <c r="F14" s="2">
        <f>+C14+'Abril 2021'!F14</f>
        <v>33</v>
      </c>
      <c r="G14" s="15">
        <f t="shared" si="0"/>
        <v>6.0606060606060606</v>
      </c>
      <c r="H14" s="2">
        <f>+B14-C14+'Abril 2021'!H14</f>
        <v>84</v>
      </c>
      <c r="I14" s="16">
        <f>+'Mayo 2020'!H14</f>
        <v>93</v>
      </c>
      <c r="J14" s="15">
        <f t="shared" si="1"/>
        <v>-9.67741935483871</v>
      </c>
    </row>
    <row r="15" spans="1:10" ht="13" x14ac:dyDescent="0.15">
      <c r="A15" s="1" t="s">
        <v>13</v>
      </c>
      <c r="B15" s="2">
        <v>6</v>
      </c>
      <c r="C15" s="2">
        <f>+'Mayo 2020'!B15</f>
        <v>5</v>
      </c>
      <c r="D15" s="15">
        <f t="shared" ref="D15:D18" si="5">+(B15-C15)*100/C15</f>
        <v>20</v>
      </c>
      <c r="E15" s="2">
        <f>+B15+'Abril 2021'!E15</f>
        <v>38</v>
      </c>
      <c r="F15" s="2">
        <f>+C15+'Abril 2021'!F15</f>
        <v>27</v>
      </c>
      <c r="G15" s="15">
        <f t="shared" si="0"/>
        <v>40.74074074074074</v>
      </c>
      <c r="H15" s="2">
        <f>+B15-C15+'Abril 2021'!H15</f>
        <v>84</v>
      </c>
      <c r="I15" s="16">
        <f>+'Mayo 2020'!H15</f>
        <v>85</v>
      </c>
      <c r="J15" s="15">
        <f t="shared" si="1"/>
        <v>-1.1764705882352942</v>
      </c>
    </row>
    <row r="16" spans="1:10" ht="13" x14ac:dyDescent="0.15">
      <c r="A16" s="1" t="s">
        <v>14</v>
      </c>
      <c r="B16" s="2">
        <v>17</v>
      </c>
      <c r="C16" s="2">
        <f>+'Mayo 2020'!B16</f>
        <v>6</v>
      </c>
      <c r="D16" s="15">
        <f t="shared" si="5"/>
        <v>183.33333333333334</v>
      </c>
      <c r="E16" s="2">
        <f>+B16+'Abril 2021'!E16</f>
        <v>64</v>
      </c>
      <c r="F16" s="2">
        <f>+C16+'Abril 2021'!F16</f>
        <v>43</v>
      </c>
      <c r="G16" s="15">
        <f t="shared" si="0"/>
        <v>48.837209302325583</v>
      </c>
      <c r="H16" s="2">
        <f>+B16-C16+'Abril 2021'!H16</f>
        <v>181</v>
      </c>
      <c r="I16" s="16">
        <f>+'Mayo 2020'!H16</f>
        <v>118</v>
      </c>
      <c r="J16" s="15">
        <f t="shared" si="1"/>
        <v>53.389830508474574</v>
      </c>
    </row>
    <row r="17" spans="1:10" ht="13" x14ac:dyDescent="0.15">
      <c r="A17" s="1" t="s">
        <v>15</v>
      </c>
      <c r="B17" s="2">
        <v>3</v>
      </c>
      <c r="C17" s="2">
        <f>+'Mayo 2020'!B17</f>
        <v>6</v>
      </c>
      <c r="D17" s="15">
        <f t="shared" si="5"/>
        <v>-50</v>
      </c>
      <c r="E17" s="2">
        <f>+B17+'Abril 2021'!E17</f>
        <v>25</v>
      </c>
      <c r="F17" s="2">
        <f>+C17+'Abril 2021'!F17</f>
        <v>18</v>
      </c>
      <c r="G17" s="15">
        <f t="shared" si="0"/>
        <v>38.888888888888886</v>
      </c>
      <c r="H17" s="2">
        <f>+B17-C17+'Abril 2021'!H17</f>
        <v>89</v>
      </c>
      <c r="I17" s="16">
        <f>+'Mayo 2020'!H17</f>
        <v>57</v>
      </c>
      <c r="J17" s="15">
        <f t="shared" si="1"/>
        <v>56.140350877192979</v>
      </c>
    </row>
    <row r="18" spans="1:10" ht="13" x14ac:dyDescent="0.15">
      <c r="A18" s="1" t="s">
        <v>29</v>
      </c>
      <c r="B18" s="2">
        <v>5</v>
      </c>
      <c r="C18" s="2">
        <f>+'Mayo 2020'!B18</f>
        <v>2</v>
      </c>
      <c r="D18" s="15">
        <f t="shared" si="5"/>
        <v>150</v>
      </c>
      <c r="E18" s="2">
        <f>+B18+'Abril 2021'!E18</f>
        <v>34</v>
      </c>
      <c r="F18" s="2">
        <f>+C18+'Abril 2021'!F18</f>
        <v>22</v>
      </c>
      <c r="G18" s="15">
        <f t="shared" si="0"/>
        <v>54.545454545454547</v>
      </c>
      <c r="H18" s="2">
        <f>+B18-C18+'Abril 2021'!H18</f>
        <v>85</v>
      </c>
      <c r="I18" s="16">
        <f>+'Mayo 2020'!H18</f>
        <v>91</v>
      </c>
      <c r="J18" s="15">
        <f t="shared" si="1"/>
        <v>-6.5934065934065931</v>
      </c>
    </row>
    <row r="19" spans="1:10" x14ac:dyDescent="0.15">
      <c r="A19" s="6" t="s">
        <v>3</v>
      </c>
      <c r="B19" s="4">
        <f t="shared" ref="B19" si="6">+B14+B15+B16+B17+B18</f>
        <v>37</v>
      </c>
      <c r="C19" s="4">
        <f>SUM(C14:C18)</f>
        <v>26</v>
      </c>
      <c r="D19" s="5">
        <f>+(B19-C19)*100/C19</f>
        <v>42.307692307692307</v>
      </c>
      <c r="E19" s="4">
        <f>SUM(E14:E18)</f>
        <v>196</v>
      </c>
      <c r="F19" s="4">
        <f>SUM(F14:F18)</f>
        <v>143</v>
      </c>
      <c r="G19" s="5">
        <f t="shared" si="0"/>
        <v>37.06293706293706</v>
      </c>
      <c r="H19" s="4">
        <f>SUM(H14:H18)</f>
        <v>523</v>
      </c>
      <c r="I19" s="4">
        <f>SUM(I14:I18)</f>
        <v>444</v>
      </c>
      <c r="J19" s="5">
        <f t="shared" si="1"/>
        <v>17.792792792792792</v>
      </c>
    </row>
    <row r="20" spans="1:10" ht="13" x14ac:dyDescent="0.15">
      <c r="A20" s="1" t="s">
        <v>16</v>
      </c>
      <c r="B20" s="2">
        <v>8</v>
      </c>
      <c r="C20" s="2">
        <f>+'Mayo 2020'!B20</f>
        <v>1</v>
      </c>
      <c r="D20" s="15">
        <f t="shared" ref="D20:D27" si="7">+(B20-C20)*100/C20</f>
        <v>700</v>
      </c>
      <c r="E20" s="2">
        <f>+B20+'Abril 2021'!E20</f>
        <v>39</v>
      </c>
      <c r="F20" s="2">
        <f>+C20+'Abril 2021'!F20</f>
        <v>31</v>
      </c>
      <c r="G20" s="15">
        <f t="shared" si="0"/>
        <v>25.806451612903224</v>
      </c>
      <c r="H20" s="2">
        <f>+B20-C20+'Abril 2021'!H20</f>
        <v>114</v>
      </c>
      <c r="I20" s="16">
        <f>+'Mayo 2020'!H20</f>
        <v>74</v>
      </c>
      <c r="J20" s="15">
        <f t="shared" si="1"/>
        <v>54.054054054054056</v>
      </c>
    </row>
    <row r="21" spans="1:10" ht="13" x14ac:dyDescent="0.15">
      <c r="A21" s="1" t="s">
        <v>17</v>
      </c>
      <c r="B21" s="2">
        <v>3</v>
      </c>
      <c r="C21" s="2">
        <f>+'Mayo 2020'!B21</f>
        <v>1</v>
      </c>
      <c r="D21" s="15">
        <f t="shared" si="7"/>
        <v>200</v>
      </c>
      <c r="E21" s="2">
        <f>+B21+'Abril 2021'!E21</f>
        <v>26</v>
      </c>
      <c r="F21" s="2">
        <f>+C21+'Abril 2021'!F21</f>
        <v>14</v>
      </c>
      <c r="G21" s="15">
        <f t="shared" si="0"/>
        <v>85.714285714285708</v>
      </c>
      <c r="H21" s="2">
        <f>+B21-C21+'Abril 2021'!H21</f>
        <v>64</v>
      </c>
      <c r="I21" s="16">
        <f>+'Mayo 2020'!H21</f>
        <v>44</v>
      </c>
      <c r="J21" s="15">
        <f t="shared" si="1"/>
        <v>45.454545454545453</v>
      </c>
    </row>
    <row r="22" spans="1:10" ht="13" x14ac:dyDescent="0.15">
      <c r="A22" s="1" t="s">
        <v>19</v>
      </c>
      <c r="B22" s="2">
        <v>1</v>
      </c>
      <c r="C22" s="2">
        <f>+'Mayo 2020'!B22</f>
        <v>1</v>
      </c>
      <c r="D22" s="15">
        <f t="shared" si="7"/>
        <v>0</v>
      </c>
      <c r="E22" s="2">
        <f>+B22+'Abril 2021'!E22</f>
        <v>15</v>
      </c>
      <c r="F22" s="2">
        <f>+C22+'Abril 2021'!F22</f>
        <v>9</v>
      </c>
      <c r="G22" s="15">
        <f t="shared" si="0"/>
        <v>66.666666666666671</v>
      </c>
      <c r="H22" s="2">
        <f>+B22-C22+'Abril 2021'!H22</f>
        <v>38</v>
      </c>
      <c r="I22" s="16">
        <f>+'Mayo 2020'!H22</f>
        <v>21</v>
      </c>
      <c r="J22" s="15">
        <f t="shared" si="1"/>
        <v>80.952380952380949</v>
      </c>
    </row>
    <row r="23" spans="1:10" ht="13" x14ac:dyDescent="0.15">
      <c r="A23" s="1" t="s">
        <v>18</v>
      </c>
      <c r="B23" s="2">
        <v>7</v>
      </c>
      <c r="C23" s="2">
        <f>+'Mayo 2020'!B23</f>
        <v>1</v>
      </c>
      <c r="D23" s="15">
        <f t="shared" si="7"/>
        <v>600</v>
      </c>
      <c r="E23" s="2">
        <f>+B23+'Abril 2021'!E23</f>
        <v>25</v>
      </c>
      <c r="F23" s="2">
        <f>+C23+'Abril 2021'!F23</f>
        <v>21</v>
      </c>
      <c r="G23" s="15">
        <f t="shared" si="0"/>
        <v>19.047619047619047</v>
      </c>
      <c r="H23" s="2">
        <f>+B23-C23+'Abril 2021'!H23</f>
        <v>59</v>
      </c>
      <c r="I23" s="16">
        <f>+'Mayo 2020'!H23</f>
        <v>64</v>
      </c>
      <c r="J23" s="15">
        <f t="shared" si="1"/>
        <v>-7.8125</v>
      </c>
    </row>
    <row r="24" spans="1:10" ht="13" x14ac:dyDescent="0.15">
      <c r="A24" s="1" t="s">
        <v>20</v>
      </c>
      <c r="B24" s="2">
        <v>7</v>
      </c>
      <c r="C24" s="2">
        <f>+'Mayo 2020'!B24</f>
        <v>1</v>
      </c>
      <c r="D24" s="15">
        <f t="shared" si="7"/>
        <v>600</v>
      </c>
      <c r="E24" s="2">
        <f>+B24+'Abril 2021'!E24</f>
        <v>33</v>
      </c>
      <c r="F24" s="2">
        <f>+C24+'Abril 2021'!F24</f>
        <v>14</v>
      </c>
      <c r="G24" s="15">
        <f t="shared" si="0"/>
        <v>135.71428571428572</v>
      </c>
      <c r="H24" s="2">
        <f>+B24-C24+'Abril 2021'!H24</f>
        <v>82</v>
      </c>
      <c r="I24" s="16">
        <f>+'Mayo 2020'!H24</f>
        <v>38</v>
      </c>
      <c r="J24" s="15">
        <f t="shared" si="1"/>
        <v>115.78947368421052</v>
      </c>
    </row>
    <row r="25" spans="1:10" ht="13" x14ac:dyDescent="0.15">
      <c r="A25" s="1" t="s">
        <v>22</v>
      </c>
      <c r="B25" s="2">
        <v>25</v>
      </c>
      <c r="C25" s="2">
        <f>+'Mayo 2020'!B25</f>
        <v>5</v>
      </c>
      <c r="D25" s="15">
        <f t="shared" si="7"/>
        <v>400</v>
      </c>
      <c r="E25" s="2">
        <f>+B25+'Abril 2021'!E25</f>
        <v>139</v>
      </c>
      <c r="F25" s="2">
        <f>+C25+'Abril 2021'!F25</f>
        <v>78</v>
      </c>
      <c r="G25" s="15">
        <f t="shared" si="0"/>
        <v>78.205128205128204</v>
      </c>
      <c r="H25" s="2">
        <f>+B25-C25+'Abril 2021'!H25</f>
        <v>293</v>
      </c>
      <c r="I25" s="16">
        <f>+'Mayo 2020'!H25</f>
        <v>205</v>
      </c>
      <c r="J25" s="15">
        <f t="shared" si="1"/>
        <v>42.926829268292686</v>
      </c>
    </row>
    <row r="26" spans="1:10" ht="13" x14ac:dyDescent="0.15">
      <c r="A26" s="1" t="s">
        <v>21</v>
      </c>
      <c r="B26" s="2">
        <v>17</v>
      </c>
      <c r="C26" s="2">
        <f>+'Mayo 2020'!B26</f>
        <v>6</v>
      </c>
      <c r="D26" s="15">
        <f t="shared" si="7"/>
        <v>183.33333333333334</v>
      </c>
      <c r="E26" s="2">
        <f>+B26+'Abril 2021'!E26</f>
        <v>72</v>
      </c>
      <c r="F26" s="2">
        <f>+C26+'Abril 2021'!F26</f>
        <v>31</v>
      </c>
      <c r="G26" s="15">
        <f t="shared" si="0"/>
        <v>132.25806451612902</v>
      </c>
      <c r="H26" s="2">
        <f>+B26-C26+'Abril 2021'!H26</f>
        <v>155</v>
      </c>
      <c r="I26" s="16">
        <f>+'Mayo 2020'!H26</f>
        <v>61</v>
      </c>
      <c r="J26" s="15">
        <f t="shared" si="1"/>
        <v>154.09836065573771</v>
      </c>
    </row>
    <row r="27" spans="1:10" ht="13" x14ac:dyDescent="0.15">
      <c r="A27" s="1" t="s">
        <v>28</v>
      </c>
      <c r="B27" s="2">
        <v>12</v>
      </c>
      <c r="C27" s="2">
        <f>+'Mayo 2020'!B27</f>
        <v>3</v>
      </c>
      <c r="D27" s="15">
        <f t="shared" si="7"/>
        <v>300</v>
      </c>
      <c r="E27" s="2">
        <f>+B27+'Abril 2021'!E27</f>
        <v>48</v>
      </c>
      <c r="F27" s="2">
        <f>+C27+'Abril 2021'!F27</f>
        <v>27</v>
      </c>
      <c r="G27" s="15">
        <f t="shared" si="0"/>
        <v>77.777777777777771</v>
      </c>
      <c r="H27" s="2">
        <f>+B27-C27+'Abril 2021'!H27</f>
        <v>95</v>
      </c>
      <c r="I27" s="16">
        <f>+'Mayo 2020'!H27</f>
        <v>67</v>
      </c>
      <c r="J27" s="15">
        <f t="shared" si="1"/>
        <v>41.791044776119406</v>
      </c>
    </row>
    <row r="28" spans="1:10" x14ac:dyDescent="0.15">
      <c r="A28" s="6" t="s">
        <v>30</v>
      </c>
      <c r="B28" s="4">
        <f>SUM(B20:B27)</f>
        <v>80</v>
      </c>
      <c r="C28" s="4">
        <f>SUM(C20:C27)</f>
        <v>19</v>
      </c>
      <c r="D28" s="5">
        <f>+(B28-C28)*100/C28</f>
        <v>321.05263157894734</v>
      </c>
      <c r="E28" s="4">
        <f>SUM(E20:E27)</f>
        <v>397</v>
      </c>
      <c r="F28" s="4">
        <f>SUM(F20:F27)</f>
        <v>225</v>
      </c>
      <c r="G28" s="5">
        <f>+(E28-F28)*100/F28</f>
        <v>76.444444444444443</v>
      </c>
      <c r="H28" s="4">
        <f>SUM(H20:H27)</f>
        <v>900</v>
      </c>
      <c r="I28" s="4">
        <f>SUM(I20:I27)</f>
        <v>574</v>
      </c>
      <c r="J28" s="5">
        <f>+(H28-I28)*100/I28</f>
        <v>56.794425087108017</v>
      </c>
    </row>
    <row r="29" spans="1:10" ht="14" x14ac:dyDescent="0.15">
      <c r="A29" s="14" t="s">
        <v>27</v>
      </c>
      <c r="B29" s="12">
        <f>+B7+B13+B19+B28</f>
        <v>136</v>
      </c>
      <c r="C29" s="12">
        <f>+C7+C13+C19+C28</f>
        <v>62</v>
      </c>
      <c r="D29" s="13">
        <f>+(B29-C29)*100/C29</f>
        <v>119.35483870967742</v>
      </c>
      <c r="E29" s="12">
        <f t="shared" ref="E29:I29" si="8">+E7+E13+E19+E28</f>
        <v>708</v>
      </c>
      <c r="F29" s="12">
        <f t="shared" si="8"/>
        <v>464</v>
      </c>
      <c r="G29" s="13">
        <f>+(E29-F29)*100/F29</f>
        <v>52.586206896551722</v>
      </c>
      <c r="H29" s="12">
        <f t="shared" si="8"/>
        <v>1726</v>
      </c>
      <c r="I29" s="12">
        <f t="shared" si="8"/>
        <v>1363</v>
      </c>
      <c r="J29" s="13">
        <f>+(H29-I29)*100/I29</f>
        <v>26.632428466617753</v>
      </c>
    </row>
    <row r="30" spans="1:10" x14ac:dyDescent="0.15">
      <c r="A30" s="11" t="s">
        <v>31</v>
      </c>
      <c r="B30" s="11">
        <f>+B29-B7</f>
        <v>136</v>
      </c>
      <c r="C30" s="11">
        <f>+C29-C7</f>
        <v>61</v>
      </c>
      <c r="D30" s="10">
        <f>+(B30-C30)*100/C30</f>
        <v>122.95081967213115</v>
      </c>
      <c r="E30" s="11">
        <f t="shared" ref="E30:I30" si="9">+E29-E7</f>
        <v>705</v>
      </c>
      <c r="F30" s="11">
        <f t="shared" si="9"/>
        <v>459</v>
      </c>
      <c r="G30" s="10">
        <f>+(E30-F30)*100/F30</f>
        <v>53.594771241830067</v>
      </c>
      <c r="H30" s="11">
        <f t="shared" si="9"/>
        <v>1711</v>
      </c>
      <c r="I30" s="11">
        <f t="shared" si="9"/>
        <v>1329</v>
      </c>
      <c r="J30" s="10">
        <f>+(H30-I30)*100/I30</f>
        <v>28.743416102332581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0B0B3-7E32-B64F-9402-C2E3C8315F6C}">
  <sheetPr codeName="Hoja62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+'Abril 2020'!B4</f>
        <v>0</v>
      </c>
      <c r="D4" s="15"/>
      <c r="E4" s="2">
        <f>+B4+'Marzo 2021'!E4</f>
        <v>1</v>
      </c>
      <c r="F4" s="2">
        <f>+C4+'Marzo 2021'!F4</f>
        <v>0</v>
      </c>
      <c r="G4" s="15" t="e">
        <f t="shared" ref="G4:G27" si="0">+(E4-F4)*100/F4</f>
        <v>#DIV/0!</v>
      </c>
      <c r="H4" s="2">
        <f>+B4-C4+'Marzo 2021'!H4</f>
        <v>5</v>
      </c>
      <c r="I4" s="16">
        <f>+'Abril 2020'!H4</f>
        <v>8</v>
      </c>
      <c r="J4" s="15">
        <f t="shared" ref="J4:J27" si="1">+(H4-I4)*100/I4</f>
        <v>-37.5</v>
      </c>
    </row>
    <row r="5" spans="1:10" ht="13" x14ac:dyDescent="0.15">
      <c r="A5" s="1" t="s">
        <v>5</v>
      </c>
      <c r="B5" s="2"/>
      <c r="C5" s="2">
        <f>+'Abril 2020'!B5</f>
        <v>0</v>
      </c>
      <c r="D5" s="15"/>
      <c r="E5" s="2">
        <f>+B5+'Marzo 2021'!E5</f>
        <v>1</v>
      </c>
      <c r="F5" s="2">
        <f>+C5+'Marzo 2021'!F5</f>
        <v>1</v>
      </c>
      <c r="G5" s="15">
        <f t="shared" si="0"/>
        <v>0</v>
      </c>
      <c r="H5" s="2">
        <f>+B5-C5+'Marzo 2021'!H5</f>
        <v>3</v>
      </c>
      <c r="I5" s="16">
        <f>+'Abril 2020'!H5</f>
        <v>9</v>
      </c>
      <c r="J5" s="15">
        <f t="shared" si="1"/>
        <v>-66.666666666666671</v>
      </c>
    </row>
    <row r="6" spans="1:10" ht="13" x14ac:dyDescent="0.15">
      <c r="A6" s="1" t="s">
        <v>6</v>
      </c>
      <c r="B6" s="2"/>
      <c r="C6" s="2">
        <f>+'Abril 2020'!B6</f>
        <v>0</v>
      </c>
      <c r="D6" s="15"/>
      <c r="E6" s="2">
        <f>+B6+'Marzo 2021'!E6</f>
        <v>1</v>
      </c>
      <c r="F6" s="2">
        <f>+C6+'Marzo 2021'!F6</f>
        <v>3</v>
      </c>
      <c r="G6" s="15">
        <f t="shared" si="0"/>
        <v>-66.666666666666671</v>
      </c>
      <c r="H6" s="2">
        <f>+B6-C6+'Marzo 2021'!H6</f>
        <v>8</v>
      </c>
      <c r="I6" s="16">
        <f>+'Abril 2020'!H6</f>
        <v>17</v>
      </c>
      <c r="J6" s="15">
        <f t="shared" si="1"/>
        <v>-52.941176470588232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0</v>
      </c>
      <c r="D7" s="5"/>
      <c r="E7" s="4">
        <f>SUM(E4:E6)</f>
        <v>3</v>
      </c>
      <c r="F7" s="4">
        <f>SUM(F4:F6)</f>
        <v>4</v>
      </c>
      <c r="G7" s="5">
        <f t="shared" si="0"/>
        <v>-25</v>
      </c>
      <c r="H7" s="4">
        <f>SUM(H4:H6)</f>
        <v>16</v>
      </c>
      <c r="I7" s="4">
        <f>SUM(I4:I6)</f>
        <v>34</v>
      </c>
      <c r="J7" s="5">
        <f t="shared" si="1"/>
        <v>-52.941176470588232</v>
      </c>
    </row>
    <row r="8" spans="1:10" ht="13" x14ac:dyDescent="0.15">
      <c r="A8" s="1" t="s">
        <v>7</v>
      </c>
      <c r="B8" s="2">
        <v>1</v>
      </c>
      <c r="C8" s="2">
        <f>+'Abril 2020'!B8</f>
        <v>0</v>
      </c>
      <c r="D8" s="15"/>
      <c r="E8" s="2">
        <f>+B8+'Marzo 2021'!E8</f>
        <v>2</v>
      </c>
      <c r="F8" s="2">
        <f>+C8+'Marzo 2021'!F8</f>
        <v>2</v>
      </c>
      <c r="G8" s="15">
        <f t="shared" si="0"/>
        <v>0</v>
      </c>
      <c r="H8" s="2">
        <f>+B8-C8+'Marzo 2021'!H8</f>
        <v>4</v>
      </c>
      <c r="I8" s="16">
        <f>+'Abril 2020'!H8</f>
        <v>3</v>
      </c>
      <c r="J8" s="15">
        <f t="shared" si="1"/>
        <v>33.333333333333336</v>
      </c>
    </row>
    <row r="9" spans="1:10" ht="13" x14ac:dyDescent="0.15">
      <c r="A9" s="1" t="s">
        <v>8</v>
      </c>
      <c r="B9" s="2"/>
      <c r="C9" s="2">
        <f>+'Abril 2020'!B9</f>
        <v>0</v>
      </c>
      <c r="D9" s="15"/>
      <c r="E9" s="2">
        <f>+B9+'Marzo 2021'!E9</f>
        <v>4</v>
      </c>
      <c r="F9" s="2">
        <f>+C9+'Marzo 2021'!F9</f>
        <v>8</v>
      </c>
      <c r="G9" s="15">
        <f t="shared" si="0"/>
        <v>-50</v>
      </c>
      <c r="H9" s="2">
        <f>+B9-C9+'Marzo 2021'!H9</f>
        <v>12</v>
      </c>
      <c r="I9" s="16">
        <f>+'Abril 2020'!H9</f>
        <v>32</v>
      </c>
      <c r="J9" s="15">
        <f t="shared" si="1"/>
        <v>-62.5</v>
      </c>
    </row>
    <row r="10" spans="1:10" ht="13" x14ac:dyDescent="0.15">
      <c r="A10" s="1" t="s">
        <v>9</v>
      </c>
      <c r="B10" s="2">
        <v>7</v>
      </c>
      <c r="C10" s="2">
        <f>+'Abril 2020'!B10</f>
        <v>2</v>
      </c>
      <c r="D10" s="15">
        <f t="shared" ref="D10:D12" si="3">+(B10-C10)*100/C10</f>
        <v>250</v>
      </c>
      <c r="E10" s="2">
        <f>+B10+'Marzo 2021'!E10</f>
        <v>19</v>
      </c>
      <c r="F10" s="2">
        <f>+C10+'Marzo 2021'!F10</f>
        <v>12</v>
      </c>
      <c r="G10" s="15">
        <f t="shared" si="0"/>
        <v>58.333333333333336</v>
      </c>
      <c r="H10" s="2">
        <f>+B10-C10+'Marzo 2021'!H10</f>
        <v>78</v>
      </c>
      <c r="I10" s="16">
        <f>+'Abril 2020'!H10</f>
        <v>63</v>
      </c>
      <c r="J10" s="15">
        <f t="shared" si="1"/>
        <v>23.80952380952381</v>
      </c>
    </row>
    <row r="11" spans="1:10" ht="13" x14ac:dyDescent="0.15">
      <c r="A11" s="1" t="s">
        <v>10</v>
      </c>
      <c r="B11" s="2">
        <v>4</v>
      </c>
      <c r="C11" s="2">
        <f>+'Abril 2020'!B11</f>
        <v>0</v>
      </c>
      <c r="D11" s="15"/>
      <c r="E11" s="2">
        <f>+B11+'Marzo 2021'!E11</f>
        <v>26</v>
      </c>
      <c r="F11" s="2">
        <f>+C11+'Marzo 2021'!F11</f>
        <v>20</v>
      </c>
      <c r="G11" s="15">
        <f t="shared" si="0"/>
        <v>30</v>
      </c>
      <c r="H11" s="2">
        <f>+B11-C11+'Marzo 2021'!H11</f>
        <v>78</v>
      </c>
      <c r="I11" s="16">
        <f>+'Abril 2020'!H11</f>
        <v>90</v>
      </c>
      <c r="J11" s="15">
        <f t="shared" si="1"/>
        <v>-13.333333333333334</v>
      </c>
    </row>
    <row r="12" spans="1:10" ht="13" x14ac:dyDescent="0.15">
      <c r="A12" s="1" t="s">
        <v>11</v>
      </c>
      <c r="B12" s="2">
        <v>9</v>
      </c>
      <c r="C12" s="2">
        <f>+'Abril 2020'!B12</f>
        <v>2</v>
      </c>
      <c r="D12" s="15">
        <f t="shared" si="3"/>
        <v>350</v>
      </c>
      <c r="E12" s="2">
        <f>+B12+'Marzo 2021'!E12</f>
        <v>42</v>
      </c>
      <c r="F12" s="2">
        <f>+C12+'Marzo 2021'!F12</f>
        <v>33</v>
      </c>
      <c r="G12" s="15">
        <f t="shared" si="0"/>
        <v>27.272727272727273</v>
      </c>
      <c r="H12" s="2">
        <f>+B12-C12+'Marzo 2021'!H12</f>
        <v>113</v>
      </c>
      <c r="I12" s="16">
        <f>+'Abril 2020'!H12</f>
        <v>136</v>
      </c>
      <c r="J12" s="15">
        <f t="shared" si="1"/>
        <v>-16.911764705882351</v>
      </c>
    </row>
    <row r="13" spans="1:10" x14ac:dyDescent="0.15">
      <c r="A13" s="6" t="s">
        <v>2</v>
      </c>
      <c r="B13" s="4">
        <f t="shared" ref="B13" si="4">+B8+B9+B10+B11+B12</f>
        <v>21</v>
      </c>
      <c r="C13" s="4">
        <f>SUM(C8:C12)</f>
        <v>4</v>
      </c>
      <c r="D13" s="5">
        <f>+(B13-C13)*100/C13</f>
        <v>425</v>
      </c>
      <c r="E13" s="4">
        <f>SUM(E8:E12)</f>
        <v>93</v>
      </c>
      <c r="F13" s="4">
        <f>SUM(F8:F12)</f>
        <v>75</v>
      </c>
      <c r="G13" s="5">
        <f t="shared" si="0"/>
        <v>24</v>
      </c>
      <c r="H13" s="4">
        <f>SUM(H8:H12)</f>
        <v>285</v>
      </c>
      <c r="I13" s="4">
        <f>SUM(I8:I12)</f>
        <v>324</v>
      </c>
      <c r="J13" s="5">
        <f t="shared" si="1"/>
        <v>-12.037037037037036</v>
      </c>
    </row>
    <row r="14" spans="1:10" ht="13" x14ac:dyDescent="0.15">
      <c r="A14" s="1" t="s">
        <v>12</v>
      </c>
      <c r="B14" s="2">
        <v>11</v>
      </c>
      <c r="C14" s="2">
        <f>+'Abril 2020'!B14</f>
        <v>6</v>
      </c>
      <c r="D14" s="15">
        <f>+(B14-C14)*100/C14</f>
        <v>83.333333333333329</v>
      </c>
      <c r="E14" s="2">
        <f>+B14+'Marzo 2021'!E14</f>
        <v>29</v>
      </c>
      <c r="F14" s="2">
        <f>+C14+'Marzo 2021'!F14</f>
        <v>26</v>
      </c>
      <c r="G14" s="15">
        <f t="shared" si="0"/>
        <v>11.538461538461538</v>
      </c>
      <c r="H14" s="2">
        <f>+B14-C14+'Marzo 2021'!H14</f>
        <v>85</v>
      </c>
      <c r="I14" s="16">
        <f>+'Abril 2020'!H14</f>
        <v>95</v>
      </c>
      <c r="J14" s="15">
        <f t="shared" si="1"/>
        <v>-10.526315789473685</v>
      </c>
    </row>
    <row r="15" spans="1:10" ht="13" x14ac:dyDescent="0.15">
      <c r="A15" s="1" t="s">
        <v>13</v>
      </c>
      <c r="B15" s="2">
        <v>6</v>
      </c>
      <c r="C15" s="2">
        <f>+'Abril 2020'!B15</f>
        <v>1</v>
      </c>
      <c r="D15" s="15">
        <f t="shared" ref="D15:D27" si="5">+(B15-C15)*100/C15</f>
        <v>500</v>
      </c>
      <c r="E15" s="2">
        <f>+B15+'Marzo 2021'!E15</f>
        <v>32</v>
      </c>
      <c r="F15" s="2">
        <f>+C15+'Marzo 2021'!F15</f>
        <v>22</v>
      </c>
      <c r="G15" s="15">
        <f t="shared" si="0"/>
        <v>45.454545454545453</v>
      </c>
      <c r="H15" s="2">
        <f>+B15-C15+'Marzo 2021'!H15</f>
        <v>83</v>
      </c>
      <c r="I15" s="16">
        <f>+'Abril 2020'!H15</f>
        <v>88</v>
      </c>
      <c r="J15" s="15">
        <f t="shared" si="1"/>
        <v>-5.6818181818181817</v>
      </c>
    </row>
    <row r="16" spans="1:10" ht="13" x14ac:dyDescent="0.15">
      <c r="A16" s="1" t="s">
        <v>14</v>
      </c>
      <c r="B16" s="2">
        <v>6</v>
      </c>
      <c r="C16" s="2">
        <f>+'Abril 2020'!B16</f>
        <v>4</v>
      </c>
      <c r="D16" s="15">
        <f t="shared" si="5"/>
        <v>50</v>
      </c>
      <c r="E16" s="2">
        <f>+B16+'Marzo 2021'!E16</f>
        <v>47</v>
      </c>
      <c r="F16" s="2">
        <f>+C16+'Marzo 2021'!F16</f>
        <v>37</v>
      </c>
      <c r="G16" s="15">
        <f t="shared" si="0"/>
        <v>27.027027027027028</v>
      </c>
      <c r="H16" s="2">
        <f>+B16-C16+'Marzo 2021'!H16</f>
        <v>170</v>
      </c>
      <c r="I16" s="16">
        <f>+'Abril 2020'!H16</f>
        <v>129</v>
      </c>
      <c r="J16" s="15">
        <f t="shared" si="1"/>
        <v>31.782945736434108</v>
      </c>
    </row>
    <row r="17" spans="1:10" ht="13" x14ac:dyDescent="0.15">
      <c r="A17" s="1" t="s">
        <v>15</v>
      </c>
      <c r="B17" s="2">
        <v>6</v>
      </c>
      <c r="C17" s="2">
        <f>+'Abril 2020'!B17</f>
        <v>0</v>
      </c>
      <c r="D17" s="15"/>
      <c r="E17" s="2">
        <f>+B17+'Marzo 2021'!E17</f>
        <v>22</v>
      </c>
      <c r="F17" s="2">
        <f>+C17+'Marzo 2021'!F17</f>
        <v>12</v>
      </c>
      <c r="G17" s="15">
        <f t="shared" si="0"/>
        <v>83.333333333333329</v>
      </c>
      <c r="H17" s="2">
        <f>+B17-C17+'Marzo 2021'!H17</f>
        <v>92</v>
      </c>
      <c r="I17" s="16">
        <f>+'Abril 2020'!H17</f>
        <v>59</v>
      </c>
      <c r="J17" s="15">
        <f t="shared" si="1"/>
        <v>55.932203389830505</v>
      </c>
    </row>
    <row r="18" spans="1:10" ht="13" x14ac:dyDescent="0.15">
      <c r="A18" s="1" t="s">
        <v>29</v>
      </c>
      <c r="B18" s="2">
        <v>8</v>
      </c>
      <c r="C18" s="2">
        <f>+'Abril 2020'!B18</f>
        <v>1</v>
      </c>
      <c r="D18" s="15">
        <f t="shared" si="5"/>
        <v>700</v>
      </c>
      <c r="E18" s="2">
        <f>+B18+'Marzo 2021'!E18</f>
        <v>29</v>
      </c>
      <c r="F18" s="2">
        <f>+C18+'Marzo 2021'!F18</f>
        <v>20</v>
      </c>
      <c r="G18" s="15">
        <f t="shared" si="0"/>
        <v>45</v>
      </c>
      <c r="H18" s="2">
        <f>+B18-C18+'Marzo 2021'!H18</f>
        <v>82</v>
      </c>
      <c r="I18" s="16">
        <f>+'Abril 2020'!H18</f>
        <v>104</v>
      </c>
      <c r="J18" s="15">
        <f t="shared" si="1"/>
        <v>-21.153846153846153</v>
      </c>
    </row>
    <row r="19" spans="1:10" x14ac:dyDescent="0.15">
      <c r="A19" s="6" t="s">
        <v>3</v>
      </c>
      <c r="B19" s="4">
        <f t="shared" ref="B19" si="6">+B14+B15+B16+B17+B18</f>
        <v>37</v>
      </c>
      <c r="C19" s="4">
        <f>SUM(C14:C18)</f>
        <v>12</v>
      </c>
      <c r="D19" s="5">
        <f>+(B19-C19)*100/C19</f>
        <v>208.33333333333334</v>
      </c>
      <c r="E19" s="4">
        <f>SUM(E14:E18)</f>
        <v>159</v>
      </c>
      <c r="F19" s="4">
        <f>SUM(F14:F18)</f>
        <v>117</v>
      </c>
      <c r="G19" s="5">
        <f t="shared" si="0"/>
        <v>35.897435897435898</v>
      </c>
      <c r="H19" s="4">
        <f>SUM(H14:H18)</f>
        <v>512</v>
      </c>
      <c r="I19" s="4">
        <f>SUM(I14:I18)</f>
        <v>475</v>
      </c>
      <c r="J19" s="5">
        <f t="shared" si="1"/>
        <v>7.7894736842105265</v>
      </c>
    </row>
    <row r="20" spans="1:10" ht="13" x14ac:dyDescent="0.15">
      <c r="A20" s="1" t="s">
        <v>16</v>
      </c>
      <c r="B20" s="2">
        <v>9</v>
      </c>
      <c r="C20" s="2">
        <f>+'Abril 2020'!B20</f>
        <v>0</v>
      </c>
      <c r="D20" s="15"/>
      <c r="E20" s="2">
        <f>+B20+'Marzo 2021'!E20</f>
        <v>31</v>
      </c>
      <c r="F20" s="2">
        <f>+C20+'Marzo 2021'!F20</f>
        <v>30</v>
      </c>
      <c r="G20" s="15">
        <f t="shared" si="0"/>
        <v>3.3333333333333335</v>
      </c>
      <c r="H20" s="2">
        <f>+B20-C20+'Marzo 2021'!H20</f>
        <v>107</v>
      </c>
      <c r="I20" s="16">
        <f>+'Abril 2020'!H20</f>
        <v>77</v>
      </c>
      <c r="J20" s="15">
        <f t="shared" si="1"/>
        <v>38.961038961038959</v>
      </c>
    </row>
    <row r="21" spans="1:10" ht="13" x14ac:dyDescent="0.15">
      <c r="A21" s="1" t="s">
        <v>17</v>
      </c>
      <c r="B21" s="2">
        <v>11</v>
      </c>
      <c r="C21" s="2">
        <f>+'Abril 2020'!B21</f>
        <v>0</v>
      </c>
      <c r="D21" s="15"/>
      <c r="E21" s="2">
        <f>+B21+'Marzo 2021'!E21</f>
        <v>23</v>
      </c>
      <c r="F21" s="2">
        <f>+C21+'Marzo 2021'!F21</f>
        <v>13</v>
      </c>
      <c r="G21" s="15">
        <f t="shared" si="0"/>
        <v>76.92307692307692</v>
      </c>
      <c r="H21" s="2">
        <f>+B21-C21+'Marzo 2021'!H21</f>
        <v>62</v>
      </c>
      <c r="I21" s="16">
        <f>+'Abril 2020'!H21</f>
        <v>50</v>
      </c>
      <c r="J21" s="15">
        <f t="shared" si="1"/>
        <v>24</v>
      </c>
    </row>
    <row r="22" spans="1:10" ht="13" x14ac:dyDescent="0.15">
      <c r="A22" s="1" t="s">
        <v>19</v>
      </c>
      <c r="B22" s="2">
        <v>4</v>
      </c>
      <c r="C22" s="2">
        <f>+'Abril 2020'!B22</f>
        <v>0</v>
      </c>
      <c r="D22" s="15"/>
      <c r="E22" s="2">
        <f>+B22+'Marzo 2021'!E22</f>
        <v>14</v>
      </c>
      <c r="F22" s="2">
        <f>+C22+'Marzo 2021'!F22</f>
        <v>8</v>
      </c>
      <c r="G22" s="15">
        <f t="shared" si="0"/>
        <v>75</v>
      </c>
      <c r="H22" s="2">
        <f>+B22-C22+'Marzo 2021'!H22</f>
        <v>38</v>
      </c>
      <c r="I22" s="16">
        <f>+'Abril 2020'!H22</f>
        <v>24</v>
      </c>
      <c r="J22" s="15">
        <f t="shared" si="1"/>
        <v>58.333333333333336</v>
      </c>
    </row>
    <row r="23" spans="1:10" ht="13" x14ac:dyDescent="0.15">
      <c r="A23" s="1" t="s">
        <v>18</v>
      </c>
      <c r="B23" s="2">
        <v>3</v>
      </c>
      <c r="C23" s="2">
        <f>+'Abril 2020'!B23</f>
        <v>0</v>
      </c>
      <c r="D23" s="15"/>
      <c r="E23" s="2">
        <f>+B23+'Marzo 2021'!E23</f>
        <v>18</v>
      </c>
      <c r="F23" s="2">
        <f>+C23+'Marzo 2021'!F23</f>
        <v>20</v>
      </c>
      <c r="G23" s="15">
        <f t="shared" si="0"/>
        <v>-10</v>
      </c>
      <c r="H23" s="2">
        <f>+B23-C23+'Marzo 2021'!H23</f>
        <v>53</v>
      </c>
      <c r="I23" s="16">
        <f>+'Abril 2020'!H23</f>
        <v>78</v>
      </c>
      <c r="J23" s="15">
        <f t="shared" si="1"/>
        <v>-32.051282051282051</v>
      </c>
    </row>
    <row r="24" spans="1:10" ht="13" x14ac:dyDescent="0.15">
      <c r="A24" s="1" t="s">
        <v>20</v>
      </c>
      <c r="B24" s="2">
        <v>5</v>
      </c>
      <c r="C24" s="2">
        <f>+'Abril 2020'!B24</f>
        <v>0</v>
      </c>
      <c r="D24" s="15"/>
      <c r="E24" s="2">
        <f>+B24+'Marzo 2021'!E24</f>
        <v>26</v>
      </c>
      <c r="F24" s="2">
        <f>+C24+'Marzo 2021'!F24</f>
        <v>13</v>
      </c>
      <c r="G24" s="15">
        <f t="shared" si="0"/>
        <v>100</v>
      </c>
      <c r="H24" s="2">
        <f>+B24-C24+'Marzo 2021'!H24</f>
        <v>76</v>
      </c>
      <c r="I24" s="16">
        <f>+'Abril 2020'!H24</f>
        <v>42</v>
      </c>
      <c r="J24" s="15">
        <f t="shared" si="1"/>
        <v>80.952380952380949</v>
      </c>
    </row>
    <row r="25" spans="1:10" ht="13" x14ac:dyDescent="0.15">
      <c r="A25" s="1" t="s">
        <v>22</v>
      </c>
      <c r="B25" s="2">
        <v>28</v>
      </c>
      <c r="C25" s="2">
        <f>+'Abril 2020'!B25</f>
        <v>6</v>
      </c>
      <c r="D25" s="15">
        <f t="shared" si="5"/>
        <v>366.66666666666669</v>
      </c>
      <c r="E25" s="2">
        <f>+B25+'Marzo 2021'!E25</f>
        <v>114</v>
      </c>
      <c r="F25" s="2">
        <f>+C25+'Marzo 2021'!F25</f>
        <v>73</v>
      </c>
      <c r="G25" s="15">
        <f t="shared" si="0"/>
        <v>56.164383561643838</v>
      </c>
      <c r="H25" s="2">
        <f>+B25-C25+'Marzo 2021'!H25</f>
        <v>273</v>
      </c>
      <c r="I25" s="16">
        <f>+'Abril 2020'!H25</f>
        <v>224</v>
      </c>
      <c r="J25" s="15">
        <f t="shared" si="1"/>
        <v>21.875</v>
      </c>
    </row>
    <row r="26" spans="1:10" ht="13" x14ac:dyDescent="0.15">
      <c r="A26" s="1" t="s">
        <v>21</v>
      </c>
      <c r="B26" s="2">
        <v>17</v>
      </c>
      <c r="C26" s="2">
        <f>+'Abril 2020'!B26</f>
        <v>4</v>
      </c>
      <c r="D26" s="15">
        <f t="shared" si="5"/>
        <v>325</v>
      </c>
      <c r="E26" s="2">
        <f>+B26+'Marzo 2021'!E26</f>
        <v>55</v>
      </c>
      <c r="F26" s="2">
        <f>+C26+'Marzo 2021'!F26</f>
        <v>25</v>
      </c>
      <c r="G26" s="15">
        <f t="shared" si="0"/>
        <v>120</v>
      </c>
      <c r="H26" s="2">
        <f>+B26-C26+'Marzo 2021'!H26</f>
        <v>144</v>
      </c>
      <c r="I26" s="16">
        <f>+'Abril 2020'!H26</f>
        <v>58</v>
      </c>
      <c r="J26" s="15">
        <f t="shared" si="1"/>
        <v>148.27586206896552</v>
      </c>
    </row>
    <row r="27" spans="1:10" ht="13" x14ac:dyDescent="0.15">
      <c r="A27" s="1" t="s">
        <v>28</v>
      </c>
      <c r="B27" s="2">
        <v>8</v>
      </c>
      <c r="C27" s="2">
        <f>+'Abril 2020'!B27</f>
        <v>2</v>
      </c>
      <c r="D27" s="15">
        <f t="shared" si="5"/>
        <v>300</v>
      </c>
      <c r="E27" s="2">
        <f>+B27+'Marzo 2021'!E27</f>
        <v>36</v>
      </c>
      <c r="F27" s="2">
        <f>+C27+'Marzo 2021'!F27</f>
        <v>24</v>
      </c>
      <c r="G27" s="15">
        <f t="shared" si="0"/>
        <v>50</v>
      </c>
      <c r="H27" s="2">
        <f>+B27-C27+'Marzo 2021'!H27</f>
        <v>86</v>
      </c>
      <c r="I27" s="16">
        <f>+'Abril 2020'!H27</f>
        <v>68</v>
      </c>
      <c r="J27" s="15">
        <f t="shared" si="1"/>
        <v>26.470588235294116</v>
      </c>
    </row>
    <row r="28" spans="1:10" x14ac:dyDescent="0.15">
      <c r="A28" s="6" t="s">
        <v>30</v>
      </c>
      <c r="B28" s="4">
        <f>SUM(B20:B27)</f>
        <v>85</v>
      </c>
      <c r="C28" s="4">
        <f>SUM(C20:C27)</f>
        <v>12</v>
      </c>
      <c r="D28" s="5">
        <f>+(B28-C28)*100/C28</f>
        <v>608.33333333333337</v>
      </c>
      <c r="E28" s="4">
        <f>SUM(E20:E27)</f>
        <v>317</v>
      </c>
      <c r="F28" s="4">
        <f>SUM(F20:F27)</f>
        <v>206</v>
      </c>
      <c r="G28" s="5">
        <f>+(E28-F28)*100/F28</f>
        <v>53.883495145631066</v>
      </c>
      <c r="H28" s="4">
        <f>SUM(H20:H27)</f>
        <v>839</v>
      </c>
      <c r="I28" s="4">
        <f>SUM(I20:I27)</f>
        <v>621</v>
      </c>
      <c r="J28" s="5">
        <f>+(H28-I28)*100/I28</f>
        <v>35.104669887278583</v>
      </c>
    </row>
    <row r="29" spans="1:10" ht="14" x14ac:dyDescent="0.15">
      <c r="A29" s="14" t="s">
        <v>27</v>
      </c>
      <c r="B29" s="12">
        <f>+B7+B13+B19+B28</f>
        <v>144</v>
      </c>
      <c r="C29" s="12">
        <f>+C7+C13+C19+C28</f>
        <v>28</v>
      </c>
      <c r="D29" s="13">
        <f>+(B29-C29)*100/C29</f>
        <v>414.28571428571428</v>
      </c>
      <c r="E29" s="12">
        <f t="shared" ref="E29:I29" si="7">+E7+E13+E19+E28</f>
        <v>572</v>
      </c>
      <c r="F29" s="12">
        <f t="shared" si="7"/>
        <v>402</v>
      </c>
      <c r="G29" s="13">
        <f>+(E29-F29)*100/F29</f>
        <v>42.288557213930346</v>
      </c>
      <c r="H29" s="12">
        <f t="shared" si="7"/>
        <v>1652</v>
      </c>
      <c r="I29" s="12">
        <f t="shared" si="7"/>
        <v>1454</v>
      </c>
      <c r="J29" s="13">
        <f>+(H29-I29)*100/I29</f>
        <v>13.617606602475929</v>
      </c>
    </row>
    <row r="30" spans="1:10" x14ac:dyDescent="0.15">
      <c r="A30" s="11" t="s">
        <v>31</v>
      </c>
      <c r="B30" s="11">
        <f>+B29-B7</f>
        <v>143</v>
      </c>
      <c r="C30" s="11">
        <f>+C29-C7</f>
        <v>28</v>
      </c>
      <c r="D30" s="10">
        <f>+(B30-C30)*100/C30</f>
        <v>410.71428571428572</v>
      </c>
      <c r="E30" s="11">
        <f t="shared" ref="E30:I30" si="8">+E29-E7</f>
        <v>569</v>
      </c>
      <c r="F30" s="11">
        <f t="shared" si="8"/>
        <v>398</v>
      </c>
      <c r="G30" s="10">
        <f>+(E30-F30)*100/F30</f>
        <v>42.964824120603012</v>
      </c>
      <c r="H30" s="11">
        <f t="shared" si="8"/>
        <v>1636</v>
      </c>
      <c r="I30" s="11">
        <f t="shared" si="8"/>
        <v>1420</v>
      </c>
      <c r="J30" s="10">
        <f>+(H30-I30)*100/I30</f>
        <v>15.211267605633802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3D79-C437-964F-A293-5D32255E9745}">
  <sheetPr codeName="Hoja63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+'Marzo 2020'!B4</f>
        <v>0</v>
      </c>
      <c r="D4" s="15"/>
      <c r="E4" s="2">
        <f>+B4+'Febrero 2021'!E4</f>
        <v>0</v>
      </c>
      <c r="F4" s="2">
        <f>+C4+'Febrero 2021'!F4</f>
        <v>0</v>
      </c>
      <c r="G4" s="15" t="e">
        <f t="shared" ref="G4:G27" si="0">+(E4-F4)*100/F4</f>
        <v>#DIV/0!</v>
      </c>
      <c r="H4" s="2">
        <f>+B4-C4+'Febrero 2021'!H4</f>
        <v>4</v>
      </c>
      <c r="I4" s="16">
        <f>+'Marzo 2020'!H4</f>
        <v>10</v>
      </c>
      <c r="J4" s="15">
        <f t="shared" ref="J4:J27" si="1">+(H4-I4)*100/I4</f>
        <v>-60</v>
      </c>
    </row>
    <row r="5" spans="1:10" ht="13" x14ac:dyDescent="0.15">
      <c r="A5" s="1" t="s">
        <v>5</v>
      </c>
      <c r="B5" s="2"/>
      <c r="C5" s="2">
        <f>+'Marzo 2020'!B5</f>
        <v>0</v>
      </c>
      <c r="D5" s="15"/>
      <c r="E5" s="2">
        <f>+B5+'Febrero 2021'!E5</f>
        <v>1</v>
      </c>
      <c r="F5" s="2">
        <f>+C5+'Febrero 2021'!F5</f>
        <v>1</v>
      </c>
      <c r="G5" s="15">
        <f t="shared" si="0"/>
        <v>0</v>
      </c>
      <c r="H5" s="2">
        <f>+B5-C5+'Febrero 2021'!H5</f>
        <v>3</v>
      </c>
      <c r="I5" s="16">
        <f>+'Marzo 2020'!H5</f>
        <v>10</v>
      </c>
      <c r="J5" s="15">
        <f t="shared" si="1"/>
        <v>-70</v>
      </c>
    </row>
    <row r="6" spans="1:10" ht="13" x14ac:dyDescent="0.15">
      <c r="A6" s="1" t="s">
        <v>6</v>
      </c>
      <c r="B6" s="2">
        <v>1</v>
      </c>
      <c r="C6" s="2">
        <f>+'Marzo 2020'!B6</f>
        <v>1</v>
      </c>
      <c r="D6" s="15">
        <f t="shared" ref="D6:D12" si="2">+(B6-C6)*100/C6</f>
        <v>0</v>
      </c>
      <c r="E6" s="2">
        <f>+B6+'Febrero 2021'!E6</f>
        <v>1</v>
      </c>
      <c r="F6" s="2">
        <f>+C6+'Febrero 2021'!F6</f>
        <v>3</v>
      </c>
      <c r="G6" s="15">
        <f t="shared" si="0"/>
        <v>-66.666666666666671</v>
      </c>
      <c r="H6" s="2">
        <f>+B6-C6+'Febrero 2021'!H6</f>
        <v>8</v>
      </c>
      <c r="I6" s="16">
        <f>+'Marzo 2020'!H6</f>
        <v>18</v>
      </c>
      <c r="J6" s="15">
        <f t="shared" si="1"/>
        <v>-55.555555555555557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2</v>
      </c>
      <c r="F7" s="4">
        <f>SUM(F4:F6)</f>
        <v>4</v>
      </c>
      <c r="G7" s="5">
        <f t="shared" si="0"/>
        <v>-50</v>
      </c>
      <c r="H7" s="4">
        <f>SUM(H4:H6)</f>
        <v>15</v>
      </c>
      <c r="I7" s="4">
        <f>SUM(I4:I6)</f>
        <v>38</v>
      </c>
      <c r="J7" s="5">
        <f t="shared" si="1"/>
        <v>-60.526315789473685</v>
      </c>
    </row>
    <row r="8" spans="1:10" ht="13" x14ac:dyDescent="0.15">
      <c r="A8" s="1" t="s">
        <v>7</v>
      </c>
      <c r="B8" s="2"/>
      <c r="C8" s="2">
        <f>+'Marzo 2020'!B8</f>
        <v>0</v>
      </c>
      <c r="D8" s="15"/>
      <c r="E8" s="2">
        <f>+B8+'Febrero 2021'!E8</f>
        <v>1</v>
      </c>
      <c r="F8" s="2">
        <f>+C8+'Febrero 2021'!F8</f>
        <v>2</v>
      </c>
      <c r="G8" s="15">
        <f t="shared" si="0"/>
        <v>-50</v>
      </c>
      <c r="H8" s="2">
        <f>+B8-C8+'Febrero 2021'!H8</f>
        <v>3</v>
      </c>
      <c r="I8" s="16">
        <f>+'Marzo 2020'!H8</f>
        <v>3</v>
      </c>
      <c r="J8" s="15">
        <f t="shared" si="1"/>
        <v>0</v>
      </c>
    </row>
    <row r="9" spans="1:10" ht="13" x14ac:dyDescent="0.15">
      <c r="A9" s="1" t="s">
        <v>8</v>
      </c>
      <c r="B9" s="2">
        <v>2</v>
      </c>
      <c r="C9" s="2">
        <f>+'Marzo 2020'!B9</f>
        <v>2</v>
      </c>
      <c r="D9" s="15">
        <f t="shared" si="2"/>
        <v>0</v>
      </c>
      <c r="E9" s="2">
        <f>+B9+'Febrero 2021'!E9</f>
        <v>4</v>
      </c>
      <c r="F9" s="2">
        <f>+C9+'Febrero 2021'!F9</f>
        <v>8</v>
      </c>
      <c r="G9" s="15">
        <f t="shared" si="0"/>
        <v>-50</v>
      </c>
      <c r="H9" s="2">
        <f>+B9-C9+'Febrero 2021'!H9</f>
        <v>12</v>
      </c>
      <c r="I9" s="16">
        <f>+'Marzo 2020'!H9</f>
        <v>35</v>
      </c>
      <c r="J9" s="15">
        <f t="shared" si="1"/>
        <v>-65.714285714285708</v>
      </c>
    </row>
    <row r="10" spans="1:10" ht="13" x14ac:dyDescent="0.15">
      <c r="A10" s="1" t="s">
        <v>9</v>
      </c>
      <c r="B10" s="2">
        <v>4</v>
      </c>
      <c r="C10" s="2">
        <f>+'Marzo 2020'!B10</f>
        <v>3</v>
      </c>
      <c r="D10" s="15">
        <f t="shared" si="2"/>
        <v>33.333333333333336</v>
      </c>
      <c r="E10" s="2">
        <f>+B10+'Febrero 2021'!E10</f>
        <v>12</v>
      </c>
      <c r="F10" s="2">
        <f>+C10+'Febrero 2021'!F10</f>
        <v>10</v>
      </c>
      <c r="G10" s="15">
        <f t="shared" si="0"/>
        <v>20</v>
      </c>
      <c r="H10" s="2">
        <f>+B10-C10+'Febrero 2021'!H10</f>
        <v>73</v>
      </c>
      <c r="I10" s="16">
        <f>+'Marzo 2020'!H10</f>
        <v>66</v>
      </c>
      <c r="J10" s="15">
        <f t="shared" si="1"/>
        <v>10.606060606060606</v>
      </c>
    </row>
    <row r="11" spans="1:10" ht="13" x14ac:dyDescent="0.15">
      <c r="A11" s="1" t="s">
        <v>10</v>
      </c>
      <c r="B11" s="2">
        <v>9</v>
      </c>
      <c r="C11" s="2">
        <f>+'Marzo 2020'!B11</f>
        <v>3</v>
      </c>
      <c r="D11" s="15">
        <f t="shared" si="2"/>
        <v>200</v>
      </c>
      <c r="E11" s="2">
        <f>+B11+'Febrero 2021'!E11</f>
        <v>22</v>
      </c>
      <c r="F11" s="2">
        <f>+C11+'Febrero 2021'!F11</f>
        <v>20</v>
      </c>
      <c r="G11" s="15">
        <f t="shared" si="0"/>
        <v>10</v>
      </c>
      <c r="H11" s="2">
        <f>+B11-C11+'Febrero 2021'!H11</f>
        <v>74</v>
      </c>
      <c r="I11" s="16">
        <f>+'Marzo 2020'!H11</f>
        <v>99</v>
      </c>
      <c r="J11" s="15">
        <f t="shared" si="1"/>
        <v>-25.252525252525253</v>
      </c>
    </row>
    <row r="12" spans="1:10" ht="13" x14ac:dyDescent="0.15">
      <c r="A12" s="1" t="s">
        <v>11</v>
      </c>
      <c r="B12" s="2">
        <v>13</v>
      </c>
      <c r="C12" s="2">
        <f>+'Marzo 2020'!B12</f>
        <v>7</v>
      </c>
      <c r="D12" s="15">
        <f t="shared" si="2"/>
        <v>85.714285714285708</v>
      </c>
      <c r="E12" s="2">
        <f>+B12+'Febrero 2021'!E12</f>
        <v>33</v>
      </c>
      <c r="F12" s="2">
        <f>+C12+'Febrero 2021'!F12</f>
        <v>31</v>
      </c>
      <c r="G12" s="15">
        <f t="shared" si="0"/>
        <v>6.4516129032258061</v>
      </c>
      <c r="H12" s="2">
        <f>+B12-C12+'Febrero 2021'!H12</f>
        <v>106</v>
      </c>
      <c r="I12" s="16">
        <f>+'Marzo 2020'!H12</f>
        <v>148</v>
      </c>
      <c r="J12" s="15">
        <f t="shared" si="1"/>
        <v>-28.378378378378379</v>
      </c>
    </row>
    <row r="13" spans="1:10" x14ac:dyDescent="0.15">
      <c r="A13" s="6" t="s">
        <v>2</v>
      </c>
      <c r="B13" s="4">
        <f t="shared" ref="B13" si="4">+B8+B9+B10+B11+B12</f>
        <v>28</v>
      </c>
      <c r="C13" s="4">
        <f>SUM(C8:C12)</f>
        <v>15</v>
      </c>
      <c r="D13" s="5">
        <f>+(B13-C13)*100/C13</f>
        <v>86.666666666666671</v>
      </c>
      <c r="E13" s="4">
        <f>SUM(E8:E12)</f>
        <v>72</v>
      </c>
      <c r="F13" s="4">
        <f>SUM(F8:F12)</f>
        <v>71</v>
      </c>
      <c r="G13" s="5">
        <f t="shared" si="0"/>
        <v>1.408450704225352</v>
      </c>
      <c r="H13" s="4">
        <f>SUM(H8:H12)</f>
        <v>268</v>
      </c>
      <c r="I13" s="4">
        <f>SUM(I8:I12)</f>
        <v>351</v>
      </c>
      <c r="J13" s="5">
        <f t="shared" si="1"/>
        <v>-23.646723646723647</v>
      </c>
    </row>
    <row r="14" spans="1:10" ht="13" x14ac:dyDescent="0.15">
      <c r="A14" s="1" t="s">
        <v>12</v>
      </c>
      <c r="B14" s="2">
        <v>9</v>
      </c>
      <c r="C14" s="2">
        <f>+'Marzo 2020'!B14</f>
        <v>4</v>
      </c>
      <c r="D14" s="15">
        <f>+(B14-C14)*100/C14</f>
        <v>125</v>
      </c>
      <c r="E14" s="2">
        <f>+B14+'Febrero 2021'!E14</f>
        <v>18</v>
      </c>
      <c r="F14" s="2">
        <f>+C14+'Febrero 2021'!F14</f>
        <v>20</v>
      </c>
      <c r="G14" s="15">
        <f t="shared" si="0"/>
        <v>-10</v>
      </c>
      <c r="H14" s="2">
        <f>+B14-C14+'Febrero 2021'!H14</f>
        <v>80</v>
      </c>
      <c r="I14" s="16">
        <f>+'Marzo 2020'!H14</f>
        <v>98</v>
      </c>
      <c r="J14" s="15">
        <f t="shared" si="1"/>
        <v>-18.367346938775512</v>
      </c>
    </row>
    <row r="15" spans="1:10" ht="13" x14ac:dyDescent="0.15">
      <c r="A15" s="1" t="s">
        <v>13</v>
      </c>
      <c r="B15" s="2">
        <v>8</v>
      </c>
      <c r="C15" s="2">
        <f>+'Marzo 2020'!B15</f>
        <v>2</v>
      </c>
      <c r="D15" s="15">
        <f t="shared" ref="D15:D27" si="5">+(B15-C15)*100/C15</f>
        <v>300</v>
      </c>
      <c r="E15" s="2">
        <f>+B15+'Febrero 2021'!E15</f>
        <v>26</v>
      </c>
      <c r="F15" s="2">
        <f>+C15+'Febrero 2021'!F15</f>
        <v>21</v>
      </c>
      <c r="G15" s="15">
        <f t="shared" si="0"/>
        <v>23.80952380952381</v>
      </c>
      <c r="H15" s="2">
        <f>+B15-C15+'Febrero 2021'!H15</f>
        <v>78</v>
      </c>
      <c r="I15" s="16">
        <f>+'Marzo 2020'!H15</f>
        <v>99</v>
      </c>
      <c r="J15" s="15">
        <f t="shared" si="1"/>
        <v>-21.212121212121211</v>
      </c>
    </row>
    <row r="16" spans="1:10" ht="13" x14ac:dyDescent="0.15">
      <c r="A16" s="1" t="s">
        <v>14</v>
      </c>
      <c r="B16" s="2">
        <v>19</v>
      </c>
      <c r="C16" s="2">
        <f>+'Marzo 2020'!B16</f>
        <v>8</v>
      </c>
      <c r="D16" s="15">
        <f t="shared" si="5"/>
        <v>137.5</v>
      </c>
      <c r="E16" s="2">
        <f>+B16+'Febrero 2021'!E16</f>
        <v>41</v>
      </c>
      <c r="F16" s="2">
        <f>+C16+'Febrero 2021'!F16</f>
        <v>33</v>
      </c>
      <c r="G16" s="15">
        <f t="shared" si="0"/>
        <v>24.242424242424242</v>
      </c>
      <c r="H16" s="2">
        <f>+B16-C16+'Febrero 2021'!H16</f>
        <v>168</v>
      </c>
      <c r="I16" s="16">
        <f>+'Marzo 2020'!H16</f>
        <v>140</v>
      </c>
      <c r="J16" s="15">
        <f t="shared" si="1"/>
        <v>20</v>
      </c>
    </row>
    <row r="17" spans="1:10" ht="13" x14ac:dyDescent="0.15">
      <c r="A17" s="1" t="s">
        <v>15</v>
      </c>
      <c r="B17" s="2">
        <v>6</v>
      </c>
      <c r="C17" s="2">
        <f>+'Marzo 2020'!B17</f>
        <v>2</v>
      </c>
      <c r="D17" s="15">
        <f t="shared" si="5"/>
        <v>200</v>
      </c>
      <c r="E17" s="2">
        <f>+B17+'Febrero 2021'!E17</f>
        <v>16</v>
      </c>
      <c r="F17" s="2">
        <f>+C17+'Febrero 2021'!F17</f>
        <v>12</v>
      </c>
      <c r="G17" s="15">
        <f t="shared" si="0"/>
        <v>33.333333333333336</v>
      </c>
      <c r="H17" s="2">
        <f>+B17-C17+'Febrero 2021'!H17</f>
        <v>86</v>
      </c>
      <c r="I17" s="16">
        <f>+'Marzo 2020'!H17</f>
        <v>65</v>
      </c>
      <c r="J17" s="15">
        <f t="shared" si="1"/>
        <v>32.307692307692307</v>
      </c>
    </row>
    <row r="18" spans="1:10" ht="13" x14ac:dyDescent="0.15">
      <c r="A18" s="1" t="s">
        <v>29</v>
      </c>
      <c r="B18" s="2">
        <v>7</v>
      </c>
      <c r="C18" s="2">
        <f>+'Marzo 2020'!B18</f>
        <v>5</v>
      </c>
      <c r="D18" s="15">
        <f t="shared" si="5"/>
        <v>40</v>
      </c>
      <c r="E18" s="2">
        <f>+B18+'Febrero 2021'!E18</f>
        <v>21</v>
      </c>
      <c r="F18" s="2">
        <f>+C18+'Febrero 2021'!F18</f>
        <v>19</v>
      </c>
      <c r="G18" s="15">
        <f t="shared" si="0"/>
        <v>10.526315789473685</v>
      </c>
      <c r="H18" s="2">
        <f>+B18-C18+'Febrero 2021'!H18</f>
        <v>75</v>
      </c>
      <c r="I18" s="16">
        <f>+'Marzo 2020'!H18</f>
        <v>116</v>
      </c>
      <c r="J18" s="15">
        <f t="shared" si="1"/>
        <v>-35.344827586206897</v>
      </c>
    </row>
    <row r="19" spans="1:10" x14ac:dyDescent="0.15">
      <c r="A19" s="6" t="s">
        <v>3</v>
      </c>
      <c r="B19" s="4">
        <f t="shared" ref="B19" si="6">+B14+B15+B16+B17+B18</f>
        <v>49</v>
      </c>
      <c r="C19" s="4">
        <f>SUM(C14:C18)</f>
        <v>21</v>
      </c>
      <c r="D19" s="5">
        <f>+(B19-C19)*100/C19</f>
        <v>133.33333333333334</v>
      </c>
      <c r="E19" s="4">
        <f>SUM(E14:E18)</f>
        <v>122</v>
      </c>
      <c r="F19" s="4">
        <f>SUM(F14:F18)</f>
        <v>105</v>
      </c>
      <c r="G19" s="5">
        <f t="shared" si="0"/>
        <v>16.19047619047619</v>
      </c>
      <c r="H19" s="4">
        <f>SUM(H14:H18)</f>
        <v>487</v>
      </c>
      <c r="I19" s="4">
        <f>SUM(I14:I18)</f>
        <v>518</v>
      </c>
      <c r="J19" s="5">
        <f t="shared" si="1"/>
        <v>-5.9845559845559846</v>
      </c>
    </row>
    <row r="20" spans="1:10" ht="13" x14ac:dyDescent="0.15">
      <c r="A20" s="1" t="s">
        <v>16</v>
      </c>
      <c r="B20" s="2">
        <v>9</v>
      </c>
      <c r="C20" s="2">
        <f>+'Marzo 2020'!B20</f>
        <v>11</v>
      </c>
      <c r="D20" s="15">
        <f t="shared" si="5"/>
        <v>-18.181818181818183</v>
      </c>
      <c r="E20" s="2">
        <f>+B20+'Febrero 2021'!E20</f>
        <v>22</v>
      </c>
      <c r="F20" s="2">
        <f>+C20+'Febrero 2021'!F20</f>
        <v>30</v>
      </c>
      <c r="G20" s="15">
        <f t="shared" si="0"/>
        <v>-26.666666666666668</v>
      </c>
      <c r="H20" s="2">
        <f>+B20-C20+'Febrero 2021'!H20</f>
        <v>98</v>
      </c>
      <c r="I20" s="16">
        <f>+'Marzo 2020'!H20</f>
        <v>86</v>
      </c>
      <c r="J20" s="15">
        <f t="shared" si="1"/>
        <v>13.953488372093023</v>
      </c>
    </row>
    <row r="21" spans="1:10" ht="13" x14ac:dyDescent="0.15">
      <c r="A21" s="1" t="s">
        <v>17</v>
      </c>
      <c r="B21" s="2">
        <v>10</v>
      </c>
      <c r="C21" s="2">
        <f>+'Marzo 2020'!B21</f>
        <v>4</v>
      </c>
      <c r="D21" s="15">
        <f t="shared" si="5"/>
        <v>150</v>
      </c>
      <c r="E21" s="2">
        <f>+B21+'Febrero 2021'!E21</f>
        <v>12</v>
      </c>
      <c r="F21" s="2">
        <f>+C21+'Febrero 2021'!F21</f>
        <v>13</v>
      </c>
      <c r="G21" s="15">
        <f t="shared" si="0"/>
        <v>-7.6923076923076925</v>
      </c>
      <c r="H21" s="2">
        <f>+B21-C21+'Febrero 2021'!H21</f>
        <v>51</v>
      </c>
      <c r="I21" s="16">
        <f>+'Marzo 2020'!H21</f>
        <v>54</v>
      </c>
      <c r="J21" s="15">
        <f t="shared" si="1"/>
        <v>-5.5555555555555554</v>
      </c>
    </row>
    <row r="22" spans="1:10" ht="13" x14ac:dyDescent="0.15">
      <c r="A22" s="1" t="s">
        <v>19</v>
      </c>
      <c r="B22" s="2">
        <v>5</v>
      </c>
      <c r="C22" s="2">
        <f>+'Marzo 2020'!B22</f>
        <v>2</v>
      </c>
      <c r="D22" s="15">
        <f t="shared" si="5"/>
        <v>150</v>
      </c>
      <c r="E22" s="2">
        <f>+B22+'Febrero 2021'!E22</f>
        <v>10</v>
      </c>
      <c r="F22" s="2">
        <f>+C22+'Febrero 2021'!F22</f>
        <v>8</v>
      </c>
      <c r="G22" s="15">
        <f t="shared" si="0"/>
        <v>25</v>
      </c>
      <c r="H22" s="2">
        <f>+B22-C22+'Febrero 2021'!H22</f>
        <v>34</v>
      </c>
      <c r="I22" s="16">
        <f>+'Marzo 2020'!H22</f>
        <v>28</v>
      </c>
      <c r="J22" s="15">
        <f t="shared" si="1"/>
        <v>21.428571428571427</v>
      </c>
    </row>
    <row r="23" spans="1:10" ht="13" x14ac:dyDescent="0.15">
      <c r="A23" s="1" t="s">
        <v>18</v>
      </c>
      <c r="B23" s="2">
        <v>5</v>
      </c>
      <c r="C23" s="2">
        <f>+'Marzo 2020'!B23</f>
        <v>5</v>
      </c>
      <c r="D23" s="15">
        <f t="shared" si="5"/>
        <v>0</v>
      </c>
      <c r="E23" s="2">
        <f>+B23+'Febrero 2021'!E23</f>
        <v>15</v>
      </c>
      <c r="F23" s="2">
        <f>+C23+'Febrero 2021'!F23</f>
        <v>20</v>
      </c>
      <c r="G23" s="15">
        <f t="shared" si="0"/>
        <v>-25</v>
      </c>
      <c r="H23" s="2">
        <f>+B23-C23+'Febrero 2021'!H23</f>
        <v>50</v>
      </c>
      <c r="I23" s="16">
        <f>+'Marzo 2020'!H23</f>
        <v>92</v>
      </c>
      <c r="J23" s="15">
        <f t="shared" si="1"/>
        <v>-45.652173913043477</v>
      </c>
    </row>
    <row r="24" spans="1:10" ht="13" x14ac:dyDescent="0.15">
      <c r="A24" s="1" t="s">
        <v>20</v>
      </c>
      <c r="B24" s="2">
        <v>11</v>
      </c>
      <c r="C24" s="2">
        <f>+'Marzo 2020'!B24</f>
        <v>4</v>
      </c>
      <c r="D24" s="15">
        <f t="shared" si="5"/>
        <v>175</v>
      </c>
      <c r="E24" s="2">
        <f>+B24+'Febrero 2021'!E24</f>
        <v>21</v>
      </c>
      <c r="F24" s="2">
        <f>+C24+'Febrero 2021'!F24</f>
        <v>13</v>
      </c>
      <c r="G24" s="15">
        <f t="shared" si="0"/>
        <v>61.53846153846154</v>
      </c>
      <c r="H24" s="2">
        <f>+B24-C24+'Febrero 2021'!H24</f>
        <v>71</v>
      </c>
      <c r="I24" s="16">
        <f>+'Marzo 2020'!H24</f>
        <v>48</v>
      </c>
      <c r="J24" s="15">
        <f t="shared" si="1"/>
        <v>47.916666666666664</v>
      </c>
    </row>
    <row r="25" spans="1:10" ht="13" x14ac:dyDescent="0.15">
      <c r="A25" s="1" t="s">
        <v>22</v>
      </c>
      <c r="B25" s="2">
        <v>36</v>
      </c>
      <c r="C25" s="2">
        <f>+'Marzo 2020'!B25</f>
        <v>13</v>
      </c>
      <c r="D25" s="15">
        <f t="shared" si="5"/>
        <v>176.92307692307693</v>
      </c>
      <c r="E25" s="2">
        <f>+B25+'Febrero 2021'!E25</f>
        <v>86</v>
      </c>
      <c r="F25" s="2">
        <f>+C25+'Febrero 2021'!F25</f>
        <v>67</v>
      </c>
      <c r="G25" s="15">
        <f t="shared" si="0"/>
        <v>28.35820895522388</v>
      </c>
      <c r="H25" s="2">
        <f>+B25-C25+'Febrero 2021'!H25</f>
        <v>251</v>
      </c>
      <c r="I25" s="16">
        <f>+'Marzo 2020'!H25</f>
        <v>237</v>
      </c>
      <c r="J25" s="15">
        <f t="shared" si="1"/>
        <v>5.9071729957805905</v>
      </c>
    </row>
    <row r="26" spans="1:10" ht="13" x14ac:dyDescent="0.15">
      <c r="A26" s="1" t="s">
        <v>21</v>
      </c>
      <c r="B26" s="2">
        <v>10</v>
      </c>
      <c r="C26" s="2">
        <f>+'Marzo 2020'!B26</f>
        <v>3</v>
      </c>
      <c r="D26" s="15">
        <f t="shared" si="5"/>
        <v>233.33333333333334</v>
      </c>
      <c r="E26" s="2">
        <f>+B26+'Febrero 2021'!E26</f>
        <v>38</v>
      </c>
      <c r="F26" s="2">
        <f>+C26+'Febrero 2021'!F26</f>
        <v>21</v>
      </c>
      <c r="G26" s="15">
        <f t="shared" si="0"/>
        <v>80.952380952380949</v>
      </c>
      <c r="H26" s="2">
        <f>+B26-C26+'Febrero 2021'!H26</f>
        <v>131</v>
      </c>
      <c r="I26" s="16">
        <f>+'Marzo 2020'!H26</f>
        <v>58</v>
      </c>
      <c r="J26" s="15">
        <f t="shared" si="1"/>
        <v>125.86206896551724</v>
      </c>
    </row>
    <row r="27" spans="1:10" ht="13" x14ac:dyDescent="0.15">
      <c r="A27" s="1" t="s">
        <v>28</v>
      </c>
      <c r="B27" s="2">
        <v>9</v>
      </c>
      <c r="C27" s="2">
        <f>+'Marzo 2020'!B27</f>
        <v>5</v>
      </c>
      <c r="D27" s="15">
        <f t="shared" si="5"/>
        <v>80</v>
      </c>
      <c r="E27" s="2">
        <f>+B27+'Febrero 2021'!E27</f>
        <v>28</v>
      </c>
      <c r="F27" s="2">
        <f>+C27+'Febrero 2021'!F27</f>
        <v>22</v>
      </c>
      <c r="G27" s="15">
        <f t="shared" si="0"/>
        <v>27.272727272727273</v>
      </c>
      <c r="H27" s="2">
        <f>+B27-C27+'Febrero 2021'!H27</f>
        <v>80</v>
      </c>
      <c r="I27" s="16">
        <f>+'Marzo 2020'!H27</f>
        <v>70</v>
      </c>
      <c r="J27" s="15">
        <f t="shared" si="1"/>
        <v>14.285714285714286</v>
      </c>
    </row>
    <row r="28" spans="1:10" x14ac:dyDescent="0.15">
      <c r="A28" s="6" t="s">
        <v>30</v>
      </c>
      <c r="B28" s="4">
        <f>SUM(B20:B27)</f>
        <v>95</v>
      </c>
      <c r="C28" s="4">
        <f>SUM(C20:C27)</f>
        <v>47</v>
      </c>
      <c r="D28" s="5">
        <f>+(B28-C28)*100/C28</f>
        <v>102.12765957446808</v>
      </c>
      <c r="E28" s="4">
        <f>SUM(E20:E27)</f>
        <v>232</v>
      </c>
      <c r="F28" s="4">
        <f>SUM(F20:F27)</f>
        <v>194</v>
      </c>
      <c r="G28" s="5">
        <f>+(E28-F28)*100/F28</f>
        <v>19.587628865979383</v>
      </c>
      <c r="H28" s="4">
        <f>SUM(H20:H27)</f>
        <v>766</v>
      </c>
      <c r="I28" s="4">
        <f>SUM(I20:I27)</f>
        <v>673</v>
      </c>
      <c r="J28" s="5">
        <f>+(H28-I28)*100/I28</f>
        <v>13.818722139673106</v>
      </c>
    </row>
    <row r="29" spans="1:10" ht="14" x14ac:dyDescent="0.15">
      <c r="A29" s="14" t="s">
        <v>27</v>
      </c>
      <c r="B29" s="12">
        <f>+B7+B13+B19+B28</f>
        <v>173</v>
      </c>
      <c r="C29" s="12">
        <f>+C7+C13+C19+C28</f>
        <v>84</v>
      </c>
      <c r="D29" s="13">
        <f>+(B29-C29)*100/C29</f>
        <v>105.95238095238095</v>
      </c>
      <c r="E29" s="12">
        <f t="shared" ref="E29:I29" si="7">+E7+E13+E19+E28</f>
        <v>428</v>
      </c>
      <c r="F29" s="12">
        <f t="shared" si="7"/>
        <v>374</v>
      </c>
      <c r="G29" s="13">
        <f>+(E29-F29)*100/F29</f>
        <v>14.438502673796792</v>
      </c>
      <c r="H29" s="12">
        <f t="shared" si="7"/>
        <v>1536</v>
      </c>
      <c r="I29" s="12">
        <f t="shared" si="7"/>
        <v>1580</v>
      </c>
      <c r="J29" s="13">
        <f>+(H29-I29)*100/I29</f>
        <v>-2.7848101265822787</v>
      </c>
    </row>
    <row r="30" spans="1:10" x14ac:dyDescent="0.15">
      <c r="A30" s="11" t="s">
        <v>31</v>
      </c>
      <c r="B30" s="11">
        <f>+B29-B7</f>
        <v>172</v>
      </c>
      <c r="C30" s="11">
        <f>+C29-C7</f>
        <v>83</v>
      </c>
      <c r="D30" s="10">
        <f>+(B30-C30)*100/C30</f>
        <v>107.22891566265061</v>
      </c>
      <c r="E30" s="11">
        <f t="shared" ref="E30:I30" si="8">+E29-E7</f>
        <v>426</v>
      </c>
      <c r="F30" s="11">
        <f t="shared" si="8"/>
        <v>370</v>
      </c>
      <c r="G30" s="10">
        <f>+(E30-F30)*100/F30</f>
        <v>15.135135135135135</v>
      </c>
      <c r="H30" s="11">
        <f t="shared" si="8"/>
        <v>1521</v>
      </c>
      <c r="I30" s="11">
        <f t="shared" si="8"/>
        <v>1542</v>
      </c>
      <c r="J30" s="10">
        <f>+(H30-I30)*100/I30</f>
        <v>-1.3618677042801557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98A2CF-5FBF-5C43-AAC9-08894B0E6A8C}">
  <sheetPr codeName="Hoja64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+'Febrero 2020'!B4</f>
        <v>0</v>
      </c>
      <c r="D4" s="15" t="e">
        <f t="shared" ref="D4:D12" si="0">+(B4-C4)*100/C4</f>
        <v>#DIV/0!</v>
      </c>
      <c r="E4" s="2">
        <f>+B4+'Enero 2021'!E4</f>
        <v>0</v>
      </c>
      <c r="F4" s="2">
        <f>+C4+'Enero 2021'!F4</f>
        <v>0</v>
      </c>
      <c r="G4" s="15" t="e">
        <f t="shared" ref="G4:G27" si="1">+(E4-F4)*100/F4</f>
        <v>#DIV/0!</v>
      </c>
      <c r="H4" s="2">
        <f>+B4-C4+'Enero 2021'!H4</f>
        <v>4</v>
      </c>
      <c r="I4" s="16">
        <f>+'Febrero 2020'!H4</f>
        <v>11</v>
      </c>
      <c r="J4" s="15">
        <f t="shared" ref="J4:J27" si="2">+(H4-I4)*100/I4</f>
        <v>-63.636363636363633</v>
      </c>
    </row>
    <row r="5" spans="1:10" ht="13" x14ac:dyDescent="0.15">
      <c r="A5" s="1" t="s">
        <v>5</v>
      </c>
      <c r="B5" s="2"/>
      <c r="C5" s="2">
        <f>+'Febrero 2020'!B5</f>
        <v>0</v>
      </c>
      <c r="D5" s="15"/>
      <c r="E5" s="2">
        <f>+B5+'Enero 2021'!E5</f>
        <v>1</v>
      </c>
      <c r="F5" s="2">
        <f>+C5+'Enero 2021'!F5</f>
        <v>1</v>
      </c>
      <c r="G5" s="15">
        <f t="shared" si="1"/>
        <v>0</v>
      </c>
      <c r="H5" s="2">
        <f>+B5-C5+'Enero 2021'!H5</f>
        <v>3</v>
      </c>
      <c r="I5" s="16">
        <f>+'Febrero 2020'!H5</f>
        <v>12</v>
      </c>
      <c r="J5" s="15">
        <f t="shared" si="2"/>
        <v>-75</v>
      </c>
    </row>
    <row r="6" spans="1:10" ht="13" x14ac:dyDescent="0.15">
      <c r="A6" s="1" t="s">
        <v>6</v>
      </c>
      <c r="B6" s="2"/>
      <c r="C6" s="2">
        <f>+'Febrero 2020'!B6</f>
        <v>1</v>
      </c>
      <c r="D6" s="15">
        <f t="shared" si="0"/>
        <v>-100</v>
      </c>
      <c r="E6" s="2">
        <f>+B6+'Enero 2021'!E6</f>
        <v>0</v>
      </c>
      <c r="F6" s="2">
        <f>+C6+'Enero 2021'!F6</f>
        <v>2</v>
      </c>
      <c r="G6" s="15">
        <f t="shared" si="1"/>
        <v>-100</v>
      </c>
      <c r="H6" s="2">
        <f>+B6-C6+'Enero 2021'!H6</f>
        <v>8</v>
      </c>
      <c r="I6" s="16">
        <f>+'Febrero 2020'!H6</f>
        <v>20</v>
      </c>
      <c r="J6" s="15">
        <f t="shared" si="2"/>
        <v>-60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1</v>
      </c>
      <c r="D7" s="5">
        <f>+(B7-C7)*100/C7</f>
        <v>-100</v>
      </c>
      <c r="E7" s="4">
        <f>SUM(E4:E6)</f>
        <v>1</v>
      </c>
      <c r="F7" s="4">
        <f>SUM(F4:F6)</f>
        <v>3</v>
      </c>
      <c r="G7" s="5">
        <f t="shared" si="1"/>
        <v>-66.666666666666671</v>
      </c>
      <c r="H7" s="4">
        <f>SUM(H4:H6)</f>
        <v>15</v>
      </c>
      <c r="I7" s="4">
        <f>SUM(I4:I6)</f>
        <v>43</v>
      </c>
      <c r="J7" s="5">
        <f t="shared" si="2"/>
        <v>-65.116279069767444</v>
      </c>
    </row>
    <row r="8" spans="1:10" ht="13" x14ac:dyDescent="0.15">
      <c r="A8" s="1" t="s">
        <v>7</v>
      </c>
      <c r="B8" s="2">
        <v>1</v>
      </c>
      <c r="C8" s="2">
        <f>+'Febrero 2020'!B8</f>
        <v>1</v>
      </c>
      <c r="D8" s="15">
        <f t="shared" si="0"/>
        <v>0</v>
      </c>
      <c r="E8" s="2">
        <f>+B8+'Enero 2021'!E8</f>
        <v>1</v>
      </c>
      <c r="F8" s="2">
        <f>+C8+'Enero 2021'!F8</f>
        <v>2</v>
      </c>
      <c r="G8" s="15">
        <f t="shared" si="1"/>
        <v>-50</v>
      </c>
      <c r="H8" s="2">
        <f>+B8-C8+'Enero 2021'!H8</f>
        <v>3</v>
      </c>
      <c r="I8" s="16">
        <f>+'Febrero 2020'!H8</f>
        <v>3</v>
      </c>
      <c r="J8" s="15">
        <f t="shared" si="2"/>
        <v>0</v>
      </c>
    </row>
    <row r="9" spans="1:10" ht="13" x14ac:dyDescent="0.15">
      <c r="A9" s="1" t="s">
        <v>8</v>
      </c>
      <c r="B9" s="2"/>
      <c r="C9" s="2">
        <f>+'Febrero 2020'!B9</f>
        <v>2</v>
      </c>
      <c r="D9" s="15">
        <f t="shared" si="0"/>
        <v>-100</v>
      </c>
      <c r="E9" s="2">
        <f>+B9+'Enero 2021'!E9</f>
        <v>2</v>
      </c>
      <c r="F9" s="2">
        <f>+C9+'Enero 2021'!F9</f>
        <v>6</v>
      </c>
      <c r="G9" s="15">
        <f t="shared" si="1"/>
        <v>-66.666666666666671</v>
      </c>
      <c r="H9" s="2">
        <f>+B9-C9+'Enero 2021'!H9</f>
        <v>12</v>
      </c>
      <c r="I9" s="16">
        <f>+'Febrero 2020'!H9</f>
        <v>39</v>
      </c>
      <c r="J9" s="15">
        <f t="shared" si="2"/>
        <v>-69.230769230769226</v>
      </c>
    </row>
    <row r="10" spans="1:10" ht="13" x14ac:dyDescent="0.15">
      <c r="A10" s="1" t="s">
        <v>9</v>
      </c>
      <c r="B10" s="2">
        <v>4</v>
      </c>
      <c r="C10" s="2">
        <f>+'Febrero 2020'!B10</f>
        <v>3</v>
      </c>
      <c r="D10" s="15">
        <f t="shared" si="0"/>
        <v>33.333333333333336</v>
      </c>
      <c r="E10" s="2">
        <f>+B10+'Enero 2021'!E10</f>
        <v>8</v>
      </c>
      <c r="F10" s="2">
        <f>+C10+'Enero 2021'!F10</f>
        <v>7</v>
      </c>
      <c r="G10" s="15">
        <f t="shared" si="1"/>
        <v>14.285714285714286</v>
      </c>
      <c r="H10" s="2">
        <f>+B10-C10+'Enero 2021'!H10</f>
        <v>72</v>
      </c>
      <c r="I10" s="16">
        <f>+'Febrero 2020'!H10</f>
        <v>67</v>
      </c>
      <c r="J10" s="15">
        <f t="shared" si="2"/>
        <v>7.4626865671641793</v>
      </c>
    </row>
    <row r="11" spans="1:10" ht="13" x14ac:dyDescent="0.15">
      <c r="A11" s="1" t="s">
        <v>10</v>
      </c>
      <c r="B11" s="2">
        <v>8</v>
      </c>
      <c r="C11" s="2">
        <f>+'Febrero 2020'!B11</f>
        <v>9</v>
      </c>
      <c r="D11" s="15">
        <f t="shared" si="0"/>
        <v>-11.111111111111111</v>
      </c>
      <c r="E11" s="2">
        <f>+B11+'Enero 2021'!E11</f>
        <v>13</v>
      </c>
      <c r="F11" s="2">
        <f>+C11+'Enero 2021'!F11</f>
        <v>17</v>
      </c>
      <c r="G11" s="15">
        <f t="shared" si="1"/>
        <v>-23.529411764705884</v>
      </c>
      <c r="H11" s="2">
        <f>+B11-C11+'Enero 2021'!H11</f>
        <v>68</v>
      </c>
      <c r="I11" s="16">
        <f>+'Febrero 2020'!H11</f>
        <v>104</v>
      </c>
      <c r="J11" s="15">
        <f t="shared" si="2"/>
        <v>-34.615384615384613</v>
      </c>
    </row>
    <row r="12" spans="1:10" ht="13" x14ac:dyDescent="0.15">
      <c r="A12" s="1" t="s">
        <v>11</v>
      </c>
      <c r="B12" s="2">
        <v>11</v>
      </c>
      <c r="C12" s="2">
        <f>+'Febrero 2020'!B12</f>
        <v>11</v>
      </c>
      <c r="D12" s="15">
        <f t="shared" si="0"/>
        <v>0</v>
      </c>
      <c r="E12" s="2">
        <f>+B12+'Enero 2021'!E12</f>
        <v>20</v>
      </c>
      <c r="F12" s="2">
        <f>+C12+'Enero 2021'!F12</f>
        <v>24</v>
      </c>
      <c r="G12" s="15">
        <f t="shared" si="1"/>
        <v>-16.666666666666668</v>
      </c>
      <c r="H12" s="2">
        <f>+B12-C12+'Enero 2021'!H12</f>
        <v>100</v>
      </c>
      <c r="I12" s="16">
        <f>+'Febrero 2020'!H12</f>
        <v>151</v>
      </c>
      <c r="J12" s="15">
        <f t="shared" si="2"/>
        <v>-33.774834437086092</v>
      </c>
    </row>
    <row r="13" spans="1:10" x14ac:dyDescent="0.15">
      <c r="A13" s="6" t="s">
        <v>2</v>
      </c>
      <c r="B13" s="4">
        <f t="shared" ref="B13" si="4">+B8+B9+B10+B11+B12</f>
        <v>24</v>
      </c>
      <c r="C13" s="4">
        <f>SUM(C8:C12)</f>
        <v>26</v>
      </c>
      <c r="D13" s="5">
        <f>+(B13-C13)*100/C13</f>
        <v>-7.6923076923076925</v>
      </c>
      <c r="E13" s="4">
        <f>SUM(E8:E12)</f>
        <v>44</v>
      </c>
      <c r="F13" s="4">
        <f>SUM(F8:F12)</f>
        <v>56</v>
      </c>
      <c r="G13" s="5">
        <f t="shared" si="1"/>
        <v>-21.428571428571427</v>
      </c>
      <c r="H13" s="4">
        <f>SUM(H8:H12)</f>
        <v>255</v>
      </c>
      <c r="I13" s="4">
        <f>SUM(I8:I12)</f>
        <v>364</v>
      </c>
      <c r="J13" s="5">
        <f t="shared" si="2"/>
        <v>-29.945054945054945</v>
      </c>
    </row>
    <row r="14" spans="1:10" ht="13" x14ac:dyDescent="0.15">
      <c r="A14" s="1" t="s">
        <v>12</v>
      </c>
      <c r="B14" s="2">
        <v>2</v>
      </c>
      <c r="C14" s="2">
        <f>+'Febrero 2020'!B14</f>
        <v>9</v>
      </c>
      <c r="D14" s="15">
        <f>+(B14-C14)*100/C14</f>
        <v>-77.777777777777771</v>
      </c>
      <c r="E14" s="2">
        <f>+B14+'Enero 2021'!E14</f>
        <v>9</v>
      </c>
      <c r="F14" s="2">
        <f>+C14+'Enero 2021'!F14</f>
        <v>16</v>
      </c>
      <c r="G14" s="15">
        <f t="shared" si="1"/>
        <v>-43.75</v>
      </c>
      <c r="H14" s="2">
        <f>+B14-C14+'Enero 2021'!H14</f>
        <v>75</v>
      </c>
      <c r="I14" s="16">
        <f>+'Febrero 2020'!H14</f>
        <v>99</v>
      </c>
      <c r="J14" s="15">
        <f t="shared" si="2"/>
        <v>-24.242424242424242</v>
      </c>
    </row>
    <row r="15" spans="1:10" ht="13" x14ac:dyDescent="0.15">
      <c r="A15" s="1" t="s">
        <v>13</v>
      </c>
      <c r="B15" s="2">
        <v>7</v>
      </c>
      <c r="C15" s="2">
        <f>+'Febrero 2020'!B15</f>
        <v>8</v>
      </c>
      <c r="D15" s="15">
        <f t="shared" ref="D15:D27" si="5">+(B15-C15)*100/C15</f>
        <v>-12.5</v>
      </c>
      <c r="E15" s="2">
        <f>+B15+'Enero 2021'!E15</f>
        <v>18</v>
      </c>
      <c r="F15" s="2">
        <f>+C15+'Enero 2021'!F15</f>
        <v>19</v>
      </c>
      <c r="G15" s="15">
        <f t="shared" si="1"/>
        <v>-5.2631578947368425</v>
      </c>
      <c r="H15" s="2">
        <f>+B15-C15+'Enero 2021'!H15</f>
        <v>72</v>
      </c>
      <c r="I15" s="16">
        <f>+'Febrero 2020'!H15</f>
        <v>107</v>
      </c>
      <c r="J15" s="15">
        <f t="shared" si="2"/>
        <v>-32.710280373831779</v>
      </c>
    </row>
    <row r="16" spans="1:10" ht="13" x14ac:dyDescent="0.15">
      <c r="A16" s="1" t="s">
        <v>14</v>
      </c>
      <c r="B16" s="2">
        <v>13</v>
      </c>
      <c r="C16" s="2">
        <f>+'Febrero 2020'!B16</f>
        <v>15</v>
      </c>
      <c r="D16" s="15">
        <f t="shared" si="5"/>
        <v>-13.333333333333334</v>
      </c>
      <c r="E16" s="2">
        <f>+B16+'Enero 2021'!E16</f>
        <v>22</v>
      </c>
      <c r="F16" s="2">
        <f>+C16+'Enero 2021'!F16</f>
        <v>25</v>
      </c>
      <c r="G16" s="15">
        <f t="shared" si="1"/>
        <v>-12</v>
      </c>
      <c r="H16" s="2">
        <f>+B16-C16+'Enero 2021'!H16</f>
        <v>157</v>
      </c>
      <c r="I16" s="16">
        <f>+'Febrero 2020'!H16</f>
        <v>147</v>
      </c>
      <c r="J16" s="15">
        <f t="shared" si="2"/>
        <v>6.8027210884353737</v>
      </c>
    </row>
    <row r="17" spans="1:10" ht="13" x14ac:dyDescent="0.15">
      <c r="A17" s="1" t="s">
        <v>15</v>
      </c>
      <c r="B17" s="2">
        <v>8</v>
      </c>
      <c r="C17" s="2">
        <f>+'Febrero 2020'!B17</f>
        <v>1</v>
      </c>
      <c r="D17" s="15">
        <f t="shared" si="5"/>
        <v>700</v>
      </c>
      <c r="E17" s="2">
        <f>+B17+'Enero 2021'!E17</f>
        <v>10</v>
      </c>
      <c r="F17" s="2">
        <f>+C17+'Enero 2021'!F17</f>
        <v>10</v>
      </c>
      <c r="G17" s="15">
        <f t="shared" si="1"/>
        <v>0</v>
      </c>
      <c r="H17" s="2">
        <f>+B17-C17+'Enero 2021'!H17</f>
        <v>82</v>
      </c>
      <c r="I17" s="16">
        <f>+'Febrero 2020'!H17</f>
        <v>70</v>
      </c>
      <c r="J17" s="15">
        <f t="shared" si="2"/>
        <v>17.142857142857142</v>
      </c>
    </row>
    <row r="18" spans="1:10" ht="13" x14ac:dyDescent="0.15">
      <c r="A18" s="1" t="s">
        <v>29</v>
      </c>
      <c r="B18" s="2">
        <v>9</v>
      </c>
      <c r="C18" s="2">
        <f>+'Febrero 2020'!B18</f>
        <v>8</v>
      </c>
      <c r="D18" s="15">
        <f t="shared" si="5"/>
        <v>12.5</v>
      </c>
      <c r="E18" s="2">
        <f>+B18+'Enero 2021'!E18</f>
        <v>14</v>
      </c>
      <c r="F18" s="2">
        <f>+C18+'Enero 2021'!F18</f>
        <v>14</v>
      </c>
      <c r="G18" s="15">
        <f t="shared" si="1"/>
        <v>0</v>
      </c>
      <c r="H18" s="2">
        <f>+B18-C18+'Enero 2021'!H18</f>
        <v>73</v>
      </c>
      <c r="I18" s="16">
        <f>+'Febrero 2020'!H18</f>
        <v>125</v>
      </c>
      <c r="J18" s="15">
        <f t="shared" si="2"/>
        <v>-41.6</v>
      </c>
    </row>
    <row r="19" spans="1:10" x14ac:dyDescent="0.15">
      <c r="A19" s="6" t="s">
        <v>3</v>
      </c>
      <c r="B19" s="4">
        <f t="shared" ref="B19" si="6">+B14+B15+B16+B17+B18</f>
        <v>39</v>
      </c>
      <c r="C19" s="4">
        <f>SUM(C14:C18)</f>
        <v>41</v>
      </c>
      <c r="D19" s="5">
        <f>+(B19-C19)*100/C19</f>
        <v>-4.8780487804878048</v>
      </c>
      <c r="E19" s="4">
        <f>SUM(E14:E18)</f>
        <v>73</v>
      </c>
      <c r="F19" s="4">
        <f>SUM(F14:F18)</f>
        <v>84</v>
      </c>
      <c r="G19" s="5">
        <f t="shared" si="1"/>
        <v>-13.095238095238095</v>
      </c>
      <c r="H19" s="4">
        <f>SUM(H14:H18)</f>
        <v>459</v>
      </c>
      <c r="I19" s="4">
        <f>SUM(I14:I18)</f>
        <v>548</v>
      </c>
      <c r="J19" s="5">
        <f t="shared" si="2"/>
        <v>-16.240875912408757</v>
      </c>
    </row>
    <row r="20" spans="1:10" ht="13" x14ac:dyDescent="0.15">
      <c r="A20" s="1" t="s">
        <v>16</v>
      </c>
      <c r="B20" s="2">
        <v>6</v>
      </c>
      <c r="C20" s="2">
        <f>+'Febrero 2020'!B20</f>
        <v>8</v>
      </c>
      <c r="D20" s="15">
        <f t="shared" si="5"/>
        <v>-25</v>
      </c>
      <c r="E20" s="2">
        <f>+B20+'Enero 2021'!E20</f>
        <v>13</v>
      </c>
      <c r="F20" s="2">
        <f>+C20+'Enero 2021'!F20</f>
        <v>19</v>
      </c>
      <c r="G20" s="15">
        <f t="shared" si="1"/>
        <v>-31.578947368421051</v>
      </c>
      <c r="H20" s="2">
        <f>+B20-C20+'Enero 2021'!H20</f>
        <v>100</v>
      </c>
      <c r="I20" s="16">
        <f>+'Febrero 2020'!H20</f>
        <v>78</v>
      </c>
      <c r="J20" s="15">
        <f t="shared" si="2"/>
        <v>28.205128205128204</v>
      </c>
    </row>
    <row r="21" spans="1:10" ht="13" x14ac:dyDescent="0.15">
      <c r="A21" s="1" t="s">
        <v>17</v>
      </c>
      <c r="B21" s="2">
        <v>1</v>
      </c>
      <c r="C21" s="2">
        <f>+'Febrero 2020'!B21</f>
        <v>3</v>
      </c>
      <c r="D21" s="15">
        <f t="shared" si="5"/>
        <v>-66.666666666666671</v>
      </c>
      <c r="E21" s="2">
        <f>+B21+'Enero 2021'!E21</f>
        <v>2</v>
      </c>
      <c r="F21" s="2">
        <f>+C21+'Enero 2021'!F21</f>
        <v>9</v>
      </c>
      <c r="G21" s="15">
        <f t="shared" si="1"/>
        <v>-77.777777777777771</v>
      </c>
      <c r="H21" s="2">
        <f>+B21-C21+'Enero 2021'!H21</f>
        <v>45</v>
      </c>
      <c r="I21" s="16">
        <f>+'Febrero 2020'!H21</f>
        <v>58</v>
      </c>
      <c r="J21" s="15">
        <f t="shared" si="2"/>
        <v>-22.413793103448278</v>
      </c>
    </row>
    <row r="22" spans="1:10" ht="13" x14ac:dyDescent="0.15">
      <c r="A22" s="1" t="s">
        <v>19</v>
      </c>
      <c r="B22" s="2">
        <v>1</v>
      </c>
      <c r="C22" s="2">
        <f>+'Febrero 2020'!B22</f>
        <v>4</v>
      </c>
      <c r="D22" s="15">
        <f t="shared" si="5"/>
        <v>-75</v>
      </c>
      <c r="E22" s="2">
        <f>+B22+'Enero 2021'!E22</f>
        <v>5</v>
      </c>
      <c r="F22" s="2">
        <f>+C22+'Enero 2021'!F22</f>
        <v>6</v>
      </c>
      <c r="G22" s="15">
        <f t="shared" si="1"/>
        <v>-16.666666666666668</v>
      </c>
      <c r="H22" s="2">
        <f>+B22-C22+'Enero 2021'!H22</f>
        <v>31</v>
      </c>
      <c r="I22" s="16">
        <f>+'Febrero 2020'!H22</f>
        <v>28</v>
      </c>
      <c r="J22" s="15">
        <f t="shared" si="2"/>
        <v>10.714285714285714</v>
      </c>
    </row>
    <row r="23" spans="1:10" ht="13" x14ac:dyDescent="0.15">
      <c r="A23" s="1" t="s">
        <v>18</v>
      </c>
      <c r="B23" s="2">
        <v>4</v>
      </c>
      <c r="C23" s="2">
        <f>+'Febrero 2020'!B23</f>
        <v>5</v>
      </c>
      <c r="D23" s="15">
        <f t="shared" si="5"/>
        <v>-20</v>
      </c>
      <c r="E23" s="2">
        <f>+B23+'Enero 2021'!E23</f>
        <v>10</v>
      </c>
      <c r="F23" s="2">
        <f>+C23+'Enero 2021'!F23</f>
        <v>15</v>
      </c>
      <c r="G23" s="15">
        <f t="shared" si="1"/>
        <v>-33.333333333333336</v>
      </c>
      <c r="H23" s="2">
        <f>+B23-C23+'Enero 2021'!H23</f>
        <v>50</v>
      </c>
      <c r="I23" s="16">
        <f>+'Febrero 2020'!H23</f>
        <v>99</v>
      </c>
      <c r="J23" s="15">
        <f t="shared" si="2"/>
        <v>-49.494949494949495</v>
      </c>
    </row>
    <row r="24" spans="1:10" ht="13" x14ac:dyDescent="0.15">
      <c r="A24" s="1" t="s">
        <v>20</v>
      </c>
      <c r="B24" s="2">
        <v>3</v>
      </c>
      <c r="C24" s="2">
        <f>+'Febrero 2020'!B24</f>
        <v>5</v>
      </c>
      <c r="D24" s="15">
        <f t="shared" si="5"/>
        <v>-40</v>
      </c>
      <c r="E24" s="2">
        <f>+B24+'Enero 2021'!E24</f>
        <v>10</v>
      </c>
      <c r="F24" s="2">
        <f>+C24+'Enero 2021'!F24</f>
        <v>9</v>
      </c>
      <c r="G24" s="15">
        <f t="shared" si="1"/>
        <v>11.111111111111111</v>
      </c>
      <c r="H24" s="2">
        <f>+B24-C24+'Enero 2021'!H24</f>
        <v>64</v>
      </c>
      <c r="I24" s="16">
        <f>+'Febrero 2020'!H24</f>
        <v>51</v>
      </c>
      <c r="J24" s="15">
        <f t="shared" si="2"/>
        <v>25.490196078431371</v>
      </c>
    </row>
    <row r="25" spans="1:10" ht="13" x14ac:dyDescent="0.15">
      <c r="A25" s="1" t="s">
        <v>22</v>
      </c>
      <c r="B25" s="2">
        <v>29</v>
      </c>
      <c r="C25" s="2">
        <f>+'Febrero 2020'!B25</f>
        <v>18</v>
      </c>
      <c r="D25" s="15">
        <f t="shared" si="5"/>
        <v>61.111111111111114</v>
      </c>
      <c r="E25" s="2">
        <f>+B25+'Enero 2021'!E25</f>
        <v>50</v>
      </c>
      <c r="F25" s="2">
        <f>+C25+'Enero 2021'!F25</f>
        <v>54</v>
      </c>
      <c r="G25" s="15">
        <f t="shared" si="1"/>
        <v>-7.4074074074074074</v>
      </c>
      <c r="H25" s="2">
        <f>+B25-C25+'Enero 2021'!H25</f>
        <v>228</v>
      </c>
      <c r="I25" s="16">
        <f>+'Febrero 2020'!H25</f>
        <v>241</v>
      </c>
      <c r="J25" s="15">
        <f t="shared" si="2"/>
        <v>-5.394190871369295</v>
      </c>
    </row>
    <row r="26" spans="1:10" ht="13" x14ac:dyDescent="0.15">
      <c r="A26" s="1" t="s">
        <v>21</v>
      </c>
      <c r="B26" s="2">
        <v>15</v>
      </c>
      <c r="C26" s="2">
        <f>+'Febrero 2020'!B26</f>
        <v>9</v>
      </c>
      <c r="D26" s="15">
        <f t="shared" si="5"/>
        <v>66.666666666666671</v>
      </c>
      <c r="E26" s="2">
        <f>+B26+'Enero 2021'!E26</f>
        <v>28</v>
      </c>
      <c r="F26" s="2">
        <f>+C26+'Enero 2021'!F26</f>
        <v>18</v>
      </c>
      <c r="G26" s="15">
        <f t="shared" si="1"/>
        <v>55.555555555555557</v>
      </c>
      <c r="H26" s="2">
        <f>+B26-C26+'Enero 2021'!H26</f>
        <v>124</v>
      </c>
      <c r="I26" s="16">
        <f>+'Febrero 2020'!H26</f>
        <v>61</v>
      </c>
      <c r="J26" s="15">
        <f t="shared" si="2"/>
        <v>103.27868852459017</v>
      </c>
    </row>
    <row r="27" spans="1:10" ht="13" x14ac:dyDescent="0.15">
      <c r="A27" s="1" t="s">
        <v>28</v>
      </c>
      <c r="B27" s="2">
        <v>15</v>
      </c>
      <c r="C27" s="2">
        <f>+'Febrero 2020'!B27</f>
        <v>6</v>
      </c>
      <c r="D27" s="15">
        <f t="shared" si="5"/>
        <v>150</v>
      </c>
      <c r="E27" s="2">
        <f>+B27+'Enero 2021'!E27</f>
        <v>19</v>
      </c>
      <c r="F27" s="2">
        <f>+C27+'Enero 2021'!F27</f>
        <v>17</v>
      </c>
      <c r="G27" s="15">
        <f t="shared" si="1"/>
        <v>11.764705882352942</v>
      </c>
      <c r="H27" s="2">
        <f>+B27-C27+'Enero 2021'!H27</f>
        <v>76</v>
      </c>
      <c r="I27" s="16">
        <f>+'Febrero 2020'!H27</f>
        <v>67</v>
      </c>
      <c r="J27" s="15">
        <f t="shared" si="2"/>
        <v>13.432835820895523</v>
      </c>
    </row>
    <row r="28" spans="1:10" x14ac:dyDescent="0.15">
      <c r="A28" s="6" t="s">
        <v>30</v>
      </c>
      <c r="B28" s="4">
        <f>SUM(B20:B27)</f>
        <v>74</v>
      </c>
      <c r="C28" s="4">
        <f>SUM(C20:C27)</f>
        <v>58</v>
      </c>
      <c r="D28" s="5">
        <f>+(B28-C28)*100/C28</f>
        <v>27.586206896551722</v>
      </c>
      <c r="E28" s="4">
        <f>SUM(E20:E27)</f>
        <v>137</v>
      </c>
      <c r="F28" s="4">
        <f>SUM(F20:F27)</f>
        <v>147</v>
      </c>
      <c r="G28" s="5">
        <f>+(E28-F28)*100/F28</f>
        <v>-6.8027210884353737</v>
      </c>
      <c r="H28" s="4">
        <f>SUM(H20:H27)</f>
        <v>718</v>
      </c>
      <c r="I28" s="4">
        <f>SUM(I20:I27)</f>
        <v>683</v>
      </c>
      <c r="J28" s="5">
        <f>+(H28-I28)*100/I28</f>
        <v>5.1244509516837482</v>
      </c>
    </row>
    <row r="29" spans="1:10" ht="14" x14ac:dyDescent="0.15">
      <c r="A29" s="14" t="s">
        <v>27</v>
      </c>
      <c r="B29" s="12">
        <f>+B7+B13+B19+B28</f>
        <v>137</v>
      </c>
      <c r="C29" s="12">
        <f>+C7+C13+C19+C28</f>
        <v>126</v>
      </c>
      <c r="D29" s="13">
        <f>+(B29-C29)*100/C29</f>
        <v>8.7301587301587293</v>
      </c>
      <c r="E29" s="12">
        <f t="shared" ref="E29:I29" si="7">+E7+E13+E19+E28</f>
        <v>255</v>
      </c>
      <c r="F29" s="12">
        <f t="shared" si="7"/>
        <v>290</v>
      </c>
      <c r="G29" s="13">
        <f>+(E29-F29)*100/F29</f>
        <v>-12.068965517241379</v>
      </c>
      <c r="H29" s="12">
        <f t="shared" si="7"/>
        <v>1447</v>
      </c>
      <c r="I29" s="12">
        <f t="shared" si="7"/>
        <v>1638</v>
      </c>
      <c r="J29" s="13">
        <f>+(H29-I29)*100/I29</f>
        <v>-11.66056166056166</v>
      </c>
    </row>
    <row r="30" spans="1:10" x14ac:dyDescent="0.15">
      <c r="A30" s="11" t="s">
        <v>31</v>
      </c>
      <c r="B30" s="11">
        <f>+B29-B7</f>
        <v>137</v>
      </c>
      <c r="C30" s="11">
        <f>+C29-C7</f>
        <v>125</v>
      </c>
      <c r="D30" s="10">
        <f>+(B30-C30)*100/C30</f>
        <v>9.6</v>
      </c>
      <c r="E30" s="11">
        <f t="shared" ref="E30:I30" si="8">+E29-E7</f>
        <v>254</v>
      </c>
      <c r="F30" s="11">
        <f t="shared" si="8"/>
        <v>287</v>
      </c>
      <c r="G30" s="10">
        <f>+(E30-F30)*100/F30</f>
        <v>-11.498257839721255</v>
      </c>
      <c r="H30" s="11">
        <f t="shared" si="8"/>
        <v>1432</v>
      </c>
      <c r="I30" s="11">
        <f t="shared" si="8"/>
        <v>1595</v>
      </c>
      <c r="J30" s="10">
        <f>+(H30-I30)*100/I30</f>
        <v>-10.219435736677116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893FB-508E-F149-AAE6-A23604E8CFA4}">
  <sheetPr codeName="Hoja65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2021</v>
      </c>
      <c r="C3" s="8">
        <v>2020</v>
      </c>
      <c r="D3" s="9" t="s">
        <v>23</v>
      </c>
      <c r="E3" s="7">
        <v>2021</v>
      </c>
      <c r="F3" s="8">
        <v>2020</v>
      </c>
      <c r="G3" s="9" t="s">
        <v>23</v>
      </c>
      <c r="H3" s="7">
        <v>2021</v>
      </c>
      <c r="I3" s="8">
        <v>2020</v>
      </c>
      <c r="J3" s="9" t="s">
        <v>23</v>
      </c>
    </row>
    <row r="4" spans="1:10" ht="13" x14ac:dyDescent="0.15">
      <c r="A4" s="1" t="s">
        <v>4</v>
      </c>
      <c r="B4" s="2"/>
      <c r="C4" s="2">
        <f>+'Enero 2020'!B4</f>
        <v>0</v>
      </c>
      <c r="D4" s="15"/>
      <c r="E4" s="2">
        <f>+B4</f>
        <v>0</v>
      </c>
      <c r="F4" s="2">
        <f>+C4</f>
        <v>0</v>
      </c>
      <c r="G4" s="15"/>
      <c r="H4" s="2">
        <f>+B4-C4+'Diciembre 2020'!H4</f>
        <v>4</v>
      </c>
      <c r="I4" s="16">
        <f>+'Enero 2020'!H4</f>
        <v>13</v>
      </c>
      <c r="J4" s="15">
        <f t="shared" ref="J4:J27" si="0">+(H4-I4)*100/I4</f>
        <v>-69.230769230769226</v>
      </c>
    </row>
    <row r="5" spans="1:10" ht="13" x14ac:dyDescent="0.15">
      <c r="A5" s="1" t="s">
        <v>5</v>
      </c>
      <c r="B5" s="2">
        <v>1</v>
      </c>
      <c r="C5" s="2">
        <f>+'Enero 2020'!B5</f>
        <v>1</v>
      </c>
      <c r="D5" s="15">
        <f t="shared" ref="D5:D8" si="1">+(B5-C5)*100/C5</f>
        <v>0</v>
      </c>
      <c r="E5" s="2">
        <f t="shared" ref="E5:E6" si="2">+B5</f>
        <v>1</v>
      </c>
      <c r="F5" s="2">
        <f t="shared" ref="F5:F6" si="3">+C5</f>
        <v>1</v>
      </c>
      <c r="G5" s="15">
        <f t="shared" ref="G5:G27" si="4">+(E5-F5)*100/F5</f>
        <v>0</v>
      </c>
      <c r="H5" s="2">
        <f>+B5-C5+'Diciembre 2020'!H5</f>
        <v>3</v>
      </c>
      <c r="I5" s="16">
        <f>+'Enero 2020'!H5</f>
        <v>13</v>
      </c>
      <c r="J5" s="15">
        <f t="shared" si="0"/>
        <v>-76.92307692307692</v>
      </c>
    </row>
    <row r="6" spans="1:10" ht="13" x14ac:dyDescent="0.15">
      <c r="A6" s="1" t="s">
        <v>6</v>
      </c>
      <c r="B6" s="2"/>
      <c r="C6" s="2">
        <f>+'Enero 2020'!B6</f>
        <v>1</v>
      </c>
      <c r="D6" s="15">
        <f t="shared" si="1"/>
        <v>-100</v>
      </c>
      <c r="E6" s="2">
        <f t="shared" si="2"/>
        <v>0</v>
      </c>
      <c r="F6" s="2">
        <f t="shared" si="3"/>
        <v>1</v>
      </c>
      <c r="G6" s="15">
        <f t="shared" si="4"/>
        <v>-100</v>
      </c>
      <c r="H6" s="2">
        <f>+B6-C6+'Diciembre 2020'!H6</f>
        <v>9</v>
      </c>
      <c r="I6" s="16">
        <f>+'Enero 2020'!H6</f>
        <v>19</v>
      </c>
      <c r="J6" s="15">
        <f t="shared" si="0"/>
        <v>-52.631578947368418</v>
      </c>
    </row>
    <row r="7" spans="1:10" x14ac:dyDescent="0.15">
      <c r="A7" s="6" t="s">
        <v>1</v>
      </c>
      <c r="B7" s="4">
        <f>+B4+B5+B6</f>
        <v>1</v>
      </c>
      <c r="C7" s="4">
        <f>SUM(C4:C6)</f>
        <v>2</v>
      </c>
      <c r="D7" s="5">
        <f>+(B7-C7)*100/C7</f>
        <v>-50</v>
      </c>
      <c r="E7" s="4">
        <f>SUM(E4:E6)</f>
        <v>1</v>
      </c>
      <c r="F7" s="4">
        <f>SUM(F4:F6)</f>
        <v>2</v>
      </c>
      <c r="G7" s="5">
        <f t="shared" si="4"/>
        <v>-50</v>
      </c>
      <c r="H7" s="4">
        <f>SUM(H4:H6)</f>
        <v>16</v>
      </c>
      <c r="I7" s="4">
        <f>SUM(I4:I6)</f>
        <v>45</v>
      </c>
      <c r="J7" s="5">
        <f t="shared" si="0"/>
        <v>-64.444444444444443</v>
      </c>
    </row>
    <row r="8" spans="1:10" ht="13" x14ac:dyDescent="0.15">
      <c r="A8" s="1" t="s">
        <v>7</v>
      </c>
      <c r="B8" s="2"/>
      <c r="C8" s="2">
        <f>+'Enero 2020'!B8</f>
        <v>1</v>
      </c>
      <c r="D8" s="15">
        <f t="shared" si="1"/>
        <v>-100</v>
      </c>
      <c r="E8" s="2">
        <f t="shared" ref="E8:E12" si="5">+B8</f>
        <v>0</v>
      </c>
      <c r="F8" s="2">
        <f t="shared" ref="F8:F12" si="6">+C8</f>
        <v>1</v>
      </c>
      <c r="G8" s="15">
        <f t="shared" si="4"/>
        <v>-100</v>
      </c>
      <c r="H8" s="2">
        <f>+B8-C8+'Diciembre 2020'!H8</f>
        <v>3</v>
      </c>
      <c r="I8" s="16">
        <f>+'Enero 2020'!H8</f>
        <v>2</v>
      </c>
      <c r="J8" s="15">
        <f t="shared" si="0"/>
        <v>50</v>
      </c>
    </row>
    <row r="9" spans="1:10" ht="13" x14ac:dyDescent="0.15">
      <c r="A9" s="1" t="s">
        <v>8</v>
      </c>
      <c r="B9" s="2">
        <v>2</v>
      </c>
      <c r="C9" s="2">
        <f>+'Enero 2020'!B9</f>
        <v>4</v>
      </c>
      <c r="D9" s="15">
        <f t="shared" ref="D9:D12" si="7">+(B9-C9)*100/C9</f>
        <v>-50</v>
      </c>
      <c r="E9" s="2">
        <f t="shared" si="5"/>
        <v>2</v>
      </c>
      <c r="F9" s="2">
        <f t="shared" si="6"/>
        <v>4</v>
      </c>
      <c r="G9" s="15">
        <f t="shared" si="4"/>
        <v>-50</v>
      </c>
      <c r="H9" s="2">
        <f>+B9-C9+'Diciembre 2020'!H9</f>
        <v>14</v>
      </c>
      <c r="I9" s="16">
        <f>+'Enero 2020'!H9</f>
        <v>38</v>
      </c>
      <c r="J9" s="15">
        <f t="shared" si="0"/>
        <v>-63.157894736842103</v>
      </c>
    </row>
    <row r="10" spans="1:10" ht="13" x14ac:dyDescent="0.15">
      <c r="A10" s="1" t="s">
        <v>9</v>
      </c>
      <c r="B10" s="2">
        <v>4</v>
      </c>
      <c r="C10" s="2">
        <f>+'Enero 2020'!B10</f>
        <v>4</v>
      </c>
      <c r="D10" s="15">
        <f t="shared" si="7"/>
        <v>0</v>
      </c>
      <c r="E10" s="2">
        <f t="shared" si="5"/>
        <v>4</v>
      </c>
      <c r="F10" s="2">
        <f t="shared" si="6"/>
        <v>4</v>
      </c>
      <c r="G10" s="15">
        <f t="shared" si="4"/>
        <v>0</v>
      </c>
      <c r="H10" s="2">
        <f>+B10-C10+'Diciembre 2020'!H10</f>
        <v>71</v>
      </c>
      <c r="I10" s="16">
        <f>+'Enero 2020'!H10</f>
        <v>72</v>
      </c>
      <c r="J10" s="15">
        <f t="shared" si="0"/>
        <v>-1.3888888888888888</v>
      </c>
    </row>
    <row r="11" spans="1:10" ht="13" x14ac:dyDescent="0.15">
      <c r="A11" s="1" t="s">
        <v>10</v>
      </c>
      <c r="B11" s="2">
        <v>5</v>
      </c>
      <c r="C11" s="2">
        <f>+'Enero 2020'!B11</f>
        <v>8</v>
      </c>
      <c r="D11" s="15">
        <f t="shared" si="7"/>
        <v>-37.5</v>
      </c>
      <c r="E11" s="2">
        <f t="shared" si="5"/>
        <v>5</v>
      </c>
      <c r="F11" s="2">
        <f t="shared" si="6"/>
        <v>8</v>
      </c>
      <c r="G11" s="15">
        <f t="shared" si="4"/>
        <v>-37.5</v>
      </c>
      <c r="H11" s="2">
        <f>+B11-C11+'Diciembre 2020'!H11</f>
        <v>69</v>
      </c>
      <c r="I11" s="16">
        <f>+'Enero 2020'!H11</f>
        <v>101</v>
      </c>
      <c r="J11" s="15">
        <f t="shared" si="0"/>
        <v>-31.683168316831683</v>
      </c>
    </row>
    <row r="12" spans="1:10" ht="13" x14ac:dyDescent="0.15">
      <c r="A12" s="1" t="s">
        <v>11</v>
      </c>
      <c r="B12" s="2">
        <v>9</v>
      </c>
      <c r="C12" s="2">
        <f>+'Enero 2020'!B12</f>
        <v>13</v>
      </c>
      <c r="D12" s="15">
        <f t="shared" si="7"/>
        <v>-30.76923076923077</v>
      </c>
      <c r="E12" s="2">
        <f t="shared" si="5"/>
        <v>9</v>
      </c>
      <c r="F12" s="2">
        <f t="shared" si="6"/>
        <v>13</v>
      </c>
      <c r="G12" s="15">
        <f t="shared" si="4"/>
        <v>-30.76923076923077</v>
      </c>
      <c r="H12" s="2">
        <f>+B12-C12+'Diciembre 2020'!H12</f>
        <v>100</v>
      </c>
      <c r="I12" s="16">
        <f>+'Enero 2020'!H12</f>
        <v>152</v>
      </c>
      <c r="J12" s="15">
        <f t="shared" si="0"/>
        <v>-34.210526315789473</v>
      </c>
    </row>
    <row r="13" spans="1:10" x14ac:dyDescent="0.15">
      <c r="A13" s="6" t="s">
        <v>2</v>
      </c>
      <c r="B13" s="4">
        <f t="shared" ref="B13" si="8">+B8+B9+B10+B11+B12</f>
        <v>20</v>
      </c>
      <c r="C13" s="4">
        <f>SUM(C8:C12)</f>
        <v>30</v>
      </c>
      <c r="D13" s="5">
        <f>+(B13-C13)*100/C13</f>
        <v>-33.333333333333336</v>
      </c>
      <c r="E13" s="4">
        <f>SUM(E8:E12)</f>
        <v>20</v>
      </c>
      <c r="F13" s="4">
        <f>SUM(F8:F12)</f>
        <v>30</v>
      </c>
      <c r="G13" s="5">
        <f t="shared" si="4"/>
        <v>-33.333333333333336</v>
      </c>
      <c r="H13" s="4">
        <f>SUM(H8:H12)</f>
        <v>257</v>
      </c>
      <c r="I13" s="4">
        <f>SUM(I8:I12)</f>
        <v>365</v>
      </c>
      <c r="J13" s="5">
        <f t="shared" si="0"/>
        <v>-29.589041095890412</v>
      </c>
    </row>
    <row r="14" spans="1:10" ht="13" x14ac:dyDescent="0.15">
      <c r="A14" s="1" t="s">
        <v>12</v>
      </c>
      <c r="B14" s="2">
        <v>7</v>
      </c>
      <c r="C14" s="2">
        <f>+'Enero 2020'!B14</f>
        <v>7</v>
      </c>
      <c r="D14" s="15">
        <f>+(B14-C14)*100/C14</f>
        <v>0</v>
      </c>
      <c r="E14" s="2">
        <f t="shared" ref="E14:E18" si="9">+B14</f>
        <v>7</v>
      </c>
      <c r="F14" s="2">
        <f t="shared" ref="F14:F18" si="10">+C14</f>
        <v>7</v>
      </c>
      <c r="G14" s="15">
        <f t="shared" si="4"/>
        <v>0</v>
      </c>
      <c r="H14" s="2">
        <f>+B14-C14+'Diciembre 2020'!H14</f>
        <v>82</v>
      </c>
      <c r="I14" s="16">
        <f>+'Enero 2020'!H14</f>
        <v>93</v>
      </c>
      <c r="J14" s="15">
        <f t="shared" si="0"/>
        <v>-11.827956989247312</v>
      </c>
    </row>
    <row r="15" spans="1:10" ht="13" x14ac:dyDescent="0.15">
      <c r="A15" s="1" t="s">
        <v>13</v>
      </c>
      <c r="B15" s="2">
        <v>11</v>
      </c>
      <c r="C15" s="2">
        <f>+'Enero 2020'!B15</f>
        <v>11</v>
      </c>
      <c r="D15" s="15">
        <f t="shared" ref="D15:D27" si="11">+(B15-C15)*100/C15</f>
        <v>0</v>
      </c>
      <c r="E15" s="2">
        <f t="shared" si="9"/>
        <v>11</v>
      </c>
      <c r="F15" s="2">
        <f t="shared" si="10"/>
        <v>11</v>
      </c>
      <c r="G15" s="15">
        <f t="shared" si="4"/>
        <v>0</v>
      </c>
      <c r="H15" s="2">
        <f>+B15-C15+'Diciembre 2020'!H15</f>
        <v>73</v>
      </c>
      <c r="I15" s="16">
        <f>+'Enero 2020'!H15</f>
        <v>105</v>
      </c>
      <c r="J15" s="15">
        <f t="shared" si="0"/>
        <v>-30.476190476190474</v>
      </c>
    </row>
    <row r="16" spans="1:10" ht="13" x14ac:dyDescent="0.15">
      <c r="A16" s="1" t="s">
        <v>14</v>
      </c>
      <c r="B16" s="2">
        <v>9</v>
      </c>
      <c r="C16" s="2">
        <f>+'Enero 2020'!B16</f>
        <v>10</v>
      </c>
      <c r="D16" s="15">
        <f t="shared" si="11"/>
        <v>-10</v>
      </c>
      <c r="E16" s="2">
        <f t="shared" si="9"/>
        <v>9</v>
      </c>
      <c r="F16" s="2">
        <f t="shared" si="10"/>
        <v>10</v>
      </c>
      <c r="G16" s="15">
        <f t="shared" si="4"/>
        <v>-10</v>
      </c>
      <c r="H16" s="2">
        <f>+B16-C16+'Diciembre 2020'!H16</f>
        <v>159</v>
      </c>
      <c r="I16" s="16">
        <f>+'Enero 2020'!H16</f>
        <v>145</v>
      </c>
      <c r="J16" s="15">
        <f t="shared" si="0"/>
        <v>9.6551724137931032</v>
      </c>
    </row>
    <row r="17" spans="1:10" ht="13" x14ac:dyDescent="0.15">
      <c r="A17" s="1" t="s">
        <v>15</v>
      </c>
      <c r="B17" s="2">
        <v>2</v>
      </c>
      <c r="C17" s="2">
        <f>+'Enero 2020'!B17</f>
        <v>9</v>
      </c>
      <c r="D17" s="15">
        <f t="shared" si="11"/>
        <v>-77.777777777777771</v>
      </c>
      <c r="E17" s="2">
        <f t="shared" si="9"/>
        <v>2</v>
      </c>
      <c r="F17" s="2">
        <f t="shared" si="10"/>
        <v>9</v>
      </c>
      <c r="G17" s="15">
        <f t="shared" si="4"/>
        <v>-77.777777777777771</v>
      </c>
      <c r="H17" s="2">
        <f>+B17-C17+'Diciembre 2020'!H17</f>
        <v>75</v>
      </c>
      <c r="I17" s="16">
        <f>+'Enero 2020'!H17</f>
        <v>75</v>
      </c>
      <c r="J17" s="15">
        <f t="shared" si="0"/>
        <v>0</v>
      </c>
    </row>
    <row r="18" spans="1:10" ht="13" x14ac:dyDescent="0.15">
      <c r="A18" s="1" t="s">
        <v>29</v>
      </c>
      <c r="B18" s="2">
        <v>5</v>
      </c>
      <c r="C18" s="2">
        <f>+'Enero 2020'!B18</f>
        <v>6</v>
      </c>
      <c r="D18" s="15">
        <f t="shared" si="11"/>
        <v>-16.666666666666668</v>
      </c>
      <c r="E18" s="2">
        <f t="shared" si="9"/>
        <v>5</v>
      </c>
      <c r="F18" s="2">
        <f t="shared" si="10"/>
        <v>6</v>
      </c>
      <c r="G18" s="15">
        <f t="shared" si="4"/>
        <v>-16.666666666666668</v>
      </c>
      <c r="H18" s="2">
        <f>+B18-C18+'Diciembre 2020'!H18</f>
        <v>72</v>
      </c>
      <c r="I18" s="16">
        <f>+'Enero 2020'!H18</f>
        <v>129</v>
      </c>
      <c r="J18" s="15">
        <f t="shared" si="0"/>
        <v>-44.186046511627907</v>
      </c>
    </row>
    <row r="19" spans="1:10" x14ac:dyDescent="0.15">
      <c r="A19" s="6" t="s">
        <v>3</v>
      </c>
      <c r="B19" s="4">
        <f t="shared" ref="B19" si="12">+B14+B15+B16+B17+B18</f>
        <v>34</v>
      </c>
      <c r="C19" s="4">
        <f>SUM(C14:C18)</f>
        <v>43</v>
      </c>
      <c r="D19" s="5">
        <f>+(B19-C19)*100/C19</f>
        <v>-20.930232558139537</v>
      </c>
      <c r="E19" s="4">
        <f>SUM(E14:E18)</f>
        <v>34</v>
      </c>
      <c r="F19" s="4">
        <f>SUM(F14:F18)</f>
        <v>43</v>
      </c>
      <c r="G19" s="5">
        <f t="shared" si="4"/>
        <v>-20.930232558139537</v>
      </c>
      <c r="H19" s="4">
        <f>SUM(H14:H18)</f>
        <v>461</v>
      </c>
      <c r="I19" s="4">
        <f>SUM(I14:I18)</f>
        <v>547</v>
      </c>
      <c r="J19" s="5">
        <f t="shared" si="0"/>
        <v>-15.722120658135283</v>
      </c>
    </row>
    <row r="20" spans="1:10" ht="13" x14ac:dyDescent="0.15">
      <c r="A20" s="1" t="s">
        <v>16</v>
      </c>
      <c r="B20" s="2">
        <v>7</v>
      </c>
      <c r="C20" s="2">
        <f>+'Enero 2020'!B20</f>
        <v>11</v>
      </c>
      <c r="D20" s="15">
        <f t="shared" si="11"/>
        <v>-36.363636363636367</v>
      </c>
      <c r="E20" s="2">
        <f t="shared" ref="E20:E27" si="13">+B20</f>
        <v>7</v>
      </c>
      <c r="F20" s="2">
        <f t="shared" ref="F20:F27" si="14">+C20</f>
        <v>11</v>
      </c>
      <c r="G20" s="15">
        <f t="shared" si="4"/>
        <v>-36.363636363636367</v>
      </c>
      <c r="H20" s="2">
        <f>+B20-C20+'Diciembre 2020'!H20</f>
        <v>102</v>
      </c>
      <c r="I20" s="16">
        <f>+'Enero 2020'!H20</f>
        <v>76</v>
      </c>
      <c r="J20" s="15">
        <f t="shared" si="0"/>
        <v>34.210526315789473</v>
      </c>
    </row>
    <row r="21" spans="1:10" ht="13" x14ac:dyDescent="0.15">
      <c r="A21" s="1" t="s">
        <v>17</v>
      </c>
      <c r="B21" s="2">
        <v>1</v>
      </c>
      <c r="C21" s="2">
        <f>+'Enero 2020'!B21</f>
        <v>6</v>
      </c>
      <c r="D21" s="15">
        <f t="shared" si="11"/>
        <v>-83.333333333333329</v>
      </c>
      <c r="E21" s="2">
        <f t="shared" si="13"/>
        <v>1</v>
      </c>
      <c r="F21" s="2">
        <f t="shared" si="14"/>
        <v>6</v>
      </c>
      <c r="G21" s="15">
        <f t="shared" si="4"/>
        <v>-83.333333333333329</v>
      </c>
      <c r="H21" s="2">
        <f>+B21-C21+'Diciembre 2020'!H21</f>
        <v>47</v>
      </c>
      <c r="I21" s="16">
        <f>+'Enero 2020'!H21</f>
        <v>61</v>
      </c>
      <c r="J21" s="15">
        <f t="shared" si="0"/>
        <v>-22.950819672131146</v>
      </c>
    </row>
    <row r="22" spans="1:10" ht="13" x14ac:dyDescent="0.15">
      <c r="A22" s="1" t="s">
        <v>19</v>
      </c>
      <c r="B22" s="2">
        <v>4</v>
      </c>
      <c r="C22" s="2">
        <f>+'Enero 2020'!B22</f>
        <v>2</v>
      </c>
      <c r="D22" s="15">
        <f t="shared" si="11"/>
        <v>100</v>
      </c>
      <c r="E22" s="2">
        <f t="shared" si="13"/>
        <v>4</v>
      </c>
      <c r="F22" s="2">
        <f t="shared" si="14"/>
        <v>2</v>
      </c>
      <c r="G22" s="15">
        <f t="shared" si="4"/>
        <v>100</v>
      </c>
      <c r="H22" s="2">
        <f>+B22-C22+'Diciembre 2020'!H22</f>
        <v>34</v>
      </c>
      <c r="I22" s="16">
        <f>+'Enero 2020'!H22</f>
        <v>28</v>
      </c>
      <c r="J22" s="15">
        <f t="shared" si="0"/>
        <v>21.428571428571427</v>
      </c>
    </row>
    <row r="23" spans="1:10" ht="13" x14ac:dyDescent="0.15">
      <c r="A23" s="1" t="s">
        <v>18</v>
      </c>
      <c r="B23" s="2">
        <v>6</v>
      </c>
      <c r="C23" s="2">
        <f>+'Enero 2020'!B23</f>
        <v>10</v>
      </c>
      <c r="D23" s="15">
        <f t="shared" si="11"/>
        <v>-40</v>
      </c>
      <c r="E23" s="2">
        <f t="shared" si="13"/>
        <v>6</v>
      </c>
      <c r="F23" s="2">
        <f t="shared" si="14"/>
        <v>10</v>
      </c>
      <c r="G23" s="15">
        <f t="shared" si="4"/>
        <v>-40</v>
      </c>
      <c r="H23" s="2">
        <f>+B23-C23+'Diciembre 2020'!H23</f>
        <v>51</v>
      </c>
      <c r="I23" s="16">
        <f>+'Enero 2020'!H23</f>
        <v>109</v>
      </c>
      <c r="J23" s="15">
        <f t="shared" si="0"/>
        <v>-53.211009174311926</v>
      </c>
    </row>
    <row r="24" spans="1:10" ht="13" x14ac:dyDescent="0.15">
      <c r="A24" s="1" t="s">
        <v>20</v>
      </c>
      <c r="B24" s="2">
        <v>7</v>
      </c>
      <c r="C24" s="2">
        <f>+'Enero 2020'!B24</f>
        <v>4</v>
      </c>
      <c r="D24" s="15">
        <f t="shared" si="11"/>
        <v>75</v>
      </c>
      <c r="E24" s="2">
        <f t="shared" si="13"/>
        <v>7</v>
      </c>
      <c r="F24" s="2">
        <f t="shared" si="14"/>
        <v>4</v>
      </c>
      <c r="G24" s="15">
        <f t="shared" si="4"/>
        <v>75</v>
      </c>
      <c r="H24" s="2">
        <f>+B24-C24+'Diciembre 2020'!H24</f>
        <v>66</v>
      </c>
      <c r="I24" s="16">
        <f>+'Enero 2020'!H24</f>
        <v>51</v>
      </c>
      <c r="J24" s="15">
        <f t="shared" si="0"/>
        <v>29.411764705882351</v>
      </c>
    </row>
    <row r="25" spans="1:10" ht="13" x14ac:dyDescent="0.15">
      <c r="A25" s="1" t="s">
        <v>22</v>
      </c>
      <c r="B25" s="2">
        <v>21</v>
      </c>
      <c r="C25" s="2">
        <f>+'Enero 2020'!B25</f>
        <v>36</v>
      </c>
      <c r="D25" s="15">
        <f t="shared" si="11"/>
        <v>-41.666666666666664</v>
      </c>
      <c r="E25" s="2">
        <f t="shared" si="13"/>
        <v>21</v>
      </c>
      <c r="F25" s="2">
        <f t="shared" si="14"/>
        <v>36</v>
      </c>
      <c r="G25" s="15">
        <f t="shared" si="4"/>
        <v>-41.666666666666664</v>
      </c>
      <c r="H25" s="2">
        <f>+B25-C25+'Diciembre 2020'!H25</f>
        <v>217</v>
      </c>
      <c r="I25" s="16">
        <f>+'Enero 2020'!H25</f>
        <v>248</v>
      </c>
      <c r="J25" s="15">
        <f t="shared" si="0"/>
        <v>-12.5</v>
      </c>
    </row>
    <row r="26" spans="1:10" ht="13" x14ac:dyDescent="0.15">
      <c r="A26" s="1" t="s">
        <v>21</v>
      </c>
      <c r="B26" s="2">
        <v>13</v>
      </c>
      <c r="C26" s="2">
        <f>+'Enero 2020'!B26</f>
        <v>9</v>
      </c>
      <c r="D26" s="15">
        <f t="shared" si="11"/>
        <v>44.444444444444443</v>
      </c>
      <c r="E26" s="2">
        <f t="shared" si="13"/>
        <v>13</v>
      </c>
      <c r="F26" s="2">
        <f t="shared" si="14"/>
        <v>9</v>
      </c>
      <c r="G26" s="15">
        <f t="shared" si="4"/>
        <v>44.444444444444443</v>
      </c>
      <c r="H26" s="2">
        <f>+B26-C26+'Diciembre 2020'!H26</f>
        <v>118</v>
      </c>
      <c r="I26" s="16">
        <f>+'Enero 2020'!H26</f>
        <v>55</v>
      </c>
      <c r="J26" s="15">
        <f t="shared" si="0"/>
        <v>114.54545454545455</v>
      </c>
    </row>
    <row r="27" spans="1:10" ht="13" x14ac:dyDescent="0.15">
      <c r="A27" s="1" t="s">
        <v>28</v>
      </c>
      <c r="B27" s="2">
        <v>4</v>
      </c>
      <c r="C27" s="2">
        <f>+'Enero 2020'!B27</f>
        <v>11</v>
      </c>
      <c r="D27" s="15">
        <f t="shared" si="11"/>
        <v>-63.636363636363633</v>
      </c>
      <c r="E27" s="2">
        <f t="shared" si="13"/>
        <v>4</v>
      </c>
      <c r="F27" s="2">
        <f t="shared" si="14"/>
        <v>11</v>
      </c>
      <c r="G27" s="15">
        <f t="shared" si="4"/>
        <v>-63.636363636363633</v>
      </c>
      <c r="H27" s="2">
        <f>+B27-C27+'Diciembre 2020'!H27</f>
        <v>67</v>
      </c>
      <c r="I27" s="16">
        <f>+'Enero 2020'!H27</f>
        <v>64</v>
      </c>
      <c r="J27" s="15">
        <f t="shared" si="0"/>
        <v>4.6875</v>
      </c>
    </row>
    <row r="28" spans="1:10" x14ac:dyDescent="0.15">
      <c r="A28" s="6" t="s">
        <v>30</v>
      </c>
      <c r="B28" s="4">
        <f>SUM(B20:B27)</f>
        <v>63</v>
      </c>
      <c r="C28" s="4">
        <f>SUM(C20:C27)</f>
        <v>89</v>
      </c>
      <c r="D28" s="5">
        <f>+(B28-C28)*100/C28</f>
        <v>-29.213483146067414</v>
      </c>
      <c r="E28" s="4">
        <f>SUM(E20:E27)</f>
        <v>63</v>
      </c>
      <c r="F28" s="4">
        <f>SUM(F20:F27)</f>
        <v>89</v>
      </c>
      <c r="G28" s="5">
        <f>+(E28-F28)*100/F28</f>
        <v>-29.213483146067414</v>
      </c>
      <c r="H28" s="4">
        <f>SUM(H20:H27)</f>
        <v>702</v>
      </c>
      <c r="I28" s="4">
        <f>SUM(I20:I27)</f>
        <v>692</v>
      </c>
      <c r="J28" s="5">
        <f>+(H28-I28)*100/I28</f>
        <v>1.4450867052023122</v>
      </c>
    </row>
    <row r="29" spans="1:10" ht="14" x14ac:dyDescent="0.15">
      <c r="A29" s="14" t="s">
        <v>27</v>
      </c>
      <c r="B29" s="12">
        <f>+B7+B13+B19+B28</f>
        <v>118</v>
      </c>
      <c r="C29" s="12">
        <f>+C7+C13+C19+C28</f>
        <v>164</v>
      </c>
      <c r="D29" s="13">
        <f>+(B29-C29)*100/C29</f>
        <v>-28.048780487804876</v>
      </c>
      <c r="E29" s="12">
        <f t="shared" ref="E29:I29" si="15">+E7+E13+E19+E28</f>
        <v>118</v>
      </c>
      <c r="F29" s="12">
        <f t="shared" si="15"/>
        <v>164</v>
      </c>
      <c r="G29" s="13">
        <f>+(E29-F29)*100/F29</f>
        <v>-28.048780487804876</v>
      </c>
      <c r="H29" s="12">
        <f t="shared" si="15"/>
        <v>1436</v>
      </c>
      <c r="I29" s="12">
        <f t="shared" si="15"/>
        <v>1649</v>
      </c>
      <c r="J29" s="13">
        <f>+(H29-I29)*100/I29</f>
        <v>-12.916919345057611</v>
      </c>
    </row>
    <row r="30" spans="1:10" x14ac:dyDescent="0.15">
      <c r="A30" s="11" t="s">
        <v>31</v>
      </c>
      <c r="B30" s="11">
        <f>+B29-B7</f>
        <v>117</v>
      </c>
      <c r="C30" s="11">
        <f>+C29-C7</f>
        <v>162</v>
      </c>
      <c r="D30" s="10">
        <f>+(B30-C30)*100/C30</f>
        <v>-27.777777777777779</v>
      </c>
      <c r="E30" s="11">
        <f t="shared" ref="E30:I30" si="16">+E29-E7</f>
        <v>117</v>
      </c>
      <c r="F30" s="11">
        <f t="shared" si="16"/>
        <v>162</v>
      </c>
      <c r="G30" s="10">
        <f>+(E30-F30)*100/F30</f>
        <v>-27.777777777777779</v>
      </c>
      <c r="H30" s="11">
        <f t="shared" si="16"/>
        <v>1420</v>
      </c>
      <c r="I30" s="11">
        <f t="shared" si="16"/>
        <v>1604</v>
      </c>
      <c r="J30" s="10">
        <f>+(H30-I30)*100/I30</f>
        <v>-11.471321695760599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66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>
        <v>3</v>
      </c>
      <c r="C4" s="2">
        <f>+'Diciembre 2019'!B4</f>
        <v>1</v>
      </c>
      <c r="D4" s="15">
        <f t="shared" ref="D4:D5" si="0">+(B4-C4)*100/C4</f>
        <v>200</v>
      </c>
      <c r="E4" s="2">
        <f>+B4+'Noviembre 2020'!E4</f>
        <v>4</v>
      </c>
      <c r="F4" s="2">
        <f>+C4+'Noviembre 2020'!F4</f>
        <v>14</v>
      </c>
      <c r="G4" s="15">
        <f t="shared" ref="G4:G27" si="1">+(E4-F4)*100/F4</f>
        <v>-71.428571428571431</v>
      </c>
      <c r="H4" s="2">
        <f>+B4-C4+'Noviembre 2020'!H4</f>
        <v>4</v>
      </c>
      <c r="I4" s="16">
        <f>+'Diciembre 2019'!H4</f>
        <v>14</v>
      </c>
      <c r="J4" s="15">
        <f t="shared" ref="J4:J27" si="2">+(H4-I4)*100/I4</f>
        <v>-71.428571428571431</v>
      </c>
    </row>
    <row r="5" spans="1:10" ht="13" x14ac:dyDescent="0.15">
      <c r="A5" s="1" t="s">
        <v>5</v>
      </c>
      <c r="B5" s="2">
        <v>1</v>
      </c>
      <c r="C5" s="2">
        <f>+'Diciembre 2019'!B5</f>
        <v>2</v>
      </c>
      <c r="D5" s="15">
        <f t="shared" si="0"/>
        <v>-50</v>
      </c>
      <c r="E5" s="2">
        <f>+B5+'Noviembre 2020'!E5</f>
        <v>3</v>
      </c>
      <c r="F5" s="2">
        <f>+C5+'Noviembre 2020'!F5</f>
        <v>14</v>
      </c>
      <c r="G5" s="15">
        <f t="shared" si="1"/>
        <v>-78.571428571428569</v>
      </c>
      <c r="H5" s="2">
        <f>+B5-C5+'Noviembre 2020'!H5</f>
        <v>3</v>
      </c>
      <c r="I5" s="16">
        <f>+'Diciembre 2019'!H5</f>
        <v>14</v>
      </c>
      <c r="J5" s="15">
        <f t="shared" si="2"/>
        <v>-78.571428571428569</v>
      </c>
    </row>
    <row r="6" spans="1:10" ht="13" x14ac:dyDescent="0.15">
      <c r="A6" s="1" t="s">
        <v>6</v>
      </c>
      <c r="B6" s="2"/>
      <c r="C6" s="2">
        <f>+'Diciembre 2019'!B6</f>
        <v>4</v>
      </c>
      <c r="D6" s="15"/>
      <c r="E6" s="2">
        <f>+B6+'Noviembre 2020'!E6</f>
        <v>10</v>
      </c>
      <c r="F6" s="2">
        <f>+C6+'Noviembre 2020'!F6</f>
        <v>21</v>
      </c>
      <c r="G6" s="15">
        <f t="shared" si="1"/>
        <v>-52.38095238095238</v>
      </c>
      <c r="H6" s="2">
        <f>+B6-C6+'Noviembre 2020'!H6</f>
        <v>10</v>
      </c>
      <c r="I6" s="16">
        <f>+'Diciembre 2019'!H6</f>
        <v>21</v>
      </c>
      <c r="J6" s="15">
        <f t="shared" si="2"/>
        <v>-52.38095238095238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7</v>
      </c>
      <c r="D7" s="5">
        <f>+(B7-C7)*100/C7</f>
        <v>-42.857142857142854</v>
      </c>
      <c r="E7" s="4">
        <f>SUM(E4:E6)</f>
        <v>17</v>
      </c>
      <c r="F7" s="4">
        <f>SUM(F4:F6)</f>
        <v>49</v>
      </c>
      <c r="G7" s="5">
        <f t="shared" si="1"/>
        <v>-65.306122448979593</v>
      </c>
      <c r="H7" s="4">
        <f>SUM(H4:H6)</f>
        <v>17</v>
      </c>
      <c r="I7" s="4">
        <f>SUM(I4:I6)</f>
        <v>49</v>
      </c>
      <c r="J7" s="5">
        <f t="shared" si="2"/>
        <v>-65.306122448979593</v>
      </c>
    </row>
    <row r="8" spans="1:10" ht="13" x14ac:dyDescent="0.15">
      <c r="A8" s="1" t="s">
        <v>7</v>
      </c>
      <c r="B8" s="2"/>
      <c r="C8" s="2">
        <f>+'Diciembre 2019'!B8</f>
        <v>0</v>
      </c>
      <c r="D8" s="15"/>
      <c r="E8" s="2">
        <f>+B8+'Noviembre 2020'!E8</f>
        <v>4</v>
      </c>
      <c r="F8" s="2">
        <f>+C8+'Noviembre 2020'!F8</f>
        <v>2</v>
      </c>
      <c r="G8" s="15">
        <f t="shared" si="1"/>
        <v>100</v>
      </c>
      <c r="H8" s="2">
        <f>+B8-C8+'Noviembre 2020'!H8</f>
        <v>4</v>
      </c>
      <c r="I8" s="16">
        <f>+'Diciembre 2019'!H8</f>
        <v>2</v>
      </c>
      <c r="J8" s="15">
        <f t="shared" si="2"/>
        <v>100</v>
      </c>
    </row>
    <row r="9" spans="1:10" ht="13" x14ac:dyDescent="0.15">
      <c r="A9" s="1" t="s">
        <v>8</v>
      </c>
      <c r="B9" s="2"/>
      <c r="C9" s="2">
        <f>+'Diciembre 2019'!B9</f>
        <v>4</v>
      </c>
      <c r="D9" s="15"/>
      <c r="E9" s="2">
        <f>+B9+'Noviembre 2020'!E9</f>
        <v>16</v>
      </c>
      <c r="F9" s="2">
        <f>+C9+'Noviembre 2020'!F9</f>
        <v>34</v>
      </c>
      <c r="G9" s="15">
        <f t="shared" si="1"/>
        <v>-52.941176470588232</v>
      </c>
      <c r="H9" s="2">
        <f>+B9-C9+'Noviembre 2020'!H9</f>
        <v>16</v>
      </c>
      <c r="I9" s="16">
        <f>+'Diciembre 2019'!H9</f>
        <v>34</v>
      </c>
      <c r="J9" s="15">
        <f t="shared" si="2"/>
        <v>-52.941176470588232</v>
      </c>
    </row>
    <row r="10" spans="1:10" ht="13" x14ac:dyDescent="0.15">
      <c r="A10" s="1" t="s">
        <v>9</v>
      </c>
      <c r="B10" s="2">
        <v>4</v>
      </c>
      <c r="C10" s="2">
        <f>+'Diciembre 2019'!B10</f>
        <v>10</v>
      </c>
      <c r="D10" s="15">
        <f t="shared" ref="D10:D12" si="4">+(B10-C10)*100/C10</f>
        <v>-60</v>
      </c>
      <c r="E10" s="2">
        <f>+B10+'Noviembre 2020'!E10</f>
        <v>71</v>
      </c>
      <c r="F10" s="2">
        <f>+C10+'Noviembre 2020'!F10</f>
        <v>77</v>
      </c>
      <c r="G10" s="15">
        <f t="shared" si="1"/>
        <v>-7.7922077922077921</v>
      </c>
      <c r="H10" s="2">
        <f>+B10-C10+'Noviembre 2020'!H10</f>
        <v>71</v>
      </c>
      <c r="I10" s="16">
        <f>+'Diciembre 2019'!H10</f>
        <v>77</v>
      </c>
      <c r="J10" s="15">
        <f t="shared" si="2"/>
        <v>-7.7922077922077921</v>
      </c>
    </row>
    <row r="11" spans="1:10" ht="13" x14ac:dyDescent="0.15">
      <c r="A11" s="1" t="s">
        <v>10</v>
      </c>
      <c r="B11" s="2">
        <v>6</v>
      </c>
      <c r="C11" s="2">
        <f>+'Diciembre 2019'!B11</f>
        <v>14</v>
      </c>
      <c r="D11" s="15">
        <f t="shared" si="4"/>
        <v>-57.142857142857146</v>
      </c>
      <c r="E11" s="2">
        <f>+B11+'Noviembre 2020'!E11</f>
        <v>72</v>
      </c>
      <c r="F11" s="2">
        <f>+C11+'Noviembre 2020'!F11</f>
        <v>99</v>
      </c>
      <c r="G11" s="15">
        <f t="shared" si="1"/>
        <v>-27.272727272727273</v>
      </c>
      <c r="H11" s="2">
        <f>+B11-C11+'Noviembre 2020'!H11</f>
        <v>72</v>
      </c>
      <c r="I11" s="16">
        <f>+'Diciembre 2019'!H11</f>
        <v>99</v>
      </c>
      <c r="J11" s="15">
        <f t="shared" si="2"/>
        <v>-27.272727272727273</v>
      </c>
    </row>
    <row r="12" spans="1:10" ht="13" x14ac:dyDescent="0.15">
      <c r="A12" s="1" t="s">
        <v>11</v>
      </c>
      <c r="B12" s="2">
        <v>15</v>
      </c>
      <c r="C12" s="2">
        <f>+'Diciembre 2019'!B12</f>
        <v>20</v>
      </c>
      <c r="D12" s="15">
        <f t="shared" si="4"/>
        <v>-25</v>
      </c>
      <c r="E12" s="2">
        <f>+B12+'Noviembre 2020'!E12</f>
        <v>104</v>
      </c>
      <c r="F12" s="2">
        <f>+C12+'Noviembre 2020'!F12</f>
        <v>146</v>
      </c>
      <c r="G12" s="15">
        <f t="shared" si="1"/>
        <v>-28.767123287671232</v>
      </c>
      <c r="H12" s="2">
        <f>+B12-C12+'Noviembre 2020'!H12</f>
        <v>104</v>
      </c>
      <c r="I12" s="16">
        <f>+'Diciembre 2019'!H12</f>
        <v>146</v>
      </c>
      <c r="J12" s="15">
        <f t="shared" si="2"/>
        <v>-28.767123287671232</v>
      </c>
    </row>
    <row r="13" spans="1:10" x14ac:dyDescent="0.15">
      <c r="A13" s="6" t="s">
        <v>2</v>
      </c>
      <c r="B13" s="4">
        <f t="shared" ref="B13" si="5">+B8+B9+B10+B11+B12</f>
        <v>25</v>
      </c>
      <c r="C13" s="4">
        <f>SUM(C8:C12)</f>
        <v>48</v>
      </c>
      <c r="D13" s="5">
        <f>+(B13-C13)*100/C13</f>
        <v>-47.916666666666664</v>
      </c>
      <c r="E13" s="4">
        <f>SUM(E8:E12)</f>
        <v>267</v>
      </c>
      <c r="F13" s="4">
        <f>SUM(F8:F12)</f>
        <v>358</v>
      </c>
      <c r="G13" s="5">
        <f t="shared" si="1"/>
        <v>-25.41899441340782</v>
      </c>
      <c r="H13" s="4">
        <f>SUM(H8:H12)</f>
        <v>267</v>
      </c>
      <c r="I13" s="4">
        <f>SUM(I8:I12)</f>
        <v>358</v>
      </c>
      <c r="J13" s="5">
        <f t="shared" si="2"/>
        <v>-25.41899441340782</v>
      </c>
    </row>
    <row r="14" spans="1:10" ht="13" x14ac:dyDescent="0.15">
      <c r="A14" s="1" t="s">
        <v>12</v>
      </c>
      <c r="B14" s="2">
        <v>8</v>
      </c>
      <c r="C14" s="2">
        <f>+'Diciembre 2019'!B14</f>
        <v>6</v>
      </c>
      <c r="D14" s="15">
        <f>+(B14-C14)*100/C14</f>
        <v>33.333333333333336</v>
      </c>
      <c r="E14" s="2">
        <f>+B14+'Noviembre 2020'!E14</f>
        <v>82</v>
      </c>
      <c r="F14" s="2">
        <f>+C14+'Noviembre 2020'!F14</f>
        <v>93</v>
      </c>
      <c r="G14" s="15">
        <f t="shared" si="1"/>
        <v>-11.827956989247312</v>
      </c>
      <c r="H14" s="2">
        <f>+B14-C14+'Noviembre 2020'!H14</f>
        <v>82</v>
      </c>
      <c r="I14" s="16">
        <f>+'Diciembre 2019'!H14</f>
        <v>93</v>
      </c>
      <c r="J14" s="15">
        <f t="shared" si="2"/>
        <v>-11.827956989247312</v>
      </c>
    </row>
    <row r="15" spans="1:10" ht="13" x14ac:dyDescent="0.15">
      <c r="A15" s="1" t="s">
        <v>13</v>
      </c>
      <c r="B15" s="2">
        <v>9</v>
      </c>
      <c r="C15" s="2">
        <f>+'Diciembre 2019'!B15</f>
        <v>7</v>
      </c>
      <c r="D15" s="15">
        <f t="shared" ref="D15:D27" si="6">+(B15-C15)*100/C15</f>
        <v>28.571428571428573</v>
      </c>
      <c r="E15" s="2">
        <f>+B15+'Noviembre 2020'!E15</f>
        <v>73</v>
      </c>
      <c r="F15" s="2">
        <f>+C15+'Noviembre 2020'!F15</f>
        <v>102</v>
      </c>
      <c r="G15" s="15">
        <f t="shared" si="1"/>
        <v>-28.431372549019606</v>
      </c>
      <c r="H15" s="2">
        <f>+B15-C15+'Noviembre 2020'!H15</f>
        <v>73</v>
      </c>
      <c r="I15" s="16">
        <f>+'Diciembre 2019'!H15</f>
        <v>102</v>
      </c>
      <c r="J15" s="15">
        <f t="shared" si="2"/>
        <v>-28.431372549019606</v>
      </c>
    </row>
    <row r="16" spans="1:10" ht="13" x14ac:dyDescent="0.15">
      <c r="A16" s="1" t="s">
        <v>14</v>
      </c>
      <c r="B16" s="2">
        <v>15</v>
      </c>
      <c r="C16" s="2">
        <f>+'Diciembre 2019'!B16</f>
        <v>16</v>
      </c>
      <c r="D16" s="15">
        <f t="shared" si="6"/>
        <v>-6.25</v>
      </c>
      <c r="E16" s="2">
        <f>+B16+'Noviembre 2020'!E16</f>
        <v>160</v>
      </c>
      <c r="F16" s="2">
        <f>+C16+'Noviembre 2020'!F16</f>
        <v>145</v>
      </c>
      <c r="G16" s="15">
        <f t="shared" si="1"/>
        <v>10.344827586206897</v>
      </c>
      <c r="H16" s="2">
        <f>+B16-C16+'Noviembre 2020'!H16</f>
        <v>160</v>
      </c>
      <c r="I16" s="16">
        <f>+'Diciembre 2019'!H16</f>
        <v>145</v>
      </c>
      <c r="J16" s="15">
        <f t="shared" si="2"/>
        <v>10.344827586206897</v>
      </c>
    </row>
    <row r="17" spans="1:10" ht="13" x14ac:dyDescent="0.15">
      <c r="A17" s="1" t="s">
        <v>15</v>
      </c>
      <c r="B17" s="2">
        <v>9</v>
      </c>
      <c r="C17" s="2">
        <f>+'Diciembre 2019'!B17</f>
        <v>8</v>
      </c>
      <c r="D17" s="15">
        <f t="shared" si="6"/>
        <v>12.5</v>
      </c>
      <c r="E17" s="2">
        <f>+B17+'Noviembre 2020'!E17</f>
        <v>82</v>
      </c>
      <c r="F17" s="2">
        <f>+C17+'Noviembre 2020'!F17</f>
        <v>76</v>
      </c>
      <c r="G17" s="15">
        <f t="shared" si="1"/>
        <v>7.8947368421052628</v>
      </c>
      <c r="H17" s="2">
        <f>+B17-C17+'Noviembre 2020'!H17</f>
        <v>82</v>
      </c>
      <c r="I17" s="16">
        <f>+'Diciembre 2019'!H17</f>
        <v>76</v>
      </c>
      <c r="J17" s="15">
        <f t="shared" si="2"/>
        <v>7.8947368421052628</v>
      </c>
    </row>
    <row r="18" spans="1:10" ht="13" x14ac:dyDescent="0.15">
      <c r="A18" s="1" t="s">
        <v>29</v>
      </c>
      <c r="B18" s="2">
        <v>6</v>
      </c>
      <c r="C18" s="2">
        <f>+'Diciembre 2019'!B18</f>
        <v>11</v>
      </c>
      <c r="D18" s="15">
        <f t="shared" si="6"/>
        <v>-45.454545454545453</v>
      </c>
      <c r="E18" s="2">
        <f>+B18+'Noviembre 2020'!E18</f>
        <v>73</v>
      </c>
      <c r="F18" s="2">
        <f>+C18+'Noviembre 2020'!F18</f>
        <v>132</v>
      </c>
      <c r="G18" s="15">
        <f t="shared" si="1"/>
        <v>-44.696969696969695</v>
      </c>
      <c r="H18" s="2">
        <f>+B18-C18+'Noviembre 2020'!H18</f>
        <v>73</v>
      </c>
      <c r="I18" s="16">
        <f>+'Diciembre 2019'!H18</f>
        <v>132</v>
      </c>
      <c r="J18" s="15">
        <f t="shared" si="2"/>
        <v>-44.696969696969695</v>
      </c>
    </row>
    <row r="19" spans="1:10" x14ac:dyDescent="0.15">
      <c r="A19" s="6" t="s">
        <v>3</v>
      </c>
      <c r="B19" s="4">
        <f t="shared" ref="B19" si="7">+B14+B15+B16+B17+B18</f>
        <v>47</v>
      </c>
      <c r="C19" s="4">
        <f>SUM(C14:C18)</f>
        <v>48</v>
      </c>
      <c r="D19" s="5">
        <f>+(B19-C19)*100/C19</f>
        <v>-2.0833333333333335</v>
      </c>
      <c r="E19" s="4">
        <f>SUM(E14:E18)</f>
        <v>470</v>
      </c>
      <c r="F19" s="4">
        <f>SUM(F14:F18)</f>
        <v>548</v>
      </c>
      <c r="G19" s="5">
        <f t="shared" si="1"/>
        <v>-14.233576642335766</v>
      </c>
      <c r="H19" s="4">
        <f>SUM(H14:H18)</f>
        <v>470</v>
      </c>
      <c r="I19" s="4">
        <f>SUM(I14:I18)</f>
        <v>548</v>
      </c>
      <c r="J19" s="5">
        <f t="shared" si="2"/>
        <v>-14.233576642335766</v>
      </c>
    </row>
    <row r="20" spans="1:10" ht="13" x14ac:dyDescent="0.15">
      <c r="A20" s="1" t="s">
        <v>16</v>
      </c>
      <c r="B20" s="2">
        <v>9</v>
      </c>
      <c r="C20" s="2">
        <f>+'Diciembre 2019'!B20</f>
        <v>4</v>
      </c>
      <c r="D20" s="15">
        <f t="shared" si="6"/>
        <v>125</v>
      </c>
      <c r="E20" s="2">
        <f>+B20+'Noviembre 2020'!E20</f>
        <v>106</v>
      </c>
      <c r="F20" s="2">
        <f>+C20+'Noviembre 2020'!F20</f>
        <v>73</v>
      </c>
      <c r="G20" s="15">
        <f t="shared" si="1"/>
        <v>45.205479452054796</v>
      </c>
      <c r="H20" s="2">
        <f>+B20-C20+'Noviembre 2020'!H20</f>
        <v>106</v>
      </c>
      <c r="I20" s="16">
        <f>+'Diciembre 2019'!H20</f>
        <v>73</v>
      </c>
      <c r="J20" s="15">
        <f t="shared" si="2"/>
        <v>45.205479452054796</v>
      </c>
    </row>
    <row r="21" spans="1:10" ht="13" x14ac:dyDescent="0.15">
      <c r="A21" s="1" t="s">
        <v>17</v>
      </c>
      <c r="B21" s="2">
        <v>6</v>
      </c>
      <c r="C21" s="2">
        <f>+'Diciembre 2019'!B21</f>
        <v>8</v>
      </c>
      <c r="D21" s="15">
        <f t="shared" si="6"/>
        <v>-25</v>
      </c>
      <c r="E21" s="2">
        <f>+B21+'Noviembre 2020'!E21</f>
        <v>52</v>
      </c>
      <c r="F21" s="2">
        <f>+C21+'Noviembre 2020'!F21</f>
        <v>60</v>
      </c>
      <c r="G21" s="15">
        <f t="shared" si="1"/>
        <v>-13.333333333333334</v>
      </c>
      <c r="H21" s="2">
        <f>+B21-C21+'Noviembre 2020'!H21</f>
        <v>52</v>
      </c>
      <c r="I21" s="16">
        <f>+'Diciembre 2019'!H21</f>
        <v>60</v>
      </c>
      <c r="J21" s="15">
        <f t="shared" si="2"/>
        <v>-13.333333333333334</v>
      </c>
    </row>
    <row r="22" spans="1:10" ht="13" x14ac:dyDescent="0.15">
      <c r="A22" s="1" t="s">
        <v>19</v>
      </c>
      <c r="B22" s="2">
        <v>5</v>
      </c>
      <c r="C22" s="2">
        <f>+'Diciembre 2019'!B22</f>
        <v>1</v>
      </c>
      <c r="D22" s="15">
        <f t="shared" si="6"/>
        <v>400</v>
      </c>
      <c r="E22" s="2">
        <f>+B22+'Noviembre 2020'!E22</f>
        <v>32</v>
      </c>
      <c r="F22" s="2">
        <f>+C22+'Noviembre 2020'!F22</f>
        <v>26</v>
      </c>
      <c r="G22" s="15">
        <f t="shared" si="1"/>
        <v>23.076923076923077</v>
      </c>
      <c r="H22" s="2">
        <f>+B22-C22+'Noviembre 2020'!H22</f>
        <v>32</v>
      </c>
      <c r="I22" s="16">
        <f>+'Diciembre 2019'!H22</f>
        <v>26</v>
      </c>
      <c r="J22" s="15">
        <f t="shared" si="2"/>
        <v>23.076923076923077</v>
      </c>
    </row>
    <row r="23" spans="1:10" ht="13" x14ac:dyDescent="0.15">
      <c r="A23" s="1" t="s">
        <v>18</v>
      </c>
      <c r="B23" s="2">
        <v>2</v>
      </c>
      <c r="C23" s="2">
        <f>+'Diciembre 2019'!B23</f>
        <v>9</v>
      </c>
      <c r="D23" s="15">
        <f t="shared" si="6"/>
        <v>-77.777777777777771</v>
      </c>
      <c r="E23" s="2">
        <f>+B23+'Noviembre 2020'!E23</f>
        <v>55</v>
      </c>
      <c r="F23" s="2">
        <f>+C23+'Noviembre 2020'!F23</f>
        <v>113</v>
      </c>
      <c r="G23" s="15">
        <f t="shared" si="1"/>
        <v>-51.327433628318587</v>
      </c>
      <c r="H23" s="2">
        <f>+B23-C23+'Noviembre 2020'!H23</f>
        <v>55</v>
      </c>
      <c r="I23" s="16">
        <f>+'Diciembre 2019'!H23</f>
        <v>113</v>
      </c>
      <c r="J23" s="15">
        <f t="shared" si="2"/>
        <v>-51.327433628318587</v>
      </c>
    </row>
    <row r="24" spans="1:10" ht="13" x14ac:dyDescent="0.15">
      <c r="A24" s="1" t="s">
        <v>20</v>
      </c>
      <c r="B24" s="2">
        <v>7</v>
      </c>
      <c r="C24" s="2">
        <f>+'Diciembre 2019'!B24</f>
        <v>7</v>
      </c>
      <c r="D24" s="15">
        <f t="shared" si="6"/>
        <v>0</v>
      </c>
      <c r="E24" s="2">
        <f>+B24+'Noviembre 2020'!E24</f>
        <v>63</v>
      </c>
      <c r="F24" s="2">
        <f>+C24+'Noviembre 2020'!F24</f>
        <v>55</v>
      </c>
      <c r="G24" s="15">
        <f t="shared" si="1"/>
        <v>14.545454545454545</v>
      </c>
      <c r="H24" s="2">
        <f>+B24-C24+'Noviembre 2020'!H24</f>
        <v>63</v>
      </c>
      <c r="I24" s="16">
        <f>+'Diciembre 2019'!H24</f>
        <v>55</v>
      </c>
      <c r="J24" s="15">
        <f t="shared" si="2"/>
        <v>14.545454545454545</v>
      </c>
    </row>
    <row r="25" spans="1:10" ht="13" x14ac:dyDescent="0.15">
      <c r="A25" s="1" t="s">
        <v>22</v>
      </c>
      <c r="B25" s="2">
        <v>28</v>
      </c>
      <c r="C25" s="2">
        <f>+'Diciembre 2019'!B25</f>
        <v>16</v>
      </c>
      <c r="D25" s="15">
        <f t="shared" si="6"/>
        <v>75</v>
      </c>
      <c r="E25" s="2">
        <f>+B25+'Noviembre 2020'!E25</f>
        <v>232</v>
      </c>
      <c r="F25" s="2">
        <f>+C25+'Noviembre 2020'!F25</f>
        <v>225</v>
      </c>
      <c r="G25" s="15">
        <f t="shared" si="1"/>
        <v>3.1111111111111112</v>
      </c>
      <c r="H25" s="2">
        <f>+B25-C25+'Noviembre 2020'!H25</f>
        <v>232</v>
      </c>
      <c r="I25" s="16">
        <f>+'Diciembre 2019'!H25</f>
        <v>225</v>
      </c>
      <c r="J25" s="15">
        <f t="shared" si="2"/>
        <v>3.1111111111111112</v>
      </c>
    </row>
    <row r="26" spans="1:10" ht="13" x14ac:dyDescent="0.15">
      <c r="A26" s="1" t="s">
        <v>21</v>
      </c>
      <c r="B26" s="2">
        <v>11</v>
      </c>
      <c r="C26" s="2">
        <f>+'Diciembre 2019'!B26</f>
        <v>5</v>
      </c>
      <c r="D26" s="15">
        <f t="shared" si="6"/>
        <v>120</v>
      </c>
      <c r="E26" s="2">
        <f>+B26+'Noviembre 2020'!E26</f>
        <v>114</v>
      </c>
      <c r="F26" s="2">
        <f>+C26+'Noviembre 2020'!F26</f>
        <v>50</v>
      </c>
      <c r="G26" s="15">
        <f t="shared" si="1"/>
        <v>128</v>
      </c>
      <c r="H26" s="2">
        <f>+B26-C26+'Noviembre 2020'!H26</f>
        <v>114</v>
      </c>
      <c r="I26" s="16">
        <f>+'Diciembre 2019'!H26</f>
        <v>50</v>
      </c>
      <c r="J26" s="15">
        <f t="shared" si="2"/>
        <v>128</v>
      </c>
    </row>
    <row r="27" spans="1:10" ht="13" x14ac:dyDescent="0.15">
      <c r="A27" s="1" t="s">
        <v>28</v>
      </c>
      <c r="B27" s="2">
        <v>6</v>
      </c>
      <c r="C27" s="2">
        <f>+'Diciembre 2019'!B27</f>
        <v>1</v>
      </c>
      <c r="D27" s="15">
        <f t="shared" si="6"/>
        <v>500</v>
      </c>
      <c r="E27" s="2">
        <f>+B27+'Noviembre 2020'!E27</f>
        <v>74</v>
      </c>
      <c r="F27" s="2">
        <f>+C27+'Noviembre 2020'!F27</f>
        <v>63</v>
      </c>
      <c r="G27" s="15">
        <f t="shared" si="1"/>
        <v>17.460317460317459</v>
      </c>
      <c r="H27" s="2">
        <f>+B27-C27+'Noviembre 2020'!H27</f>
        <v>74</v>
      </c>
      <c r="I27" s="16">
        <f>+'Diciembre 2019'!H27</f>
        <v>63</v>
      </c>
      <c r="J27" s="15">
        <f t="shared" si="2"/>
        <v>17.460317460317459</v>
      </c>
    </row>
    <row r="28" spans="1:10" x14ac:dyDescent="0.15">
      <c r="A28" s="6" t="s">
        <v>30</v>
      </c>
      <c r="B28" s="4">
        <f>SUM(B20:B27)</f>
        <v>74</v>
      </c>
      <c r="C28" s="4">
        <f>SUM(C20:C27)</f>
        <v>51</v>
      </c>
      <c r="D28" s="5">
        <f>+(B28-C28)*100/C28</f>
        <v>45.098039215686278</v>
      </c>
      <c r="E28" s="4">
        <f>SUM(E20:E27)</f>
        <v>728</v>
      </c>
      <c r="F28" s="4">
        <f>SUM(F20:F27)</f>
        <v>665</v>
      </c>
      <c r="G28" s="5">
        <f>+(E28-F28)*100/F28</f>
        <v>9.473684210526315</v>
      </c>
      <c r="H28" s="4">
        <f>SUM(H20:H27)</f>
        <v>728</v>
      </c>
      <c r="I28" s="4">
        <f>SUM(I20:I27)</f>
        <v>665</v>
      </c>
      <c r="J28" s="5">
        <f>+(H28-I28)*100/I28</f>
        <v>9.473684210526315</v>
      </c>
    </row>
    <row r="29" spans="1:10" ht="14" x14ac:dyDescent="0.15">
      <c r="A29" s="14" t="s">
        <v>27</v>
      </c>
      <c r="B29" s="12">
        <f>+B7+B13+B19+B28</f>
        <v>150</v>
      </c>
      <c r="C29" s="12">
        <f>+C7+C13+C19+C28</f>
        <v>154</v>
      </c>
      <c r="D29" s="13">
        <f>+(B29-C29)*100/C29</f>
        <v>-2.5974025974025974</v>
      </c>
      <c r="E29" s="12">
        <f t="shared" ref="E29:I29" si="8">+E7+E13+E19+E28</f>
        <v>1482</v>
      </c>
      <c r="F29" s="12">
        <f t="shared" si="8"/>
        <v>1620</v>
      </c>
      <c r="G29" s="13">
        <f>+(E29-F29)*100/F29</f>
        <v>-8.518518518518519</v>
      </c>
      <c r="H29" s="12">
        <f t="shared" si="8"/>
        <v>1482</v>
      </c>
      <c r="I29" s="12">
        <f t="shared" si="8"/>
        <v>1620</v>
      </c>
      <c r="J29" s="13">
        <f>+(H29-I29)*100/I29</f>
        <v>-8.518518518518519</v>
      </c>
    </row>
    <row r="30" spans="1:10" x14ac:dyDescent="0.15">
      <c r="A30" s="11" t="s">
        <v>31</v>
      </c>
      <c r="B30" s="11">
        <f>+B29-B7</f>
        <v>146</v>
      </c>
      <c r="C30" s="11">
        <f>+C29-C7</f>
        <v>147</v>
      </c>
      <c r="D30" s="10">
        <f>+(B30-C30)*100/C30</f>
        <v>-0.68027210884353739</v>
      </c>
      <c r="E30" s="11">
        <f t="shared" ref="E30:I30" si="9">+E29-E7</f>
        <v>1465</v>
      </c>
      <c r="F30" s="11">
        <f t="shared" si="9"/>
        <v>1571</v>
      </c>
      <c r="G30" s="10">
        <f>+(E30-F30)*100/F30</f>
        <v>-6.747294716740929</v>
      </c>
      <c r="H30" s="11">
        <f t="shared" si="9"/>
        <v>1465</v>
      </c>
      <c r="I30" s="11">
        <f t="shared" si="9"/>
        <v>1571</v>
      </c>
      <c r="J30" s="10">
        <f>+(H30-I30)*100/I30</f>
        <v>-6.747294716740929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67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+'Noviembre 2019'!B4</f>
        <v>1</v>
      </c>
      <c r="D4" s="15">
        <f t="shared" ref="D4:D5" si="0">+(B4-C4)*100/C4</f>
        <v>-100</v>
      </c>
      <c r="E4" s="2">
        <f>+B4+'Octubre 2020'!E4</f>
        <v>1</v>
      </c>
      <c r="F4" s="2">
        <f>+C4+'Octubre 2020'!F4</f>
        <v>13</v>
      </c>
      <c r="G4" s="15">
        <f t="shared" ref="G4:G27" si="1">+(E4-F4)*100/F4</f>
        <v>-92.307692307692307</v>
      </c>
      <c r="H4" s="2">
        <f>+B4-C4+'Octubre 2020'!H4</f>
        <v>2</v>
      </c>
      <c r="I4" s="16">
        <f>+'Noviembre 2019'!H4</f>
        <v>13</v>
      </c>
      <c r="J4" s="15">
        <f t="shared" ref="J4:J27" si="2">+(H4-I4)*100/I4</f>
        <v>-84.615384615384613</v>
      </c>
    </row>
    <row r="5" spans="1:10" ht="13" x14ac:dyDescent="0.15">
      <c r="A5" s="1" t="s">
        <v>5</v>
      </c>
      <c r="B5" s="2">
        <v>1</v>
      </c>
      <c r="C5" s="2">
        <f>+'Noviembre 2019'!B5</f>
        <v>1</v>
      </c>
      <c r="D5" s="15">
        <f t="shared" si="0"/>
        <v>0</v>
      </c>
      <c r="E5" s="2">
        <f>+B5+'Octubre 2020'!E5</f>
        <v>2</v>
      </c>
      <c r="F5" s="2">
        <f>+C5+'Octubre 2020'!F5</f>
        <v>12</v>
      </c>
      <c r="G5" s="15">
        <f t="shared" si="1"/>
        <v>-83.333333333333329</v>
      </c>
      <c r="H5" s="2">
        <f>+B5-C5+'Octubre 2020'!H5</f>
        <v>4</v>
      </c>
      <c r="I5" s="16">
        <f>+'Noviembre 2019'!H5</f>
        <v>13</v>
      </c>
      <c r="J5" s="15">
        <f t="shared" si="2"/>
        <v>-69.230769230769226</v>
      </c>
    </row>
    <row r="6" spans="1:10" ht="13" x14ac:dyDescent="0.15">
      <c r="A6" s="1" t="s">
        <v>6</v>
      </c>
      <c r="B6" s="2">
        <v>1</v>
      </c>
      <c r="C6" s="2">
        <f>+'Noviembre 2019'!B6</f>
        <v>0</v>
      </c>
      <c r="D6" s="15"/>
      <c r="E6" s="2">
        <f>+B6+'Octubre 2020'!E6</f>
        <v>10</v>
      </c>
      <c r="F6" s="2">
        <f>+C6+'Octubre 2020'!F6</f>
        <v>17</v>
      </c>
      <c r="G6" s="15">
        <f t="shared" si="1"/>
        <v>-41.176470588235297</v>
      </c>
      <c r="H6" s="2">
        <f>+B6-C6+'Octubre 2020'!H6</f>
        <v>14</v>
      </c>
      <c r="I6" s="16">
        <f>+'Noviembre 2019'!H6</f>
        <v>20</v>
      </c>
      <c r="J6" s="15">
        <f t="shared" si="2"/>
        <v>-30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2</v>
      </c>
      <c r="D7" s="5">
        <f>+(B7-C7)*100/C7</f>
        <v>0</v>
      </c>
      <c r="E7" s="4">
        <f>SUM(E4:E6)</f>
        <v>13</v>
      </c>
      <c r="F7" s="4">
        <f>SUM(F4:F6)</f>
        <v>42</v>
      </c>
      <c r="G7" s="5">
        <f t="shared" si="1"/>
        <v>-69.047619047619051</v>
      </c>
      <c r="H7" s="4">
        <f>SUM(H4:H6)</f>
        <v>20</v>
      </c>
      <c r="I7" s="4">
        <f>SUM(I4:I6)</f>
        <v>46</v>
      </c>
      <c r="J7" s="5">
        <f t="shared" si="2"/>
        <v>-56.521739130434781</v>
      </c>
    </row>
    <row r="8" spans="1:10" ht="13" x14ac:dyDescent="0.15">
      <c r="A8" s="1" t="s">
        <v>7</v>
      </c>
      <c r="B8" s="2"/>
      <c r="C8" s="2">
        <f>+'Noviembre 2019'!B8</f>
        <v>0</v>
      </c>
      <c r="D8" s="15"/>
      <c r="E8" s="2">
        <f>+B8+'Octubre 2020'!E8</f>
        <v>4</v>
      </c>
      <c r="F8" s="2">
        <f>+C8+'Octubre 2020'!F8</f>
        <v>2</v>
      </c>
      <c r="G8" s="15">
        <f t="shared" si="1"/>
        <v>100</v>
      </c>
      <c r="H8" s="2">
        <f>+B8-C8+'Octubre 2020'!H8</f>
        <v>4</v>
      </c>
      <c r="I8" s="16">
        <f>+'Noviembre 2019'!H8</f>
        <v>3</v>
      </c>
      <c r="J8" s="15">
        <f t="shared" si="2"/>
        <v>33.333333333333336</v>
      </c>
    </row>
    <row r="9" spans="1:10" ht="13" x14ac:dyDescent="0.15">
      <c r="A9" s="1" t="s">
        <v>8</v>
      </c>
      <c r="B9" s="2">
        <v>1</v>
      </c>
      <c r="C9" s="2">
        <f>+'Noviembre 2019'!B9</f>
        <v>0</v>
      </c>
      <c r="D9" s="15"/>
      <c r="E9" s="2">
        <f>+B9+'Octubre 2020'!E9</f>
        <v>16</v>
      </c>
      <c r="F9" s="2">
        <f>+C9+'Octubre 2020'!F9</f>
        <v>30</v>
      </c>
      <c r="G9" s="15">
        <f t="shared" si="1"/>
        <v>-46.666666666666664</v>
      </c>
      <c r="H9" s="2">
        <f>+B9-C9+'Octubre 2020'!H9</f>
        <v>20</v>
      </c>
      <c r="I9" s="16">
        <f>+'Noviembre 2019'!H9</f>
        <v>32</v>
      </c>
      <c r="J9" s="15">
        <f t="shared" si="2"/>
        <v>-37.5</v>
      </c>
    </row>
    <row r="10" spans="1:10" ht="13" x14ac:dyDescent="0.15">
      <c r="A10" s="1" t="s">
        <v>9</v>
      </c>
      <c r="B10" s="2">
        <v>7</v>
      </c>
      <c r="C10" s="2">
        <f>+'Noviembre 2019'!B10</f>
        <v>5</v>
      </c>
      <c r="D10" s="15">
        <f t="shared" ref="D10:D12" si="4">+(B10-C10)*100/C10</f>
        <v>40</v>
      </c>
      <c r="E10" s="2">
        <f>+B10+'Octubre 2020'!E10</f>
        <v>67</v>
      </c>
      <c r="F10" s="2">
        <f>+C10+'Octubre 2020'!F10</f>
        <v>67</v>
      </c>
      <c r="G10" s="15">
        <f t="shared" si="1"/>
        <v>0</v>
      </c>
      <c r="H10" s="2">
        <f>+B10-C10+'Octubre 2020'!H10</f>
        <v>77</v>
      </c>
      <c r="I10" s="16">
        <f>+'Noviembre 2019'!H10</f>
        <v>71</v>
      </c>
      <c r="J10" s="15">
        <f t="shared" si="2"/>
        <v>8.4507042253521121</v>
      </c>
    </row>
    <row r="11" spans="1:10" ht="13" x14ac:dyDescent="0.15">
      <c r="A11" s="1" t="s">
        <v>10</v>
      </c>
      <c r="B11" s="2">
        <v>4</v>
      </c>
      <c r="C11" s="2">
        <f>+'Noviembre 2019'!B11</f>
        <v>8</v>
      </c>
      <c r="D11" s="15">
        <f t="shared" si="4"/>
        <v>-50</v>
      </c>
      <c r="E11" s="2">
        <f>+B11+'Octubre 2020'!E11</f>
        <v>66</v>
      </c>
      <c r="F11" s="2">
        <f>+C11+'Octubre 2020'!F11</f>
        <v>85</v>
      </c>
      <c r="G11" s="15">
        <f t="shared" si="1"/>
        <v>-22.352941176470587</v>
      </c>
      <c r="H11" s="2">
        <f>+B11-C11+'Octubre 2020'!H11</f>
        <v>80</v>
      </c>
      <c r="I11" s="16">
        <f>+'Noviembre 2019'!H11</f>
        <v>92</v>
      </c>
      <c r="J11" s="15">
        <f t="shared" si="2"/>
        <v>-13.043478260869565</v>
      </c>
    </row>
    <row r="12" spans="1:10" ht="13" x14ac:dyDescent="0.15">
      <c r="A12" s="1" t="s">
        <v>11</v>
      </c>
      <c r="B12" s="2">
        <v>9</v>
      </c>
      <c r="C12" s="2">
        <f>+'Noviembre 2019'!B12</f>
        <v>17</v>
      </c>
      <c r="D12" s="15">
        <f t="shared" si="4"/>
        <v>-47.058823529411768</v>
      </c>
      <c r="E12" s="2">
        <f>+B12+'Octubre 2020'!E12</f>
        <v>89</v>
      </c>
      <c r="F12" s="2">
        <f>+C12+'Octubre 2020'!F12</f>
        <v>126</v>
      </c>
      <c r="G12" s="15">
        <f t="shared" si="1"/>
        <v>-29.365079365079364</v>
      </c>
      <c r="H12" s="2">
        <f>+B12-C12+'Octubre 2020'!H12</f>
        <v>109</v>
      </c>
      <c r="I12" s="16">
        <f>+'Noviembre 2019'!H12</f>
        <v>139</v>
      </c>
      <c r="J12" s="15">
        <f t="shared" si="2"/>
        <v>-21.582733812949641</v>
      </c>
    </row>
    <row r="13" spans="1:10" x14ac:dyDescent="0.15">
      <c r="A13" s="6" t="s">
        <v>2</v>
      </c>
      <c r="B13" s="4">
        <f t="shared" ref="B13" si="5">+B8+B9+B10+B11+B12</f>
        <v>21</v>
      </c>
      <c r="C13" s="4">
        <f>SUM(C8:C12)</f>
        <v>30</v>
      </c>
      <c r="D13" s="5">
        <f>+(B13-C13)*100/C13</f>
        <v>-30</v>
      </c>
      <c r="E13" s="4">
        <f>SUM(E8:E12)</f>
        <v>242</v>
      </c>
      <c r="F13" s="4">
        <f>SUM(F8:F12)</f>
        <v>310</v>
      </c>
      <c r="G13" s="5">
        <f t="shared" si="1"/>
        <v>-21.93548387096774</v>
      </c>
      <c r="H13" s="4">
        <f>SUM(H8:H12)</f>
        <v>290</v>
      </c>
      <c r="I13" s="4">
        <f>SUM(I8:I12)</f>
        <v>337</v>
      </c>
      <c r="J13" s="5">
        <f t="shared" si="2"/>
        <v>-13.946587537091988</v>
      </c>
    </row>
    <row r="14" spans="1:10" ht="13" x14ac:dyDescent="0.15">
      <c r="A14" s="1" t="s">
        <v>12</v>
      </c>
      <c r="B14" s="2">
        <v>10</v>
      </c>
      <c r="C14" s="2">
        <f>+'Noviembre 2019'!B14</f>
        <v>9</v>
      </c>
      <c r="D14" s="15">
        <f>+(B14-C14)*100/C14</f>
        <v>11.111111111111111</v>
      </c>
      <c r="E14" s="2">
        <f>+B14+'Octubre 2020'!E14</f>
        <v>74</v>
      </c>
      <c r="F14" s="2">
        <f>+C14+'Octubre 2020'!F14</f>
        <v>87</v>
      </c>
      <c r="G14" s="15">
        <f t="shared" si="1"/>
        <v>-14.942528735632184</v>
      </c>
      <c r="H14" s="2">
        <f>+B14-C14+'Octubre 2020'!H14</f>
        <v>80</v>
      </c>
      <c r="I14" s="16">
        <f>+'Noviembre 2019'!H14</f>
        <v>96</v>
      </c>
      <c r="J14" s="15">
        <f t="shared" si="2"/>
        <v>-16.666666666666668</v>
      </c>
    </row>
    <row r="15" spans="1:10" ht="13" x14ac:dyDescent="0.15">
      <c r="A15" s="1" t="s">
        <v>13</v>
      </c>
      <c r="B15" s="2">
        <v>10</v>
      </c>
      <c r="C15" s="2">
        <f>+'Noviembre 2019'!B15</f>
        <v>7</v>
      </c>
      <c r="D15" s="15">
        <f t="shared" ref="D15:D27" si="6">+(B15-C15)*100/C15</f>
        <v>42.857142857142854</v>
      </c>
      <c r="E15" s="2">
        <f>+B15+'Octubre 2020'!E15</f>
        <v>64</v>
      </c>
      <c r="F15" s="2">
        <f>+C15+'Octubre 2020'!F15</f>
        <v>95</v>
      </c>
      <c r="G15" s="15">
        <f t="shared" si="1"/>
        <v>-32.631578947368418</v>
      </c>
      <c r="H15" s="2">
        <f>+B15-C15+'Octubre 2020'!H15</f>
        <v>71</v>
      </c>
      <c r="I15" s="16">
        <f>+'Noviembre 2019'!H15</f>
        <v>107</v>
      </c>
      <c r="J15" s="15">
        <f t="shared" si="2"/>
        <v>-33.644859813084111</v>
      </c>
    </row>
    <row r="16" spans="1:10" ht="13" x14ac:dyDescent="0.15">
      <c r="A16" s="1" t="s">
        <v>14</v>
      </c>
      <c r="B16" s="2">
        <v>20</v>
      </c>
      <c r="C16" s="2">
        <f>+'Noviembre 2019'!B16</f>
        <v>14</v>
      </c>
      <c r="D16" s="15">
        <f t="shared" si="6"/>
        <v>42.857142857142854</v>
      </c>
      <c r="E16" s="2">
        <f>+B16+'Octubre 2020'!E16</f>
        <v>145</v>
      </c>
      <c r="F16" s="2">
        <f>+C16+'Octubre 2020'!F16</f>
        <v>129</v>
      </c>
      <c r="G16" s="15">
        <f t="shared" si="1"/>
        <v>12.403100775193799</v>
      </c>
      <c r="H16" s="2">
        <f>+B16-C16+'Octubre 2020'!H16</f>
        <v>161</v>
      </c>
      <c r="I16" s="16">
        <f>+'Noviembre 2019'!H16</f>
        <v>134</v>
      </c>
      <c r="J16" s="15">
        <f t="shared" si="2"/>
        <v>20.149253731343283</v>
      </c>
    </row>
    <row r="17" spans="1:10" ht="13" x14ac:dyDescent="0.15">
      <c r="A17" s="1" t="s">
        <v>15</v>
      </c>
      <c r="B17" s="2">
        <v>19</v>
      </c>
      <c r="C17" s="2">
        <f>+'Noviembre 2019'!B17</f>
        <v>6</v>
      </c>
      <c r="D17" s="15">
        <f t="shared" si="6"/>
        <v>216.66666666666666</v>
      </c>
      <c r="E17" s="2">
        <f>+B17+'Octubre 2020'!E17</f>
        <v>73</v>
      </c>
      <c r="F17" s="2">
        <f>+C17+'Octubre 2020'!F17</f>
        <v>68</v>
      </c>
      <c r="G17" s="15">
        <f t="shared" si="1"/>
        <v>7.3529411764705879</v>
      </c>
      <c r="H17" s="2">
        <f>+B17-C17+'Octubre 2020'!H17</f>
        <v>81</v>
      </c>
      <c r="I17" s="16">
        <f>+'Noviembre 2019'!H17</f>
        <v>75</v>
      </c>
      <c r="J17" s="15">
        <f t="shared" si="2"/>
        <v>8</v>
      </c>
    </row>
    <row r="18" spans="1:10" ht="13" x14ac:dyDescent="0.15">
      <c r="A18" s="1" t="s">
        <v>29</v>
      </c>
      <c r="B18" s="2">
        <v>8</v>
      </c>
      <c r="C18" s="2">
        <f>+'Noviembre 2019'!B18</f>
        <v>11</v>
      </c>
      <c r="D18" s="15">
        <f t="shared" si="6"/>
        <v>-27.272727272727273</v>
      </c>
      <c r="E18" s="2">
        <f>+B18+'Octubre 2020'!E18</f>
        <v>67</v>
      </c>
      <c r="F18" s="2">
        <f>+C18+'Octubre 2020'!F18</f>
        <v>121</v>
      </c>
      <c r="G18" s="15">
        <f t="shared" si="1"/>
        <v>-44.628099173553721</v>
      </c>
      <c r="H18" s="2">
        <f>+B18-C18+'Octubre 2020'!H18</f>
        <v>78</v>
      </c>
      <c r="I18" s="16">
        <f>+'Noviembre 2019'!H18</f>
        <v>128</v>
      </c>
      <c r="J18" s="15">
        <f t="shared" si="2"/>
        <v>-39.0625</v>
      </c>
    </row>
    <row r="19" spans="1:10" x14ac:dyDescent="0.15">
      <c r="A19" s="6" t="s">
        <v>3</v>
      </c>
      <c r="B19" s="4">
        <f t="shared" ref="B19" si="7">+B14+B15+B16+B17+B18</f>
        <v>67</v>
      </c>
      <c r="C19" s="4">
        <f>SUM(C14:C18)</f>
        <v>47</v>
      </c>
      <c r="D19" s="5">
        <f>+(B19-C19)*100/C19</f>
        <v>42.553191489361701</v>
      </c>
      <c r="E19" s="4">
        <f>SUM(E14:E18)</f>
        <v>423</v>
      </c>
      <c r="F19" s="4">
        <f>SUM(F14:F18)</f>
        <v>500</v>
      </c>
      <c r="G19" s="5">
        <f t="shared" si="1"/>
        <v>-15.4</v>
      </c>
      <c r="H19" s="4">
        <f>SUM(H14:H18)</f>
        <v>471</v>
      </c>
      <c r="I19" s="4">
        <f>SUM(I14:I18)</f>
        <v>540</v>
      </c>
      <c r="J19" s="5">
        <f t="shared" si="2"/>
        <v>-12.777777777777779</v>
      </c>
    </row>
    <row r="20" spans="1:10" ht="13" x14ac:dyDescent="0.15">
      <c r="A20" s="1" t="s">
        <v>16</v>
      </c>
      <c r="B20" s="2">
        <v>12</v>
      </c>
      <c r="C20" s="2">
        <f>+'Noviembre 2019'!B20</f>
        <v>5</v>
      </c>
      <c r="D20" s="15">
        <f t="shared" si="6"/>
        <v>140</v>
      </c>
      <c r="E20" s="2">
        <f>+B20+'Octubre 2020'!E20</f>
        <v>97</v>
      </c>
      <c r="F20" s="2">
        <f>+C20+'Octubre 2020'!F20</f>
        <v>69</v>
      </c>
      <c r="G20" s="15">
        <f t="shared" si="1"/>
        <v>40.579710144927539</v>
      </c>
      <c r="H20" s="2">
        <f>+B20-C20+'Octubre 2020'!H20</f>
        <v>101</v>
      </c>
      <c r="I20" s="16">
        <f>+'Noviembre 2019'!H20</f>
        <v>76</v>
      </c>
      <c r="J20" s="15">
        <f t="shared" si="2"/>
        <v>32.89473684210526</v>
      </c>
    </row>
    <row r="21" spans="1:10" ht="13" x14ac:dyDescent="0.15">
      <c r="A21" s="1" t="s">
        <v>17</v>
      </c>
      <c r="B21" s="2">
        <v>9</v>
      </c>
      <c r="C21" s="2">
        <f>+'Noviembre 2019'!B21</f>
        <v>3</v>
      </c>
      <c r="D21" s="15">
        <f t="shared" si="6"/>
        <v>200</v>
      </c>
      <c r="E21" s="2">
        <f>+B21+'Octubre 2020'!E21</f>
        <v>46</v>
      </c>
      <c r="F21" s="2">
        <f>+C21+'Octubre 2020'!F21</f>
        <v>52</v>
      </c>
      <c r="G21" s="15">
        <f t="shared" si="1"/>
        <v>-11.538461538461538</v>
      </c>
      <c r="H21" s="2">
        <f>+B21-C21+'Octubre 2020'!H21</f>
        <v>54</v>
      </c>
      <c r="I21" s="16">
        <f>+'Noviembre 2019'!H21</f>
        <v>54</v>
      </c>
      <c r="J21" s="15">
        <f t="shared" si="2"/>
        <v>0</v>
      </c>
    </row>
    <row r="22" spans="1:10" ht="13" x14ac:dyDescent="0.15">
      <c r="A22" s="1" t="s">
        <v>19</v>
      </c>
      <c r="B22" s="2">
        <v>2</v>
      </c>
      <c r="C22" s="2">
        <f>+'Noviembre 2019'!B22</f>
        <v>1</v>
      </c>
      <c r="D22" s="15">
        <f t="shared" si="6"/>
        <v>100</v>
      </c>
      <c r="E22" s="2">
        <f>+B22+'Octubre 2020'!E22</f>
        <v>27</v>
      </c>
      <c r="F22" s="2">
        <f>+C22+'Octubre 2020'!F22</f>
        <v>25</v>
      </c>
      <c r="G22" s="15">
        <f t="shared" si="1"/>
        <v>8</v>
      </c>
      <c r="H22" s="2">
        <f>+B22-C22+'Octubre 2020'!H22</f>
        <v>28</v>
      </c>
      <c r="I22" s="16">
        <f>+'Noviembre 2019'!H22</f>
        <v>28</v>
      </c>
      <c r="J22" s="15">
        <f t="shared" si="2"/>
        <v>0</v>
      </c>
    </row>
    <row r="23" spans="1:10" ht="13" x14ac:dyDescent="0.15">
      <c r="A23" s="1" t="s">
        <v>18</v>
      </c>
      <c r="B23" s="2">
        <v>7</v>
      </c>
      <c r="C23" s="2">
        <f>+'Noviembre 2019'!B23</f>
        <v>8</v>
      </c>
      <c r="D23" s="15">
        <f t="shared" si="6"/>
        <v>-12.5</v>
      </c>
      <c r="E23" s="2">
        <f>+B23+'Octubre 2020'!E23</f>
        <v>53</v>
      </c>
      <c r="F23" s="2">
        <f>+C23+'Octubre 2020'!F23</f>
        <v>104</v>
      </c>
      <c r="G23" s="15">
        <f t="shared" si="1"/>
        <v>-49.03846153846154</v>
      </c>
      <c r="H23" s="2">
        <f>+B23-C23+'Octubre 2020'!H23</f>
        <v>62</v>
      </c>
      <c r="I23" s="16">
        <f>+'Noviembre 2019'!H23</f>
        <v>104</v>
      </c>
      <c r="J23" s="15">
        <f t="shared" si="2"/>
        <v>-40.384615384615387</v>
      </c>
    </row>
    <row r="24" spans="1:10" ht="13" x14ac:dyDescent="0.15">
      <c r="A24" s="1" t="s">
        <v>20</v>
      </c>
      <c r="B24" s="2">
        <v>7</v>
      </c>
      <c r="C24" s="2">
        <f>+'Noviembre 2019'!B24</f>
        <v>3</v>
      </c>
      <c r="D24" s="15">
        <f t="shared" si="6"/>
        <v>133.33333333333334</v>
      </c>
      <c r="E24" s="2">
        <f>+B24+'Octubre 2020'!E24</f>
        <v>56</v>
      </c>
      <c r="F24" s="2">
        <f>+C24+'Octubre 2020'!F24</f>
        <v>48</v>
      </c>
      <c r="G24" s="15">
        <f t="shared" si="1"/>
        <v>16.666666666666668</v>
      </c>
      <c r="H24" s="2">
        <f>+B24-C24+'Octubre 2020'!H24</f>
        <v>63</v>
      </c>
      <c r="I24" s="16">
        <f>+'Noviembre 2019'!H24</f>
        <v>54</v>
      </c>
      <c r="J24" s="15">
        <f t="shared" si="2"/>
        <v>16.666666666666668</v>
      </c>
    </row>
    <row r="25" spans="1:10" ht="13" x14ac:dyDescent="0.15">
      <c r="A25" s="1" t="s">
        <v>22</v>
      </c>
      <c r="B25" s="2">
        <v>28</v>
      </c>
      <c r="C25" s="2">
        <f>+'Noviembre 2019'!B25</f>
        <v>20</v>
      </c>
      <c r="D25" s="15">
        <f t="shared" si="6"/>
        <v>40</v>
      </c>
      <c r="E25" s="2">
        <f>+B25+'Octubre 2020'!E25</f>
        <v>204</v>
      </c>
      <c r="F25" s="2">
        <f>+C25+'Octubre 2020'!F25</f>
        <v>209</v>
      </c>
      <c r="G25" s="15">
        <f t="shared" si="1"/>
        <v>-2.3923444976076556</v>
      </c>
      <c r="H25" s="2">
        <f>+B25-C25+'Octubre 2020'!H25</f>
        <v>220</v>
      </c>
      <c r="I25" s="16">
        <f>+'Noviembre 2019'!H25</f>
        <v>221</v>
      </c>
      <c r="J25" s="15">
        <f t="shared" si="2"/>
        <v>-0.45248868778280543</v>
      </c>
    </row>
    <row r="26" spans="1:10" ht="13" x14ac:dyDescent="0.15">
      <c r="A26" s="1" t="s">
        <v>21</v>
      </c>
      <c r="B26" s="2">
        <v>17</v>
      </c>
      <c r="C26" s="2">
        <f>+'Noviembre 2019'!B26</f>
        <v>5</v>
      </c>
      <c r="D26" s="15">
        <f t="shared" si="6"/>
        <v>240</v>
      </c>
      <c r="E26" s="2">
        <f>+B26+'Octubre 2020'!E26</f>
        <v>103</v>
      </c>
      <c r="F26" s="2">
        <f>+C26+'Octubre 2020'!F26</f>
        <v>45</v>
      </c>
      <c r="G26" s="15">
        <f t="shared" si="1"/>
        <v>128.88888888888889</v>
      </c>
      <c r="H26" s="2">
        <f>+B26-C26+'Octubre 2020'!H26</f>
        <v>108</v>
      </c>
      <c r="I26" s="16">
        <f>+'Noviembre 2019'!H26</f>
        <v>54</v>
      </c>
      <c r="J26" s="15">
        <f t="shared" si="2"/>
        <v>100</v>
      </c>
    </row>
    <row r="27" spans="1:10" ht="13" x14ac:dyDescent="0.15">
      <c r="A27" s="1" t="s">
        <v>28</v>
      </c>
      <c r="B27" s="2">
        <v>10</v>
      </c>
      <c r="C27" s="2">
        <f>+'Noviembre 2019'!B27</f>
        <v>8</v>
      </c>
      <c r="D27" s="15">
        <f t="shared" si="6"/>
        <v>25</v>
      </c>
      <c r="E27" s="2">
        <f>+B27+'Octubre 2020'!E27</f>
        <v>68</v>
      </c>
      <c r="F27" s="2">
        <f>+C27+'Octubre 2020'!F27</f>
        <v>62</v>
      </c>
      <c r="G27" s="15">
        <f t="shared" si="1"/>
        <v>9.67741935483871</v>
      </c>
      <c r="H27" s="2">
        <f>+B27-C27+'Octubre 2020'!H27</f>
        <v>69</v>
      </c>
      <c r="I27" s="16">
        <f>+'Noviembre 2019'!H27</f>
        <v>67</v>
      </c>
      <c r="J27" s="15">
        <f t="shared" si="2"/>
        <v>2.9850746268656718</v>
      </c>
    </row>
    <row r="28" spans="1:10" x14ac:dyDescent="0.15">
      <c r="A28" s="6" t="s">
        <v>30</v>
      </c>
      <c r="B28" s="4">
        <f>SUM(B20:B27)</f>
        <v>92</v>
      </c>
      <c r="C28" s="4">
        <f>SUM(C20:C27)</f>
        <v>53</v>
      </c>
      <c r="D28" s="5">
        <f>+(B28-C28)*100/C28</f>
        <v>73.584905660377359</v>
      </c>
      <c r="E28" s="4">
        <f>SUM(E20:E27)</f>
        <v>654</v>
      </c>
      <c r="F28" s="4">
        <f>SUM(F20:F27)</f>
        <v>614</v>
      </c>
      <c r="G28" s="5">
        <f>+(E28-F28)*100/F28</f>
        <v>6.5146579804560263</v>
      </c>
      <c r="H28" s="4">
        <f>SUM(H20:H27)</f>
        <v>705</v>
      </c>
      <c r="I28" s="4">
        <f>SUM(I20:I27)</f>
        <v>658</v>
      </c>
      <c r="J28" s="5">
        <f>+(H28-I28)*100/I28</f>
        <v>7.1428571428571432</v>
      </c>
    </row>
    <row r="29" spans="1:10" ht="14" x14ac:dyDescent="0.15">
      <c r="A29" s="14" t="s">
        <v>27</v>
      </c>
      <c r="B29" s="12">
        <f>+B7+B13+B19+B28</f>
        <v>182</v>
      </c>
      <c r="C29" s="12">
        <f>+C7+C13+C19+C28</f>
        <v>132</v>
      </c>
      <c r="D29" s="13">
        <f>+(B29-C29)*100/C29</f>
        <v>37.878787878787875</v>
      </c>
      <c r="E29" s="12">
        <f t="shared" ref="E29:I29" si="8">+E7+E13+E19+E28</f>
        <v>1332</v>
      </c>
      <c r="F29" s="12">
        <f t="shared" si="8"/>
        <v>1466</v>
      </c>
      <c r="G29" s="13">
        <f>+(E29-F29)*100/F29</f>
        <v>-9.1405184174624825</v>
      </c>
      <c r="H29" s="12">
        <f t="shared" si="8"/>
        <v>1486</v>
      </c>
      <c r="I29" s="12">
        <f t="shared" si="8"/>
        <v>1581</v>
      </c>
      <c r="J29" s="13">
        <f>+(H29-I29)*100/I29</f>
        <v>-6.0088551549652118</v>
      </c>
    </row>
    <row r="30" spans="1:10" x14ac:dyDescent="0.15">
      <c r="A30" s="11" t="s">
        <v>31</v>
      </c>
      <c r="B30" s="11">
        <f>+B29-B7</f>
        <v>180</v>
      </c>
      <c r="C30" s="11">
        <f>+C29-C7</f>
        <v>130</v>
      </c>
      <c r="D30" s="10">
        <f>+(B30-C30)*100/C30</f>
        <v>38.46153846153846</v>
      </c>
      <c r="E30" s="11">
        <f t="shared" ref="E30:I30" si="9">+E29-E7</f>
        <v>1319</v>
      </c>
      <c r="F30" s="11">
        <f t="shared" si="9"/>
        <v>1424</v>
      </c>
      <c r="G30" s="10">
        <f>+(E30-F30)*100/F30</f>
        <v>-7.3735955056179776</v>
      </c>
      <c r="H30" s="11">
        <f t="shared" si="9"/>
        <v>1466</v>
      </c>
      <c r="I30" s="11">
        <f t="shared" si="9"/>
        <v>1535</v>
      </c>
      <c r="J30" s="10">
        <f>+(H30-I30)*100/I30</f>
        <v>-4.4951140065146582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68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+'Octubre 2019'!B4</f>
        <v>1</v>
      </c>
      <c r="D4" s="15">
        <f t="shared" ref="D4:D6" si="0">+(B4-C4)*100/C4</f>
        <v>0</v>
      </c>
      <c r="E4" s="2">
        <f>+B4+'Septiembre 2020'!E4</f>
        <v>1</v>
      </c>
      <c r="F4" s="2">
        <f>+C4+'Septiembre 2020'!F4</f>
        <v>12</v>
      </c>
      <c r="G4" s="15">
        <f t="shared" ref="G4:G27" si="1">+(E4-F4)*100/F4</f>
        <v>-91.666666666666671</v>
      </c>
      <c r="H4" s="2">
        <f>+B4-C4+'Septiembre 2020'!H4</f>
        <v>3</v>
      </c>
      <c r="I4" s="16">
        <f>+'Octubre 2019'!H4</f>
        <v>13</v>
      </c>
      <c r="J4" s="15">
        <f t="shared" ref="J4:J27" si="2">+(H4-I4)*100/I4</f>
        <v>-76.92307692307692</v>
      </c>
    </row>
    <row r="5" spans="1:10" ht="13" x14ac:dyDescent="0.15">
      <c r="A5" s="1" t="s">
        <v>5</v>
      </c>
      <c r="B5" s="2"/>
      <c r="C5" s="2">
        <f>+'Octubre 2019'!B5</f>
        <v>0</v>
      </c>
      <c r="D5" s="15"/>
      <c r="E5" s="2">
        <f>+B5+'Septiembre 2020'!E5</f>
        <v>1</v>
      </c>
      <c r="F5" s="2">
        <f>+C5+'Septiembre 2020'!F5</f>
        <v>11</v>
      </c>
      <c r="G5" s="15">
        <f t="shared" si="1"/>
        <v>-90.909090909090907</v>
      </c>
      <c r="H5" s="2">
        <f>+B5-C5+'Septiembre 2020'!H5</f>
        <v>4</v>
      </c>
      <c r="I5" s="16">
        <f>+'Octubre 2019'!H5</f>
        <v>14</v>
      </c>
      <c r="J5" s="15">
        <f t="shared" si="2"/>
        <v>-71.428571428571431</v>
      </c>
    </row>
    <row r="6" spans="1:10" ht="13" x14ac:dyDescent="0.15">
      <c r="A6" s="1" t="s">
        <v>6</v>
      </c>
      <c r="B6" s="2">
        <v>1</v>
      </c>
      <c r="C6" s="2">
        <f>+'Octubre 2019'!B6</f>
        <v>4</v>
      </c>
      <c r="D6" s="15">
        <f t="shared" si="0"/>
        <v>-75</v>
      </c>
      <c r="E6" s="2">
        <f>+B6+'Septiembre 2020'!E6</f>
        <v>9</v>
      </c>
      <c r="F6" s="2">
        <f>+C6+'Septiembre 2020'!F6</f>
        <v>17</v>
      </c>
      <c r="G6" s="15">
        <f t="shared" si="1"/>
        <v>-47.058823529411768</v>
      </c>
      <c r="H6" s="2">
        <f>+B6-C6+'Septiembre 2020'!H6</f>
        <v>13</v>
      </c>
      <c r="I6" s="16">
        <f>+'Octubre 2019'!H6</f>
        <v>23</v>
      </c>
      <c r="J6" s="15">
        <f t="shared" si="2"/>
        <v>-43.478260869565219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5</v>
      </c>
      <c r="D7" s="5">
        <f>+(B7-C7)*100/C7</f>
        <v>-60</v>
      </c>
      <c r="E7" s="4">
        <f>SUM(E4:E6)</f>
        <v>11</v>
      </c>
      <c r="F7" s="4">
        <f>SUM(F4:F6)</f>
        <v>40</v>
      </c>
      <c r="G7" s="5">
        <f t="shared" si="1"/>
        <v>-72.5</v>
      </c>
      <c r="H7" s="4">
        <f>SUM(H4:H6)</f>
        <v>20</v>
      </c>
      <c r="I7" s="4">
        <f>SUM(I4:I6)</f>
        <v>50</v>
      </c>
      <c r="J7" s="5">
        <f t="shared" si="2"/>
        <v>-60</v>
      </c>
    </row>
    <row r="8" spans="1:10" ht="13" x14ac:dyDescent="0.15">
      <c r="A8" s="1" t="s">
        <v>7</v>
      </c>
      <c r="B8" s="2"/>
      <c r="C8" s="2">
        <f>+'Octubre 2019'!B8</f>
        <v>1</v>
      </c>
      <c r="D8" s="15"/>
      <c r="E8" s="2">
        <f>+B8+'Septiembre 2020'!E8</f>
        <v>4</v>
      </c>
      <c r="F8" s="2">
        <f>+C8+'Septiembre 2020'!F8</f>
        <v>2</v>
      </c>
      <c r="G8" s="15">
        <f t="shared" si="1"/>
        <v>100</v>
      </c>
      <c r="H8" s="2">
        <f>+B8-C8+'Septiembre 2020'!H8</f>
        <v>4</v>
      </c>
      <c r="I8" s="16">
        <f>+'Octubre 2019'!H8</f>
        <v>3</v>
      </c>
      <c r="J8" s="15">
        <f t="shared" si="2"/>
        <v>33.333333333333336</v>
      </c>
    </row>
    <row r="9" spans="1:10" ht="13" x14ac:dyDescent="0.15">
      <c r="A9" s="1" t="s">
        <v>8</v>
      </c>
      <c r="B9" s="2">
        <v>1</v>
      </c>
      <c r="C9" s="2">
        <f>+'Octubre 2019'!B9</f>
        <v>2</v>
      </c>
      <c r="D9" s="15">
        <f t="shared" ref="D9:D12" si="4">+(B9-C9)*100/C9</f>
        <v>-50</v>
      </c>
      <c r="E9" s="2">
        <f>+B9+'Septiembre 2020'!E9</f>
        <v>15</v>
      </c>
      <c r="F9" s="2">
        <f>+C9+'Septiembre 2020'!F9</f>
        <v>30</v>
      </c>
      <c r="G9" s="15">
        <f t="shared" si="1"/>
        <v>-50</v>
      </c>
      <c r="H9" s="2">
        <f>+B9-C9+'Septiembre 2020'!H9</f>
        <v>19</v>
      </c>
      <c r="I9" s="16">
        <f>+'Octubre 2019'!H9</f>
        <v>32</v>
      </c>
      <c r="J9" s="15">
        <f t="shared" si="2"/>
        <v>-40.625</v>
      </c>
    </row>
    <row r="10" spans="1:10" ht="13" x14ac:dyDescent="0.15">
      <c r="A10" s="1" t="s">
        <v>9</v>
      </c>
      <c r="B10" s="2">
        <v>10</v>
      </c>
      <c r="C10" s="2">
        <f>+'Octubre 2019'!B10</f>
        <v>8</v>
      </c>
      <c r="D10" s="15">
        <f t="shared" si="4"/>
        <v>25</v>
      </c>
      <c r="E10" s="2">
        <f>+B10+'Septiembre 2020'!E10</f>
        <v>60</v>
      </c>
      <c r="F10" s="2">
        <f>+C10+'Septiembre 2020'!F10</f>
        <v>62</v>
      </c>
      <c r="G10" s="15">
        <f t="shared" si="1"/>
        <v>-3.225806451612903</v>
      </c>
      <c r="H10" s="2">
        <f>+B10-C10+'Septiembre 2020'!H10</f>
        <v>75</v>
      </c>
      <c r="I10" s="16">
        <f>+'Octubre 2019'!H10</f>
        <v>71</v>
      </c>
      <c r="J10" s="15">
        <f t="shared" si="2"/>
        <v>5.6338028169014081</v>
      </c>
    </row>
    <row r="11" spans="1:10" ht="13" x14ac:dyDescent="0.15">
      <c r="A11" s="1" t="s">
        <v>10</v>
      </c>
      <c r="B11" s="2">
        <v>7</v>
      </c>
      <c r="C11" s="2">
        <f>+'Octubre 2019'!B11</f>
        <v>6</v>
      </c>
      <c r="D11" s="15">
        <f t="shared" si="4"/>
        <v>16.666666666666668</v>
      </c>
      <c r="E11" s="2">
        <f>+B11+'Septiembre 2020'!E11</f>
        <v>62</v>
      </c>
      <c r="F11" s="2">
        <f>+C11+'Septiembre 2020'!F11</f>
        <v>77</v>
      </c>
      <c r="G11" s="15">
        <f t="shared" si="1"/>
        <v>-19.480519480519479</v>
      </c>
      <c r="H11" s="2">
        <f>+B11-C11+'Septiembre 2020'!H11</f>
        <v>84</v>
      </c>
      <c r="I11" s="16">
        <f>+'Octubre 2019'!H11</f>
        <v>89</v>
      </c>
      <c r="J11" s="15">
        <f t="shared" si="2"/>
        <v>-5.617977528089888</v>
      </c>
    </row>
    <row r="12" spans="1:10" ht="13" x14ac:dyDescent="0.15">
      <c r="A12" s="1" t="s">
        <v>11</v>
      </c>
      <c r="B12" s="2">
        <v>8</v>
      </c>
      <c r="C12" s="2">
        <f>+'Octubre 2019'!B12</f>
        <v>11</v>
      </c>
      <c r="D12" s="15">
        <f t="shared" si="4"/>
        <v>-27.272727272727273</v>
      </c>
      <c r="E12" s="2">
        <f>+B12+'Septiembre 2020'!E12</f>
        <v>80</v>
      </c>
      <c r="F12" s="2">
        <f>+C12+'Septiembre 2020'!F12</f>
        <v>109</v>
      </c>
      <c r="G12" s="15">
        <f t="shared" si="1"/>
        <v>-26.605504587155963</v>
      </c>
      <c r="H12" s="2">
        <f>+B12-C12+'Septiembre 2020'!H12</f>
        <v>117</v>
      </c>
      <c r="I12" s="16">
        <f>+'Octubre 2019'!H12</f>
        <v>139</v>
      </c>
      <c r="J12" s="15">
        <f t="shared" si="2"/>
        <v>-15.827338129496402</v>
      </c>
    </row>
    <row r="13" spans="1:10" x14ac:dyDescent="0.15">
      <c r="A13" s="6" t="s">
        <v>2</v>
      </c>
      <c r="B13" s="4">
        <f t="shared" ref="B13" si="5">+B8+B9+B10+B11+B12</f>
        <v>26</v>
      </c>
      <c r="C13" s="4">
        <f>SUM(C8:C12)</f>
        <v>28</v>
      </c>
      <c r="D13" s="5">
        <f>+(B13-C13)*100/C13</f>
        <v>-7.1428571428571432</v>
      </c>
      <c r="E13" s="4">
        <f>SUM(E8:E12)</f>
        <v>221</v>
      </c>
      <c r="F13" s="4">
        <f>SUM(F8:F12)</f>
        <v>280</v>
      </c>
      <c r="G13" s="5">
        <f t="shared" si="1"/>
        <v>-21.071428571428573</v>
      </c>
      <c r="H13" s="4">
        <f>SUM(H8:H12)</f>
        <v>299</v>
      </c>
      <c r="I13" s="4">
        <f>SUM(I8:I12)</f>
        <v>334</v>
      </c>
      <c r="J13" s="5">
        <f t="shared" si="2"/>
        <v>-10.479041916167665</v>
      </c>
    </row>
    <row r="14" spans="1:10" ht="13" x14ac:dyDescent="0.15">
      <c r="A14" s="1" t="s">
        <v>12</v>
      </c>
      <c r="B14" s="2">
        <v>6</v>
      </c>
      <c r="C14" s="2">
        <f>+'Octubre 2019'!B14</f>
        <v>11</v>
      </c>
      <c r="D14" s="15">
        <f>+(B14-C14)*100/C14</f>
        <v>-45.454545454545453</v>
      </c>
      <c r="E14" s="2">
        <f>+B14+'Septiembre 2020'!E14</f>
        <v>64</v>
      </c>
      <c r="F14" s="2">
        <f>+C14+'Septiembre 2020'!F14</f>
        <v>78</v>
      </c>
      <c r="G14" s="15">
        <f t="shared" si="1"/>
        <v>-17.948717948717949</v>
      </c>
      <c r="H14" s="2">
        <f>+B14-C14+'Septiembre 2020'!H14</f>
        <v>79</v>
      </c>
      <c r="I14" s="16">
        <f>+'Octubre 2019'!H14</f>
        <v>98</v>
      </c>
      <c r="J14" s="15">
        <f t="shared" si="2"/>
        <v>-19.387755102040817</v>
      </c>
    </row>
    <row r="15" spans="1:10" ht="13" x14ac:dyDescent="0.15">
      <c r="A15" s="1" t="s">
        <v>13</v>
      </c>
      <c r="B15" s="2">
        <v>4</v>
      </c>
      <c r="C15" s="2">
        <f>+'Octubre 2019'!B15</f>
        <v>8</v>
      </c>
      <c r="D15" s="15">
        <f t="shared" ref="D15:D27" si="6">+(B15-C15)*100/C15</f>
        <v>-50</v>
      </c>
      <c r="E15" s="2">
        <f>+B15+'Septiembre 2020'!E15</f>
        <v>54</v>
      </c>
      <c r="F15" s="2">
        <f>+C15+'Septiembre 2020'!F15</f>
        <v>88</v>
      </c>
      <c r="G15" s="15">
        <f t="shared" si="1"/>
        <v>-38.636363636363633</v>
      </c>
      <c r="H15" s="2">
        <f>+B15-C15+'Septiembre 2020'!H15</f>
        <v>68</v>
      </c>
      <c r="I15" s="16">
        <f>+'Octubre 2019'!H15</f>
        <v>114</v>
      </c>
      <c r="J15" s="15">
        <f t="shared" si="2"/>
        <v>-40.350877192982459</v>
      </c>
    </row>
    <row r="16" spans="1:10" ht="13" x14ac:dyDescent="0.15">
      <c r="A16" s="1" t="s">
        <v>14</v>
      </c>
      <c r="B16" s="2">
        <v>20</v>
      </c>
      <c r="C16" s="2">
        <f>+'Octubre 2019'!B16</f>
        <v>9</v>
      </c>
      <c r="D16" s="15">
        <f t="shared" si="6"/>
        <v>122.22222222222223</v>
      </c>
      <c r="E16" s="2">
        <f>+B16+'Septiembre 2020'!E16</f>
        <v>125</v>
      </c>
      <c r="F16" s="2">
        <f>+C16+'Septiembre 2020'!F16</f>
        <v>115</v>
      </c>
      <c r="G16" s="15">
        <f t="shared" si="1"/>
        <v>8.695652173913043</v>
      </c>
      <c r="H16" s="2">
        <f>+B16-C16+'Septiembre 2020'!H16</f>
        <v>155</v>
      </c>
      <c r="I16" s="16">
        <f>+'Octubre 2019'!H16</f>
        <v>134</v>
      </c>
      <c r="J16" s="15">
        <f t="shared" si="2"/>
        <v>15.671641791044776</v>
      </c>
    </row>
    <row r="17" spans="1:10" ht="13" x14ac:dyDescent="0.15">
      <c r="A17" s="1" t="s">
        <v>15</v>
      </c>
      <c r="B17" s="2">
        <v>9</v>
      </c>
      <c r="C17" s="2">
        <f>+'Octubre 2019'!B17</f>
        <v>6</v>
      </c>
      <c r="D17" s="15">
        <f t="shared" si="6"/>
        <v>50</v>
      </c>
      <c r="E17" s="2">
        <f>+B17+'Septiembre 2020'!E17</f>
        <v>54</v>
      </c>
      <c r="F17" s="2">
        <f>+C17+'Septiembre 2020'!F17</f>
        <v>62</v>
      </c>
      <c r="G17" s="15">
        <f t="shared" si="1"/>
        <v>-12.903225806451612</v>
      </c>
      <c r="H17" s="2">
        <f>+B17-C17+'Septiembre 2020'!H17</f>
        <v>68</v>
      </c>
      <c r="I17" s="16">
        <f>+'Octubre 2019'!H17</f>
        <v>82</v>
      </c>
      <c r="J17" s="15">
        <f t="shared" si="2"/>
        <v>-17.073170731707318</v>
      </c>
    </row>
    <row r="18" spans="1:10" ht="13" x14ac:dyDescent="0.15">
      <c r="A18" s="1" t="s">
        <v>29</v>
      </c>
      <c r="B18" s="2">
        <v>8</v>
      </c>
      <c r="C18" s="2">
        <f>+'Octubre 2019'!B18</f>
        <v>18</v>
      </c>
      <c r="D18" s="15">
        <f t="shared" si="6"/>
        <v>-55.555555555555557</v>
      </c>
      <c r="E18" s="2">
        <f>+B18+'Septiembre 2020'!E18</f>
        <v>59</v>
      </c>
      <c r="F18" s="2">
        <f>+C18+'Septiembre 2020'!F18</f>
        <v>110</v>
      </c>
      <c r="G18" s="15">
        <f t="shared" si="1"/>
        <v>-46.363636363636367</v>
      </c>
      <c r="H18" s="2">
        <f>+B18-C18+'Septiembre 2020'!H18</f>
        <v>81</v>
      </c>
      <c r="I18" s="16">
        <f>+'Octubre 2019'!H18</f>
        <v>126</v>
      </c>
      <c r="J18" s="15">
        <f t="shared" si="2"/>
        <v>-35.714285714285715</v>
      </c>
    </row>
    <row r="19" spans="1:10" x14ac:dyDescent="0.15">
      <c r="A19" s="6" t="s">
        <v>3</v>
      </c>
      <c r="B19" s="4">
        <f t="shared" ref="B19" si="7">+B14+B15+B16+B17+B18</f>
        <v>47</v>
      </c>
      <c r="C19" s="4">
        <f>SUM(C14:C18)</f>
        <v>52</v>
      </c>
      <c r="D19" s="5">
        <f>+(B19-C19)*100/C19</f>
        <v>-9.615384615384615</v>
      </c>
      <c r="E19" s="4">
        <f>SUM(E14:E18)</f>
        <v>356</v>
      </c>
      <c r="F19" s="4">
        <f>SUM(F14:F18)</f>
        <v>453</v>
      </c>
      <c r="G19" s="5">
        <f t="shared" si="1"/>
        <v>-21.41280353200883</v>
      </c>
      <c r="H19" s="4">
        <f>SUM(H14:H18)</f>
        <v>451</v>
      </c>
      <c r="I19" s="4">
        <f>SUM(I14:I18)</f>
        <v>554</v>
      </c>
      <c r="J19" s="5">
        <f t="shared" si="2"/>
        <v>-18.592057761732853</v>
      </c>
    </row>
    <row r="20" spans="1:10" ht="13" x14ac:dyDescent="0.15">
      <c r="A20" s="1" t="s">
        <v>16</v>
      </c>
      <c r="B20" s="2">
        <v>14</v>
      </c>
      <c r="C20" s="2">
        <f>+'Octubre 2019'!B20</f>
        <v>9</v>
      </c>
      <c r="D20" s="15">
        <f t="shared" si="6"/>
        <v>55.555555555555557</v>
      </c>
      <c r="E20" s="2">
        <f>+B20+'Septiembre 2020'!E20</f>
        <v>85</v>
      </c>
      <c r="F20" s="2">
        <f>+C20+'Septiembre 2020'!F20</f>
        <v>64</v>
      </c>
      <c r="G20" s="15">
        <f t="shared" si="1"/>
        <v>32.8125</v>
      </c>
      <c r="H20" s="2">
        <f>+B20-C20+'Septiembre 2020'!H20</f>
        <v>94</v>
      </c>
      <c r="I20" s="16">
        <f>+'Octubre 2019'!H20</f>
        <v>82</v>
      </c>
      <c r="J20" s="15">
        <f t="shared" si="2"/>
        <v>14.634146341463415</v>
      </c>
    </row>
    <row r="21" spans="1:10" ht="13" x14ac:dyDescent="0.15">
      <c r="A21" s="1" t="s">
        <v>17</v>
      </c>
      <c r="B21" s="2">
        <v>5</v>
      </c>
      <c r="C21" s="2">
        <f>+'Octubre 2019'!B21</f>
        <v>7</v>
      </c>
      <c r="D21" s="15">
        <f t="shared" si="6"/>
        <v>-28.571428571428573</v>
      </c>
      <c r="E21" s="2">
        <f>+B21+'Septiembre 2020'!E21</f>
        <v>37</v>
      </c>
      <c r="F21" s="2">
        <f>+C21+'Septiembre 2020'!F21</f>
        <v>49</v>
      </c>
      <c r="G21" s="15">
        <f t="shared" si="1"/>
        <v>-24.489795918367346</v>
      </c>
      <c r="H21" s="2">
        <f>+B21-C21+'Septiembre 2020'!H21</f>
        <v>48</v>
      </c>
      <c r="I21" s="16">
        <f>+'Octubre 2019'!H21</f>
        <v>56</v>
      </c>
      <c r="J21" s="15">
        <f t="shared" si="2"/>
        <v>-14.285714285714286</v>
      </c>
    </row>
    <row r="22" spans="1:10" ht="13" x14ac:dyDescent="0.15">
      <c r="A22" s="1" t="s">
        <v>19</v>
      </c>
      <c r="B22" s="2">
        <v>5</v>
      </c>
      <c r="C22" s="2">
        <f>+'Octubre 2019'!B22</f>
        <v>1</v>
      </c>
      <c r="D22" s="15">
        <f t="shared" si="6"/>
        <v>400</v>
      </c>
      <c r="E22" s="2">
        <f>+B22+'Septiembre 2020'!E22</f>
        <v>25</v>
      </c>
      <c r="F22" s="2">
        <f>+C22+'Septiembre 2020'!F22</f>
        <v>24</v>
      </c>
      <c r="G22" s="15">
        <f t="shared" si="1"/>
        <v>4.166666666666667</v>
      </c>
      <c r="H22" s="2">
        <f>+B22-C22+'Septiembre 2020'!H22</f>
        <v>27</v>
      </c>
      <c r="I22" s="16">
        <f>+'Octubre 2019'!H22</f>
        <v>30</v>
      </c>
      <c r="J22" s="15">
        <f t="shared" si="2"/>
        <v>-10</v>
      </c>
    </row>
    <row r="23" spans="1:10" ht="13" x14ac:dyDescent="0.15">
      <c r="A23" s="1" t="s">
        <v>18</v>
      </c>
      <c r="B23" s="2">
        <v>7</v>
      </c>
      <c r="C23" s="2">
        <f>+'Octubre 2019'!B23</f>
        <v>6</v>
      </c>
      <c r="D23" s="15">
        <f t="shared" si="6"/>
        <v>16.666666666666668</v>
      </c>
      <c r="E23" s="2">
        <f>+B23+'Septiembre 2020'!E23</f>
        <v>46</v>
      </c>
      <c r="F23" s="2">
        <f>+C23+'Septiembre 2020'!F23</f>
        <v>96</v>
      </c>
      <c r="G23" s="15">
        <f t="shared" si="1"/>
        <v>-52.083333333333336</v>
      </c>
      <c r="H23" s="2">
        <f>+B23-C23+'Septiembre 2020'!H23</f>
        <v>63</v>
      </c>
      <c r="I23" s="16">
        <f>+'Octubre 2019'!H23</f>
        <v>100</v>
      </c>
      <c r="J23" s="15">
        <f t="shared" si="2"/>
        <v>-37</v>
      </c>
    </row>
    <row r="24" spans="1:10" ht="13" x14ac:dyDescent="0.15">
      <c r="A24" s="1" t="s">
        <v>20</v>
      </c>
      <c r="B24" s="2">
        <v>10</v>
      </c>
      <c r="C24" s="2">
        <f>+'Octubre 2019'!B24</f>
        <v>4</v>
      </c>
      <c r="D24" s="15">
        <f t="shared" si="6"/>
        <v>150</v>
      </c>
      <c r="E24" s="2">
        <f>+B24+'Septiembre 2020'!E24</f>
        <v>49</v>
      </c>
      <c r="F24" s="2">
        <f>+C24+'Septiembre 2020'!F24</f>
        <v>45</v>
      </c>
      <c r="G24" s="15">
        <f t="shared" si="1"/>
        <v>8.8888888888888893</v>
      </c>
      <c r="H24" s="2">
        <f>+B24-C24+'Septiembre 2020'!H24</f>
        <v>59</v>
      </c>
      <c r="I24" s="16">
        <f>+'Octubre 2019'!H24</f>
        <v>57</v>
      </c>
      <c r="J24" s="15">
        <f t="shared" si="2"/>
        <v>3.5087719298245612</v>
      </c>
    </row>
    <row r="25" spans="1:10" ht="13" x14ac:dyDescent="0.15">
      <c r="A25" s="1" t="s">
        <v>22</v>
      </c>
      <c r="B25" s="2">
        <v>26</v>
      </c>
      <c r="C25" s="2">
        <f>+'Octubre 2019'!B25</f>
        <v>28</v>
      </c>
      <c r="D25" s="15">
        <f t="shared" si="6"/>
        <v>-7.1428571428571432</v>
      </c>
      <c r="E25" s="2">
        <f>+B25+'Septiembre 2020'!E25</f>
        <v>176</v>
      </c>
      <c r="F25" s="2">
        <f>+C25+'Septiembre 2020'!F25</f>
        <v>189</v>
      </c>
      <c r="G25" s="15">
        <f t="shared" si="1"/>
        <v>-6.8783068783068781</v>
      </c>
      <c r="H25" s="2">
        <f>+B25-C25+'Septiembre 2020'!H25</f>
        <v>212</v>
      </c>
      <c r="I25" s="16">
        <f>+'Octubre 2019'!H25</f>
        <v>215</v>
      </c>
      <c r="J25" s="15">
        <f t="shared" si="2"/>
        <v>-1.3953488372093024</v>
      </c>
    </row>
    <row r="26" spans="1:10" ht="13" x14ac:dyDescent="0.15">
      <c r="A26" s="1" t="s">
        <v>21</v>
      </c>
      <c r="B26" s="2">
        <v>15</v>
      </c>
      <c r="C26" s="2">
        <f>+'Octubre 2019'!B26</f>
        <v>1</v>
      </c>
      <c r="D26" s="15">
        <f t="shared" si="6"/>
        <v>1400</v>
      </c>
      <c r="E26" s="2">
        <f>+B26+'Septiembre 2020'!E26</f>
        <v>86</v>
      </c>
      <c r="F26" s="2">
        <f>+C26+'Septiembre 2020'!F26</f>
        <v>40</v>
      </c>
      <c r="G26" s="15">
        <f t="shared" si="1"/>
        <v>115</v>
      </c>
      <c r="H26" s="2">
        <f>+B26-C26+'Septiembre 2020'!H26</f>
        <v>96</v>
      </c>
      <c r="I26" s="16">
        <f>+'Octubre 2019'!H26</f>
        <v>55</v>
      </c>
      <c r="J26" s="15">
        <f t="shared" si="2"/>
        <v>74.545454545454547</v>
      </c>
    </row>
    <row r="27" spans="1:10" ht="13" x14ac:dyDescent="0.15">
      <c r="A27" s="1" t="s">
        <v>28</v>
      </c>
      <c r="B27" s="2">
        <v>8</v>
      </c>
      <c r="C27" s="2">
        <f>+'Octubre 2019'!B27</f>
        <v>11</v>
      </c>
      <c r="D27" s="15">
        <f t="shared" si="6"/>
        <v>-27.272727272727273</v>
      </c>
      <c r="E27" s="2">
        <f>+B27+'Septiembre 2020'!E27</f>
        <v>58</v>
      </c>
      <c r="F27" s="2">
        <f>+C27+'Septiembre 2020'!F27</f>
        <v>54</v>
      </c>
      <c r="G27" s="15">
        <f t="shared" si="1"/>
        <v>7.4074074074074074</v>
      </c>
      <c r="H27" s="2">
        <f>+B27-C27+'Septiembre 2020'!H27</f>
        <v>67</v>
      </c>
      <c r="I27" s="16">
        <f>+'Octubre 2019'!H27</f>
        <v>61</v>
      </c>
      <c r="J27" s="15">
        <f t="shared" si="2"/>
        <v>9.8360655737704921</v>
      </c>
    </row>
    <row r="28" spans="1:10" x14ac:dyDescent="0.15">
      <c r="A28" s="6" t="s">
        <v>30</v>
      </c>
      <c r="B28" s="4">
        <f>SUM(B20:B27)</f>
        <v>90</v>
      </c>
      <c r="C28" s="4">
        <f>SUM(C20:C27)</f>
        <v>67</v>
      </c>
      <c r="D28" s="5">
        <f>+(B28-C28)*100/C28</f>
        <v>34.328358208955223</v>
      </c>
      <c r="E28" s="4">
        <f>SUM(E20:E27)</f>
        <v>562</v>
      </c>
      <c r="F28" s="4">
        <f>SUM(F20:F27)</f>
        <v>561</v>
      </c>
      <c r="G28" s="5">
        <f>+(E28-F28)*100/F28</f>
        <v>0.17825311942959002</v>
      </c>
      <c r="H28" s="4">
        <f>SUM(H20:H27)</f>
        <v>666</v>
      </c>
      <c r="I28" s="4">
        <f>SUM(I20:I27)</f>
        <v>656</v>
      </c>
      <c r="J28" s="5">
        <f>+(H28-I28)*100/I28</f>
        <v>1.524390243902439</v>
      </c>
    </row>
    <row r="29" spans="1:10" ht="14" x14ac:dyDescent="0.15">
      <c r="A29" s="14" t="s">
        <v>27</v>
      </c>
      <c r="B29" s="12">
        <f>+B7+B13+B19+B28</f>
        <v>165</v>
      </c>
      <c r="C29" s="12">
        <f>+C7+C13+C19+C28</f>
        <v>152</v>
      </c>
      <c r="D29" s="13">
        <f>+(B29-C29)*100/C29</f>
        <v>8.5526315789473681</v>
      </c>
      <c r="E29" s="12">
        <f t="shared" ref="E29:I29" si="8">+E7+E13+E19+E28</f>
        <v>1150</v>
      </c>
      <c r="F29" s="12">
        <f t="shared" si="8"/>
        <v>1334</v>
      </c>
      <c r="G29" s="13">
        <f>+(E29-F29)*100/F29</f>
        <v>-13.793103448275861</v>
      </c>
      <c r="H29" s="12">
        <f t="shared" si="8"/>
        <v>1436</v>
      </c>
      <c r="I29" s="12">
        <f t="shared" si="8"/>
        <v>1594</v>
      </c>
      <c r="J29" s="13">
        <f>+(H29-I29)*100/I29</f>
        <v>-9.9121706398996228</v>
      </c>
    </row>
    <row r="30" spans="1:10" x14ac:dyDescent="0.15">
      <c r="A30" s="11" t="s">
        <v>31</v>
      </c>
      <c r="B30" s="11">
        <f>+B29-B7</f>
        <v>163</v>
      </c>
      <c r="C30" s="11">
        <f>+C29-C7</f>
        <v>147</v>
      </c>
      <c r="D30" s="10">
        <f>+(B30-C30)*100/C30</f>
        <v>10.884353741496598</v>
      </c>
      <c r="E30" s="11">
        <f t="shared" ref="E30:I30" si="9">+E29-E7</f>
        <v>1139</v>
      </c>
      <c r="F30" s="11">
        <f t="shared" si="9"/>
        <v>1294</v>
      </c>
      <c r="G30" s="10">
        <f>+(E30-F30)*100/F30</f>
        <v>-11.978361669242659</v>
      </c>
      <c r="H30" s="11">
        <f t="shared" si="9"/>
        <v>1416</v>
      </c>
      <c r="I30" s="11">
        <f t="shared" si="9"/>
        <v>1544</v>
      </c>
      <c r="J30" s="10">
        <f>+(H30-I30)*100/I30</f>
        <v>-8.290155440414507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B570C-519E-F340-ABA5-5C6FE96EE6CE}">
  <dimension ref="A2:J30"/>
  <sheetViews>
    <sheetView topLeftCell="A5" zoomScale="154" zoomScaleNormal="154" zoomScalePageLayoutView="117" workbookViewId="0">
      <selection activeCell="B35" sqref="B35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/>
      <c r="C4" s="2">
        <f>+'Junio 2023'!B4</f>
        <v>0</v>
      </c>
      <c r="D4" s="15"/>
      <c r="E4" s="2">
        <f>+B4+'Mayo 2024'!E4</f>
        <v>3</v>
      </c>
      <c r="F4" s="2">
        <f>+C4+'Mayo 2024'!F4</f>
        <v>1</v>
      </c>
      <c r="G4" s="15">
        <f t="shared" ref="G4:G27" si="0">+(E4-F4)*100/F4</f>
        <v>200</v>
      </c>
      <c r="H4" s="2">
        <f>+B4-C4+'Mayo 2024'!H4</f>
        <v>5</v>
      </c>
      <c r="I4" s="16">
        <f>+'Junio 2023'!H4</f>
        <v>3</v>
      </c>
      <c r="J4" s="15">
        <f t="shared" ref="J4:J27" si="1">+(H4-I4)*100/I4</f>
        <v>66.666666666666671</v>
      </c>
    </row>
    <row r="5" spans="1:10" ht="13" x14ac:dyDescent="0.15">
      <c r="A5" s="1" t="s">
        <v>5</v>
      </c>
      <c r="B5" s="2"/>
      <c r="C5" s="2">
        <f>+'Junio 2023'!B5</f>
        <v>1</v>
      </c>
      <c r="D5" s="15">
        <f t="shared" ref="D5" si="2">+(B5-C5)*100/C5</f>
        <v>-100</v>
      </c>
      <c r="E5" s="2">
        <f>+B5+'Mayo 2024'!E5</f>
        <v>0</v>
      </c>
      <c r="F5" s="2">
        <f>+C5+'Mayo 2024'!F5</f>
        <v>1</v>
      </c>
      <c r="G5" s="15">
        <f t="shared" si="0"/>
        <v>-100</v>
      </c>
      <c r="H5" s="2">
        <f>+B5-C5+'Mayo 2024'!H5</f>
        <v>0</v>
      </c>
      <c r="I5" s="16">
        <f>+'Junio 2023'!H5</f>
        <v>1</v>
      </c>
      <c r="J5" s="15">
        <f t="shared" si="1"/>
        <v>-100</v>
      </c>
    </row>
    <row r="6" spans="1:10" ht="13" x14ac:dyDescent="0.15">
      <c r="A6" s="1" t="s">
        <v>6</v>
      </c>
      <c r="B6" s="2">
        <v>2</v>
      </c>
      <c r="C6" s="2">
        <f>+'Junio 2023'!B6</f>
        <v>0</v>
      </c>
      <c r="D6" s="15"/>
      <c r="E6" s="2">
        <f>+B6+'Mayo 2024'!E6</f>
        <v>5</v>
      </c>
      <c r="F6" s="2">
        <f>+C6+'Mayo 2024'!F6</f>
        <v>0</v>
      </c>
      <c r="G6" s="15"/>
      <c r="H6" s="2">
        <f>+B6-C6+'Mayo 2024'!H6</f>
        <v>8</v>
      </c>
      <c r="I6" s="16">
        <f>+'Junio 2023'!H6</f>
        <v>3</v>
      </c>
      <c r="J6" s="15">
        <f t="shared" si="1"/>
        <v>166.66666666666666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1</v>
      </c>
      <c r="D7" s="5">
        <f>+(B7-C7)*100/C7</f>
        <v>100</v>
      </c>
      <c r="E7" s="4">
        <f>SUM(E4:E6)</f>
        <v>8</v>
      </c>
      <c r="F7" s="4">
        <f>SUM(F4:F6)</f>
        <v>2</v>
      </c>
      <c r="G7" s="5">
        <f t="shared" si="0"/>
        <v>300</v>
      </c>
      <c r="H7" s="4">
        <f>SUM(H4:H6)</f>
        <v>13</v>
      </c>
      <c r="I7" s="4">
        <f>SUM(I4:I6)</f>
        <v>7</v>
      </c>
      <c r="J7" s="5">
        <f t="shared" si="1"/>
        <v>85.714285714285708</v>
      </c>
    </row>
    <row r="8" spans="1:10" ht="13" x14ac:dyDescent="0.15">
      <c r="A8" s="1" t="s">
        <v>7</v>
      </c>
      <c r="B8" s="2"/>
      <c r="C8" s="2">
        <f>+'Junio 2023'!B8</f>
        <v>1</v>
      </c>
      <c r="D8" s="15">
        <f t="shared" ref="D8:D12" si="4">+(B8-C8)*100/C8</f>
        <v>-100</v>
      </c>
      <c r="E8" s="2">
        <f>+B8+'Mayo 2024'!E8</f>
        <v>0</v>
      </c>
      <c r="F8" s="2">
        <f>+C8+'Mayo 2024'!F8</f>
        <v>2</v>
      </c>
      <c r="G8" s="15">
        <f t="shared" si="0"/>
        <v>-100</v>
      </c>
      <c r="H8" s="2">
        <f>+B8-C8+'Mayo 2024'!H8</f>
        <v>1</v>
      </c>
      <c r="I8" s="16">
        <f>+'Junio 2023'!H8</f>
        <v>2</v>
      </c>
      <c r="J8" s="15">
        <f t="shared" si="1"/>
        <v>-50</v>
      </c>
    </row>
    <row r="9" spans="1:10" ht="13" x14ac:dyDescent="0.15">
      <c r="A9" s="1" t="s">
        <v>8</v>
      </c>
      <c r="B9" s="2"/>
      <c r="C9" s="2">
        <f>+'Junio 2023'!B9</f>
        <v>1</v>
      </c>
      <c r="D9" s="15">
        <f t="shared" si="4"/>
        <v>-100</v>
      </c>
      <c r="E9" s="2">
        <f>+B9+'Mayo 2024'!E9</f>
        <v>1</v>
      </c>
      <c r="F9" s="2">
        <f>+C9+'Mayo 2024'!F9</f>
        <v>3</v>
      </c>
      <c r="G9" s="15">
        <f t="shared" si="0"/>
        <v>-66.666666666666671</v>
      </c>
      <c r="H9" s="2">
        <f>+B9-C9+'Mayo 2024'!H9</f>
        <v>3</v>
      </c>
      <c r="I9" s="16">
        <f>+'Junio 2023'!H9</f>
        <v>7</v>
      </c>
      <c r="J9" s="15">
        <f t="shared" si="1"/>
        <v>-57.142857142857146</v>
      </c>
    </row>
    <row r="10" spans="1:10" ht="13" x14ac:dyDescent="0.15">
      <c r="A10" s="1" t="s">
        <v>9</v>
      </c>
      <c r="B10" s="2">
        <v>3</v>
      </c>
      <c r="C10" s="2">
        <f>+'Junio 2023'!B10</f>
        <v>5</v>
      </c>
      <c r="D10" s="15">
        <f t="shared" si="4"/>
        <v>-40</v>
      </c>
      <c r="E10" s="2">
        <f>+B10+'Mayo 2024'!E10</f>
        <v>12</v>
      </c>
      <c r="F10" s="2">
        <f>+C10+'Mayo 2024'!F10</f>
        <v>19</v>
      </c>
      <c r="G10" s="15">
        <f t="shared" si="0"/>
        <v>-36.842105263157897</v>
      </c>
      <c r="H10" s="2">
        <f>+B10-C10+'Mayo 2024'!H10</f>
        <v>18</v>
      </c>
      <c r="I10" s="16">
        <f>+'Junio 2023'!H10</f>
        <v>33</v>
      </c>
      <c r="J10" s="15">
        <f t="shared" si="1"/>
        <v>-45.454545454545453</v>
      </c>
    </row>
    <row r="11" spans="1:10" ht="13" x14ac:dyDescent="0.15">
      <c r="A11" s="1" t="s">
        <v>10</v>
      </c>
      <c r="B11" s="2">
        <v>3</v>
      </c>
      <c r="C11" s="2">
        <f>+'Junio 2023'!B11</f>
        <v>3</v>
      </c>
      <c r="D11" s="15">
        <f t="shared" si="4"/>
        <v>0</v>
      </c>
      <c r="E11" s="2">
        <f>+B11+'Mayo 2024'!E11</f>
        <v>17</v>
      </c>
      <c r="F11" s="2">
        <f>+C11+'Mayo 2024'!F11</f>
        <v>13</v>
      </c>
      <c r="G11" s="15">
        <f t="shared" si="0"/>
        <v>30.76923076923077</v>
      </c>
      <c r="H11" s="2">
        <f>+B11-C11+'Mayo 2024'!H11</f>
        <v>29</v>
      </c>
      <c r="I11" s="16">
        <f>+'Junio 2023'!H11</f>
        <v>36</v>
      </c>
      <c r="J11" s="15">
        <f t="shared" si="1"/>
        <v>-19.444444444444443</v>
      </c>
    </row>
    <row r="12" spans="1:10" ht="13" x14ac:dyDescent="0.15">
      <c r="A12" s="1" t="s">
        <v>11</v>
      </c>
      <c r="B12" s="2">
        <v>6</v>
      </c>
      <c r="C12" s="2">
        <f>+'Junio 2023'!B12</f>
        <v>6</v>
      </c>
      <c r="D12" s="15">
        <f t="shared" si="4"/>
        <v>0</v>
      </c>
      <c r="E12" s="2">
        <f>+B12+'Mayo 2024'!E12</f>
        <v>38</v>
      </c>
      <c r="F12" s="2">
        <f>+C12+'Mayo 2024'!F12</f>
        <v>29</v>
      </c>
      <c r="G12" s="15">
        <f t="shared" si="0"/>
        <v>31.03448275862069</v>
      </c>
      <c r="H12" s="2">
        <f>+B12-C12+'Mayo 2024'!H12</f>
        <v>65</v>
      </c>
      <c r="I12" s="16">
        <f>+'Junio 2023'!H12</f>
        <v>52</v>
      </c>
      <c r="J12" s="15">
        <f t="shared" si="1"/>
        <v>25</v>
      </c>
    </row>
    <row r="13" spans="1:10" x14ac:dyDescent="0.15">
      <c r="A13" s="6" t="s">
        <v>2</v>
      </c>
      <c r="B13" s="4">
        <f t="shared" ref="B13" si="5">+B8+B9+B10+B11+B12</f>
        <v>12</v>
      </c>
      <c r="C13" s="4">
        <f>SUM(C8:C12)</f>
        <v>16</v>
      </c>
      <c r="D13" s="5">
        <f>+(B13-C13)*100/C13</f>
        <v>-25</v>
      </c>
      <c r="E13" s="4">
        <f>SUM(E8:E12)</f>
        <v>68</v>
      </c>
      <c r="F13" s="4">
        <f>SUM(F8:F12)</f>
        <v>66</v>
      </c>
      <c r="G13" s="5">
        <f t="shared" si="0"/>
        <v>3.0303030303030303</v>
      </c>
      <c r="H13" s="4">
        <f>SUM(H8:H12)</f>
        <v>116</v>
      </c>
      <c r="I13" s="4">
        <f>SUM(I8:I12)</f>
        <v>130</v>
      </c>
      <c r="J13" s="5">
        <f t="shared" si="1"/>
        <v>-10.76923076923077</v>
      </c>
    </row>
    <row r="14" spans="1:10" ht="13" x14ac:dyDescent="0.15">
      <c r="A14" s="1" t="s">
        <v>12</v>
      </c>
      <c r="B14" s="2">
        <v>2</v>
      </c>
      <c r="C14" s="2">
        <f>+'Junio 2023'!B14</f>
        <v>2</v>
      </c>
      <c r="D14" s="15">
        <f t="shared" ref="D14:D18" si="6">+(B14-C14)*100/C14</f>
        <v>0</v>
      </c>
      <c r="E14" s="2">
        <f>+B14+'Mayo 2024'!E14</f>
        <v>12</v>
      </c>
      <c r="F14" s="2">
        <f>+C14+'Mayo 2024'!F14</f>
        <v>14</v>
      </c>
      <c r="G14" s="15">
        <f t="shared" si="0"/>
        <v>-14.285714285714286</v>
      </c>
      <c r="H14" s="2">
        <f>+B14-C14+'Mayo 2024'!H14</f>
        <v>26</v>
      </c>
      <c r="I14" s="16">
        <f>+'Junio 2023'!H14</f>
        <v>28</v>
      </c>
      <c r="J14" s="15">
        <f t="shared" si="1"/>
        <v>-7.1428571428571432</v>
      </c>
    </row>
    <row r="15" spans="1:10" ht="13" x14ac:dyDescent="0.15">
      <c r="A15" s="1" t="s">
        <v>13</v>
      </c>
      <c r="B15" s="2">
        <v>4</v>
      </c>
      <c r="C15" s="2">
        <f>+'Junio 2023'!B15</f>
        <v>6</v>
      </c>
      <c r="D15" s="15">
        <f t="shared" si="6"/>
        <v>-33.333333333333336</v>
      </c>
      <c r="E15" s="2">
        <f>+B15+'Mayo 2024'!E15</f>
        <v>30</v>
      </c>
      <c r="F15" s="2">
        <f>+C15+'Mayo 2024'!F15</f>
        <v>18</v>
      </c>
      <c r="G15" s="15">
        <f t="shared" si="0"/>
        <v>66.666666666666671</v>
      </c>
      <c r="H15" s="2">
        <f>+B15-C15+'Mayo 2024'!H15</f>
        <v>48</v>
      </c>
      <c r="I15" s="16">
        <f>+'Junio 2023'!H15</f>
        <v>36</v>
      </c>
      <c r="J15" s="15">
        <f t="shared" si="1"/>
        <v>33.333333333333336</v>
      </c>
    </row>
    <row r="16" spans="1:10" ht="13" x14ac:dyDescent="0.15">
      <c r="A16" s="1" t="s">
        <v>14</v>
      </c>
      <c r="B16" s="2">
        <v>5</v>
      </c>
      <c r="C16" s="2">
        <f>+'Junio 2023'!B16</f>
        <v>12</v>
      </c>
      <c r="D16" s="15">
        <f t="shared" si="6"/>
        <v>-58.333333333333336</v>
      </c>
      <c r="E16" s="2">
        <f>+B16+'Mayo 2024'!E16</f>
        <v>50</v>
      </c>
      <c r="F16" s="2">
        <f>+C16+'Mayo 2024'!F16</f>
        <v>35</v>
      </c>
      <c r="G16" s="15">
        <f t="shared" si="0"/>
        <v>42.857142857142854</v>
      </c>
      <c r="H16" s="2">
        <f>+B16-C16+'Mayo 2024'!H16</f>
        <v>96</v>
      </c>
      <c r="I16" s="16">
        <f>+'Junio 2023'!H16</f>
        <v>69</v>
      </c>
      <c r="J16" s="15">
        <f t="shared" si="1"/>
        <v>39.130434782608695</v>
      </c>
    </row>
    <row r="17" spans="1:10" ht="13" x14ac:dyDescent="0.15">
      <c r="A17" s="1" t="s">
        <v>15</v>
      </c>
      <c r="B17" s="2">
        <v>6</v>
      </c>
      <c r="C17" s="2">
        <f>+'Junio 2023'!B17</f>
        <v>0</v>
      </c>
      <c r="D17" s="15"/>
      <c r="E17" s="2">
        <f>+B17+'Mayo 2024'!E17</f>
        <v>29</v>
      </c>
      <c r="F17" s="2">
        <f>+C17+'Mayo 2024'!F17</f>
        <v>11</v>
      </c>
      <c r="G17" s="15">
        <f t="shared" si="0"/>
        <v>163.63636363636363</v>
      </c>
      <c r="H17" s="2">
        <f>+B17-C17+'Mayo 2024'!H17</f>
        <v>40</v>
      </c>
      <c r="I17" s="16">
        <f>+'Junio 2023'!H17</f>
        <v>31</v>
      </c>
      <c r="J17" s="15">
        <f t="shared" si="1"/>
        <v>29.032258064516128</v>
      </c>
    </row>
    <row r="18" spans="1:10" ht="13" x14ac:dyDescent="0.15">
      <c r="A18" s="1" t="s">
        <v>29</v>
      </c>
      <c r="B18" s="2">
        <v>3</v>
      </c>
      <c r="C18" s="2">
        <f>+'Junio 2023'!B18</f>
        <v>2</v>
      </c>
      <c r="D18" s="15">
        <f t="shared" si="6"/>
        <v>50</v>
      </c>
      <c r="E18" s="2">
        <f>+B18+'Mayo 2024'!E18</f>
        <v>25</v>
      </c>
      <c r="F18" s="2">
        <f>+C18+'Mayo 2024'!F18</f>
        <v>28</v>
      </c>
      <c r="G18" s="15">
        <f t="shared" si="0"/>
        <v>-10.714285714285714</v>
      </c>
      <c r="H18" s="2">
        <f>+B18-C18+'Mayo 2024'!H18</f>
        <v>52</v>
      </c>
      <c r="I18" s="16">
        <f>+'Junio 2023'!H18</f>
        <v>57</v>
      </c>
      <c r="J18" s="15">
        <f t="shared" si="1"/>
        <v>-8.7719298245614041</v>
      </c>
    </row>
    <row r="19" spans="1:10" x14ac:dyDescent="0.15">
      <c r="A19" s="6" t="s">
        <v>3</v>
      </c>
      <c r="B19" s="4">
        <f t="shared" ref="B19" si="7">+B14+B15+B16+B17+B18</f>
        <v>20</v>
      </c>
      <c r="C19" s="4">
        <f>SUM(C14:C18)</f>
        <v>22</v>
      </c>
      <c r="D19" s="5">
        <f>+(B19-C19)*100/C19</f>
        <v>-9.0909090909090917</v>
      </c>
      <c r="E19" s="4">
        <f>SUM(E14:E18)</f>
        <v>146</v>
      </c>
      <c r="F19" s="4">
        <f>SUM(F14:F18)</f>
        <v>106</v>
      </c>
      <c r="G19" s="5">
        <f t="shared" si="0"/>
        <v>37.735849056603776</v>
      </c>
      <c r="H19" s="4">
        <f>SUM(H14:H18)</f>
        <v>262</v>
      </c>
      <c r="I19" s="4">
        <f>SUM(I14:I18)</f>
        <v>221</v>
      </c>
      <c r="J19" s="5">
        <f t="shared" si="1"/>
        <v>18.552036199095024</v>
      </c>
    </row>
    <row r="20" spans="1:10" ht="13" x14ac:dyDescent="0.15">
      <c r="A20" s="1" t="s">
        <v>16</v>
      </c>
      <c r="B20" s="2">
        <v>4</v>
      </c>
      <c r="C20" s="2">
        <f>+'Junio 2023'!B20</f>
        <v>2</v>
      </c>
      <c r="D20" s="15">
        <f t="shared" ref="D20:D27" si="8">+(B20-C20)*100/C20</f>
        <v>100</v>
      </c>
      <c r="E20" s="2">
        <f>+B20+'Mayo 2024'!E20</f>
        <v>23</v>
      </c>
      <c r="F20" s="2">
        <f>+C20+'Mayo 2024'!F20</f>
        <v>32</v>
      </c>
      <c r="G20" s="15">
        <f t="shared" si="0"/>
        <v>-28.125</v>
      </c>
      <c r="H20" s="2">
        <f>+B20-C20+'Mayo 2024'!H20</f>
        <v>50</v>
      </c>
      <c r="I20" s="16">
        <f>+'Junio 2023'!H20</f>
        <v>52</v>
      </c>
      <c r="J20" s="15">
        <f t="shared" si="1"/>
        <v>-3.8461538461538463</v>
      </c>
    </row>
    <row r="21" spans="1:10" ht="13" x14ac:dyDescent="0.15">
      <c r="A21" s="1" t="s">
        <v>17</v>
      </c>
      <c r="B21" s="2">
        <v>3</v>
      </c>
      <c r="C21" s="2">
        <f>+'Junio 2023'!B21</f>
        <v>4</v>
      </c>
      <c r="D21" s="15">
        <f t="shared" si="8"/>
        <v>-25</v>
      </c>
      <c r="E21" s="2">
        <f>+B21+'Mayo 2024'!E21</f>
        <v>18</v>
      </c>
      <c r="F21" s="2">
        <f>+C21+'Mayo 2024'!F21</f>
        <v>21</v>
      </c>
      <c r="G21" s="15">
        <f t="shared" si="0"/>
        <v>-14.285714285714286</v>
      </c>
      <c r="H21" s="2">
        <f>+B21-C21+'Mayo 2024'!H21</f>
        <v>34</v>
      </c>
      <c r="I21" s="16">
        <f>+'Junio 2023'!H21</f>
        <v>36</v>
      </c>
      <c r="J21" s="15">
        <f t="shared" si="1"/>
        <v>-5.5555555555555554</v>
      </c>
    </row>
    <row r="22" spans="1:10" ht="13" x14ac:dyDescent="0.15">
      <c r="A22" s="1" t="s">
        <v>19</v>
      </c>
      <c r="B22" s="2">
        <v>1</v>
      </c>
      <c r="C22" s="2">
        <f>+'Junio 2023'!B22</f>
        <v>2</v>
      </c>
      <c r="D22" s="15">
        <f t="shared" si="8"/>
        <v>-50</v>
      </c>
      <c r="E22" s="2">
        <f>+B22+'Mayo 2024'!E22</f>
        <v>7</v>
      </c>
      <c r="F22" s="2">
        <f>+C22+'Mayo 2024'!F22</f>
        <v>13</v>
      </c>
      <c r="G22" s="15">
        <f t="shared" si="0"/>
        <v>-46.153846153846153</v>
      </c>
      <c r="H22" s="2">
        <f>+B22-C22+'Mayo 2024'!H22</f>
        <v>21</v>
      </c>
      <c r="I22" s="16">
        <f>+'Junio 2023'!H22</f>
        <v>20</v>
      </c>
      <c r="J22" s="15">
        <f t="shared" si="1"/>
        <v>5</v>
      </c>
    </row>
    <row r="23" spans="1:10" ht="13" x14ac:dyDescent="0.15">
      <c r="A23" s="1" t="s">
        <v>18</v>
      </c>
      <c r="B23" s="2">
        <v>3</v>
      </c>
      <c r="C23" s="2">
        <f>+'Junio 2023'!B23</f>
        <v>1</v>
      </c>
      <c r="D23" s="15">
        <f t="shared" si="8"/>
        <v>200</v>
      </c>
      <c r="E23" s="2">
        <f>+B23+'Mayo 2024'!E23</f>
        <v>18</v>
      </c>
      <c r="F23" s="2">
        <f>+C23+'Mayo 2024'!F23</f>
        <v>18</v>
      </c>
      <c r="G23" s="15">
        <f t="shared" si="0"/>
        <v>0</v>
      </c>
      <c r="H23" s="2">
        <f>+B23-C23+'Mayo 2024'!H23</f>
        <v>33</v>
      </c>
      <c r="I23" s="16">
        <f>+'Junio 2023'!H23</f>
        <v>29</v>
      </c>
      <c r="J23" s="15">
        <f t="shared" si="1"/>
        <v>13.793103448275861</v>
      </c>
    </row>
    <row r="24" spans="1:10" ht="13" x14ac:dyDescent="0.15">
      <c r="A24" s="1" t="s">
        <v>20</v>
      </c>
      <c r="B24" s="2">
        <v>7</v>
      </c>
      <c r="C24" s="2">
        <f>+'Junio 2023'!B24</f>
        <v>5</v>
      </c>
      <c r="D24" s="15">
        <f t="shared" si="8"/>
        <v>40</v>
      </c>
      <c r="E24" s="2">
        <f>+B24+'Mayo 2024'!E24</f>
        <v>44</v>
      </c>
      <c r="F24" s="2">
        <f>+C24+'Mayo 2024'!F24</f>
        <v>35</v>
      </c>
      <c r="G24" s="15">
        <f t="shared" si="0"/>
        <v>25.714285714285715</v>
      </c>
      <c r="H24" s="2">
        <f>+B24-C24+'Mayo 2024'!H24</f>
        <v>69</v>
      </c>
      <c r="I24" s="16">
        <f>+'Junio 2023'!H24</f>
        <v>66</v>
      </c>
      <c r="J24" s="15">
        <f t="shared" si="1"/>
        <v>4.5454545454545459</v>
      </c>
    </row>
    <row r="25" spans="1:10" ht="13" x14ac:dyDescent="0.15">
      <c r="A25" s="1" t="s">
        <v>22</v>
      </c>
      <c r="B25" s="2">
        <v>11</v>
      </c>
      <c r="C25" s="2">
        <f>+'Junio 2023'!B25</f>
        <v>8</v>
      </c>
      <c r="D25" s="15">
        <f t="shared" si="8"/>
        <v>37.5</v>
      </c>
      <c r="E25" s="2">
        <f>+B25+'Mayo 2024'!E25</f>
        <v>82</v>
      </c>
      <c r="F25" s="2">
        <f>+C25+'Mayo 2024'!F25</f>
        <v>67</v>
      </c>
      <c r="G25" s="15">
        <f t="shared" si="0"/>
        <v>22.388059701492537</v>
      </c>
      <c r="H25" s="2">
        <f>+B25-C25+'Mayo 2024'!H25</f>
        <v>140</v>
      </c>
      <c r="I25" s="16">
        <f>+'Junio 2023'!H25</f>
        <v>128</v>
      </c>
      <c r="J25" s="15">
        <f t="shared" si="1"/>
        <v>9.375</v>
      </c>
    </row>
    <row r="26" spans="1:10" ht="13" x14ac:dyDescent="0.15">
      <c r="A26" s="1" t="s">
        <v>21</v>
      </c>
      <c r="B26" s="2">
        <v>8</v>
      </c>
      <c r="C26" s="2">
        <f>+'Junio 2023'!B26</f>
        <v>6</v>
      </c>
      <c r="D26" s="15">
        <f t="shared" si="8"/>
        <v>33.333333333333336</v>
      </c>
      <c r="E26" s="2">
        <f>+B26+'Mayo 2024'!E26</f>
        <v>63</v>
      </c>
      <c r="F26" s="2">
        <f>+C26+'Mayo 2024'!F26</f>
        <v>51</v>
      </c>
      <c r="G26" s="15">
        <f t="shared" si="0"/>
        <v>23.529411764705884</v>
      </c>
      <c r="H26" s="2">
        <f>+B26-C26+'Mayo 2024'!H26</f>
        <v>100</v>
      </c>
      <c r="I26" s="16">
        <f>+'Junio 2023'!H26</f>
        <v>97</v>
      </c>
      <c r="J26" s="15">
        <f t="shared" si="1"/>
        <v>3.0927835051546393</v>
      </c>
    </row>
    <row r="27" spans="1:10" ht="13" x14ac:dyDescent="0.15">
      <c r="A27" s="1" t="s">
        <v>28</v>
      </c>
      <c r="B27" s="2">
        <v>4</v>
      </c>
      <c r="C27" s="2">
        <f>+'Junio 2023'!B27</f>
        <v>2</v>
      </c>
      <c r="D27" s="15">
        <f t="shared" si="8"/>
        <v>100</v>
      </c>
      <c r="E27" s="2">
        <f>+B27+'Mayo 2024'!E27</f>
        <v>45</v>
      </c>
      <c r="F27" s="2">
        <f>+C27+'Mayo 2024'!F27</f>
        <v>48</v>
      </c>
      <c r="G27" s="15">
        <f t="shared" si="0"/>
        <v>-6.25</v>
      </c>
      <c r="H27" s="2">
        <f>+B27-C27+'Mayo 2024'!H27</f>
        <v>70</v>
      </c>
      <c r="I27" s="16">
        <f>+'Junio 2023'!H27</f>
        <v>79</v>
      </c>
      <c r="J27" s="15">
        <f t="shared" si="1"/>
        <v>-11.39240506329114</v>
      </c>
    </row>
    <row r="28" spans="1:10" x14ac:dyDescent="0.15">
      <c r="A28" s="6" t="s">
        <v>30</v>
      </c>
      <c r="B28" s="4">
        <f>SUM(B20:B27)</f>
        <v>41</v>
      </c>
      <c r="C28" s="4">
        <f>SUM(C20:C27)</f>
        <v>30</v>
      </c>
      <c r="D28" s="5">
        <f>+(B28-C28)*100/C28</f>
        <v>36.666666666666664</v>
      </c>
      <c r="E28" s="4">
        <f>SUM(E20:E27)</f>
        <v>300</v>
      </c>
      <c r="F28" s="4">
        <f>SUM(F20:F27)</f>
        <v>285</v>
      </c>
      <c r="G28" s="5">
        <f>+(E28-F28)*100/F28</f>
        <v>5.2631578947368425</v>
      </c>
      <c r="H28" s="4">
        <f>SUM(H20:H27)</f>
        <v>517</v>
      </c>
      <c r="I28" s="4">
        <f>SUM(I20:I27)</f>
        <v>507</v>
      </c>
      <c r="J28" s="5">
        <f>+(H28-I28)*100/I28</f>
        <v>1.9723865877712032</v>
      </c>
    </row>
    <row r="29" spans="1:10" ht="14" x14ac:dyDescent="0.15">
      <c r="A29" s="14" t="s">
        <v>27</v>
      </c>
      <c r="B29" s="12">
        <f>+B7+B13+B19+B28</f>
        <v>75</v>
      </c>
      <c r="C29" s="12">
        <f>+C7+C13+C19+C28</f>
        <v>69</v>
      </c>
      <c r="D29" s="13">
        <f>+(B29-C29)*100/C29</f>
        <v>8.695652173913043</v>
      </c>
      <c r="E29" s="12">
        <f t="shared" ref="E29:I29" si="9">+E7+E13+E19+E28</f>
        <v>522</v>
      </c>
      <c r="F29" s="12">
        <f t="shared" si="9"/>
        <v>459</v>
      </c>
      <c r="G29" s="13">
        <f>+(E29-F29)*100/F29</f>
        <v>13.725490196078431</v>
      </c>
      <c r="H29" s="12">
        <f t="shared" si="9"/>
        <v>908</v>
      </c>
      <c r="I29" s="12">
        <f t="shared" si="9"/>
        <v>865</v>
      </c>
      <c r="J29" s="13">
        <f>+(H29-I29)*100/I29</f>
        <v>4.9710982658959537</v>
      </c>
    </row>
    <row r="30" spans="1:10" x14ac:dyDescent="0.15">
      <c r="A30" s="11" t="s">
        <v>31</v>
      </c>
      <c r="B30" s="11">
        <f>+B29-B7</f>
        <v>73</v>
      </c>
      <c r="C30" s="11">
        <f>+C29-C7</f>
        <v>68</v>
      </c>
      <c r="D30" s="10">
        <f>+(B30-C30)*100/C30</f>
        <v>7.3529411764705879</v>
      </c>
      <c r="E30" s="11">
        <f t="shared" ref="E30:I30" si="10">+E29-E7</f>
        <v>514</v>
      </c>
      <c r="F30" s="11">
        <f t="shared" si="10"/>
        <v>457</v>
      </c>
      <c r="G30" s="10">
        <f>+(E30-F30)*100/F30</f>
        <v>12.472647702407002</v>
      </c>
      <c r="H30" s="11">
        <f t="shared" si="10"/>
        <v>895</v>
      </c>
      <c r="I30" s="11">
        <f t="shared" si="10"/>
        <v>858</v>
      </c>
      <c r="J30" s="10">
        <f>+(H30-I30)*100/I30</f>
        <v>4.3123543123543122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69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+'Septiembre 2019'!B4</f>
        <v>1</v>
      </c>
      <c r="D4" s="15">
        <f t="shared" ref="D4:D5" si="0">+(B4-C4)*100/C4</f>
        <v>-100</v>
      </c>
      <c r="E4" s="2">
        <f>+B4+'Agosto 2020'!E4</f>
        <v>0</v>
      </c>
      <c r="F4" s="2">
        <f>+C4+'Agosto 2020'!F4</f>
        <v>11</v>
      </c>
      <c r="G4" s="15">
        <f t="shared" ref="G4:G27" si="1">+(E4-F4)*100/F4</f>
        <v>-100</v>
      </c>
      <c r="H4" s="2">
        <f>+B4-C4+'Agosto 2020'!H4</f>
        <v>3</v>
      </c>
      <c r="I4" s="16">
        <f>+'Septiembre 2019'!H4</f>
        <v>14</v>
      </c>
      <c r="J4" s="15">
        <f t="shared" ref="J4:J27" si="2">+(H4-I4)*100/I4</f>
        <v>-78.571428571428569</v>
      </c>
    </row>
    <row r="5" spans="1:10" ht="13" x14ac:dyDescent="0.15">
      <c r="A5" s="1" t="s">
        <v>5</v>
      </c>
      <c r="B5" s="2"/>
      <c r="C5" s="2">
        <f>+'Septiembre 2019'!B5</f>
        <v>2</v>
      </c>
      <c r="D5" s="15">
        <f t="shared" si="0"/>
        <v>-100</v>
      </c>
      <c r="E5" s="2">
        <f>+B5+'Agosto 2020'!E5</f>
        <v>1</v>
      </c>
      <c r="F5" s="2">
        <f>+C5+'Agosto 2020'!F5</f>
        <v>11</v>
      </c>
      <c r="G5" s="15">
        <f t="shared" si="1"/>
        <v>-90.909090909090907</v>
      </c>
      <c r="H5" s="2">
        <f>+B5-C5+'Agosto 2020'!H5</f>
        <v>4</v>
      </c>
      <c r="I5" s="16">
        <f>+'Septiembre 2019'!H5</f>
        <v>16</v>
      </c>
      <c r="J5" s="15">
        <f t="shared" si="2"/>
        <v>-75</v>
      </c>
    </row>
    <row r="6" spans="1:10" ht="13" x14ac:dyDescent="0.15">
      <c r="A6" s="1" t="s">
        <v>6</v>
      </c>
      <c r="B6" s="2"/>
      <c r="C6" s="2">
        <f>+'Septiembre 2019'!B6</f>
        <v>2</v>
      </c>
      <c r="D6" s="15">
        <f t="shared" ref="D6" si="3">+(B6-C6)*100/C6</f>
        <v>-100</v>
      </c>
      <c r="E6" s="2">
        <f>+B6+'Agosto 2020'!E6</f>
        <v>8</v>
      </c>
      <c r="F6" s="2">
        <f>+C6+'Agosto 2020'!F6</f>
        <v>13</v>
      </c>
      <c r="G6" s="15">
        <f t="shared" si="1"/>
        <v>-38.46153846153846</v>
      </c>
      <c r="H6" s="2">
        <f>+B6-C6+'Agosto 2020'!H6</f>
        <v>16</v>
      </c>
      <c r="I6" s="16">
        <f>+'Septiembre 2019'!H6</f>
        <v>21</v>
      </c>
      <c r="J6" s="15">
        <f t="shared" si="2"/>
        <v>-23.80952380952381</v>
      </c>
    </row>
    <row r="7" spans="1:10" x14ac:dyDescent="0.15">
      <c r="A7" s="6" t="s">
        <v>1</v>
      </c>
      <c r="B7" s="4">
        <f t="shared" ref="B7" si="4">+B4+B5+B6</f>
        <v>0</v>
      </c>
      <c r="C7" s="4">
        <f>SUM(C4:C6)</f>
        <v>5</v>
      </c>
      <c r="D7" s="5">
        <f>+(B7-C7)*100/C7</f>
        <v>-100</v>
      </c>
      <c r="E7" s="4">
        <f>SUM(E4:E6)</f>
        <v>9</v>
      </c>
      <c r="F7" s="4">
        <f>SUM(F4:F6)</f>
        <v>35</v>
      </c>
      <c r="G7" s="5">
        <f t="shared" si="1"/>
        <v>-74.285714285714292</v>
      </c>
      <c r="H7" s="4">
        <f>SUM(H4:H6)</f>
        <v>23</v>
      </c>
      <c r="I7" s="4">
        <f>SUM(I4:I6)</f>
        <v>51</v>
      </c>
      <c r="J7" s="5">
        <f t="shared" si="2"/>
        <v>-54.901960784313722</v>
      </c>
    </row>
    <row r="8" spans="1:10" ht="13" x14ac:dyDescent="0.15">
      <c r="A8" s="1" t="s">
        <v>7</v>
      </c>
      <c r="B8" s="2">
        <v>1</v>
      </c>
      <c r="C8" s="2">
        <f>+'Septiembre 2019'!B8</f>
        <v>0</v>
      </c>
      <c r="D8" s="15"/>
      <c r="E8" s="2">
        <f>+B8+'Agosto 2020'!E8</f>
        <v>4</v>
      </c>
      <c r="F8" s="2">
        <f>+C8+'Agosto 2020'!F8</f>
        <v>1</v>
      </c>
      <c r="G8" s="15">
        <f t="shared" si="1"/>
        <v>300</v>
      </c>
      <c r="H8" s="2">
        <f>+B8-C8+'Agosto 2020'!H8</f>
        <v>5</v>
      </c>
      <c r="I8" s="16">
        <f>+'Septiembre 2019'!H8</f>
        <v>4</v>
      </c>
      <c r="J8" s="15">
        <f t="shared" si="2"/>
        <v>25</v>
      </c>
    </row>
    <row r="9" spans="1:10" ht="13" x14ac:dyDescent="0.15">
      <c r="A9" s="1" t="s">
        <v>8</v>
      </c>
      <c r="B9" s="2">
        <v>2</v>
      </c>
      <c r="C9" s="2">
        <f>+'Septiembre 2019'!B9</f>
        <v>0</v>
      </c>
      <c r="D9" s="15"/>
      <c r="E9" s="2">
        <f>+B9+'Agosto 2020'!E9</f>
        <v>14</v>
      </c>
      <c r="F9" s="2">
        <f>+C9+'Agosto 2020'!F9</f>
        <v>28</v>
      </c>
      <c r="G9" s="15">
        <f t="shared" si="1"/>
        <v>-50</v>
      </c>
      <c r="H9" s="2">
        <f>+B9-C9+'Agosto 2020'!H9</f>
        <v>20</v>
      </c>
      <c r="I9" s="16">
        <f>+'Septiembre 2019'!H9</f>
        <v>33</v>
      </c>
      <c r="J9" s="15">
        <f t="shared" si="2"/>
        <v>-39.393939393939391</v>
      </c>
    </row>
    <row r="10" spans="1:10" ht="13" x14ac:dyDescent="0.15">
      <c r="A10" s="1" t="s">
        <v>9</v>
      </c>
      <c r="B10" s="2">
        <v>10</v>
      </c>
      <c r="C10" s="2">
        <f>+'Septiembre 2019'!B10</f>
        <v>7</v>
      </c>
      <c r="D10" s="15">
        <f t="shared" ref="D10:D12" si="5">+(B10-C10)*100/C10</f>
        <v>42.857142857142854</v>
      </c>
      <c r="E10" s="2">
        <f>+B10+'Agosto 2020'!E10</f>
        <v>50</v>
      </c>
      <c r="F10" s="2">
        <f>+C10+'Agosto 2020'!F10</f>
        <v>54</v>
      </c>
      <c r="G10" s="15">
        <f t="shared" si="1"/>
        <v>-7.4074074074074074</v>
      </c>
      <c r="H10" s="2">
        <f>+B10-C10+'Agosto 2020'!H10</f>
        <v>73</v>
      </c>
      <c r="I10" s="16">
        <f>+'Septiembre 2019'!H10</f>
        <v>67</v>
      </c>
      <c r="J10" s="15">
        <f t="shared" si="2"/>
        <v>8.9552238805970141</v>
      </c>
    </row>
    <row r="11" spans="1:10" ht="13" x14ac:dyDescent="0.15">
      <c r="A11" s="1" t="s">
        <v>10</v>
      </c>
      <c r="B11" s="2">
        <v>10</v>
      </c>
      <c r="C11" s="2">
        <f>+'Septiembre 2019'!B11</f>
        <v>9</v>
      </c>
      <c r="D11" s="15">
        <f t="shared" si="5"/>
        <v>11.111111111111111</v>
      </c>
      <c r="E11" s="2">
        <f>+B11+'Agosto 2020'!E11</f>
        <v>55</v>
      </c>
      <c r="F11" s="2">
        <f>+C11+'Agosto 2020'!F11</f>
        <v>71</v>
      </c>
      <c r="G11" s="15">
        <f t="shared" si="1"/>
        <v>-22.535211267605632</v>
      </c>
      <c r="H11" s="2">
        <f>+B11-C11+'Agosto 2020'!H11</f>
        <v>83</v>
      </c>
      <c r="I11" s="16">
        <f>+'Septiembre 2019'!H11</f>
        <v>93</v>
      </c>
      <c r="J11" s="15">
        <f t="shared" si="2"/>
        <v>-10.75268817204301</v>
      </c>
    </row>
    <row r="12" spans="1:10" ht="13" x14ac:dyDescent="0.15">
      <c r="A12" s="1" t="s">
        <v>11</v>
      </c>
      <c r="B12" s="2">
        <v>5</v>
      </c>
      <c r="C12" s="2">
        <f>+'Septiembre 2019'!B12</f>
        <v>12</v>
      </c>
      <c r="D12" s="15">
        <f t="shared" si="5"/>
        <v>-58.333333333333336</v>
      </c>
      <c r="E12" s="2">
        <f>+B12+'Agosto 2020'!E12</f>
        <v>72</v>
      </c>
      <c r="F12" s="2">
        <f>+C12+'Agosto 2020'!F12</f>
        <v>98</v>
      </c>
      <c r="G12" s="15">
        <f t="shared" si="1"/>
        <v>-26.530612244897959</v>
      </c>
      <c r="H12" s="2">
        <f>+B12-C12+'Agosto 2020'!H12</f>
        <v>120</v>
      </c>
      <c r="I12" s="16">
        <f>+'Septiembre 2019'!H12</f>
        <v>134</v>
      </c>
      <c r="J12" s="15">
        <f t="shared" si="2"/>
        <v>-10.447761194029852</v>
      </c>
    </row>
    <row r="13" spans="1:10" x14ac:dyDescent="0.15">
      <c r="A13" s="6" t="s">
        <v>2</v>
      </c>
      <c r="B13" s="4">
        <f t="shared" ref="B13" si="6">+B8+B9+B10+B11+B12</f>
        <v>28</v>
      </c>
      <c r="C13" s="4">
        <f>SUM(C8:C12)</f>
        <v>28</v>
      </c>
      <c r="D13" s="5">
        <f>+(B13-C13)*100/C13</f>
        <v>0</v>
      </c>
      <c r="E13" s="4">
        <f>SUM(E8:E12)</f>
        <v>195</v>
      </c>
      <c r="F13" s="4">
        <f>SUM(F8:F12)</f>
        <v>252</v>
      </c>
      <c r="G13" s="5">
        <f t="shared" si="1"/>
        <v>-22.61904761904762</v>
      </c>
      <c r="H13" s="4">
        <f>SUM(H8:H12)</f>
        <v>301</v>
      </c>
      <c r="I13" s="4">
        <f>SUM(I8:I12)</f>
        <v>331</v>
      </c>
      <c r="J13" s="5">
        <f t="shared" si="2"/>
        <v>-9.0634441087613293</v>
      </c>
    </row>
    <row r="14" spans="1:10" ht="13" x14ac:dyDescent="0.15">
      <c r="A14" s="1" t="s">
        <v>12</v>
      </c>
      <c r="B14" s="2">
        <v>9</v>
      </c>
      <c r="C14" s="2">
        <f>+'Septiembre 2019'!B14</f>
        <v>9</v>
      </c>
      <c r="D14" s="15">
        <f>+(B14-C14)*100/C14</f>
        <v>0</v>
      </c>
      <c r="E14" s="2">
        <f>+B14+'Agosto 2020'!E14</f>
        <v>58</v>
      </c>
      <c r="F14" s="2">
        <f>+C14+'Agosto 2020'!F14</f>
        <v>67</v>
      </c>
      <c r="G14" s="15">
        <f t="shared" si="1"/>
        <v>-13.432835820895523</v>
      </c>
      <c r="H14" s="2">
        <f>+B14-C14+'Agosto 2020'!H14</f>
        <v>84</v>
      </c>
      <c r="I14" s="16">
        <f>+'Septiembre 2019'!H14</f>
        <v>92</v>
      </c>
      <c r="J14" s="15">
        <f t="shared" si="2"/>
        <v>-8.695652173913043</v>
      </c>
    </row>
    <row r="15" spans="1:10" ht="13" x14ac:dyDescent="0.15">
      <c r="A15" s="1" t="s">
        <v>13</v>
      </c>
      <c r="B15" s="2">
        <v>3</v>
      </c>
      <c r="C15" s="2">
        <f>+'Septiembre 2019'!B15</f>
        <v>13</v>
      </c>
      <c r="D15" s="15">
        <f t="shared" ref="D15:D27" si="7">+(B15-C15)*100/C15</f>
        <v>-76.92307692307692</v>
      </c>
      <c r="E15" s="2">
        <f>+B15+'Agosto 2020'!E15</f>
        <v>50</v>
      </c>
      <c r="F15" s="2">
        <f>+C15+'Agosto 2020'!F15</f>
        <v>80</v>
      </c>
      <c r="G15" s="15">
        <f t="shared" si="1"/>
        <v>-37.5</v>
      </c>
      <c r="H15" s="2">
        <f>+B15-C15+'Agosto 2020'!H15</f>
        <v>72</v>
      </c>
      <c r="I15" s="16">
        <f>+'Septiembre 2019'!H15</f>
        <v>110</v>
      </c>
      <c r="J15" s="15">
        <f t="shared" si="2"/>
        <v>-34.545454545454547</v>
      </c>
    </row>
    <row r="16" spans="1:10" ht="13" x14ac:dyDescent="0.15">
      <c r="A16" s="1" t="s">
        <v>14</v>
      </c>
      <c r="B16" s="2">
        <v>10</v>
      </c>
      <c r="C16" s="2">
        <f>+'Septiembre 2019'!B16</f>
        <v>11</v>
      </c>
      <c r="D16" s="15">
        <f t="shared" si="7"/>
        <v>-9.0909090909090917</v>
      </c>
      <c r="E16" s="2">
        <f>+B16+'Agosto 2020'!E16</f>
        <v>105</v>
      </c>
      <c r="F16" s="2">
        <f>+C16+'Agosto 2020'!F16</f>
        <v>106</v>
      </c>
      <c r="G16" s="15">
        <f t="shared" si="1"/>
        <v>-0.94339622641509435</v>
      </c>
      <c r="H16" s="2">
        <f>+B16-C16+'Agosto 2020'!H16</f>
        <v>144</v>
      </c>
      <c r="I16" s="16">
        <f>+'Septiembre 2019'!H16</f>
        <v>143</v>
      </c>
      <c r="J16" s="15">
        <f t="shared" si="2"/>
        <v>0.69930069930069927</v>
      </c>
    </row>
    <row r="17" spans="1:10" ht="13" x14ac:dyDescent="0.15">
      <c r="A17" s="1" t="s">
        <v>15</v>
      </c>
      <c r="B17" s="2">
        <v>9</v>
      </c>
      <c r="C17" s="2">
        <f>+'Septiembre 2019'!B17</f>
        <v>6</v>
      </c>
      <c r="D17" s="15">
        <f t="shared" si="7"/>
        <v>50</v>
      </c>
      <c r="E17" s="2">
        <f>+B17+'Agosto 2020'!E17</f>
        <v>45</v>
      </c>
      <c r="F17" s="2">
        <f>+C17+'Agosto 2020'!F17</f>
        <v>56</v>
      </c>
      <c r="G17" s="15">
        <f t="shared" si="1"/>
        <v>-19.642857142857142</v>
      </c>
      <c r="H17" s="2">
        <f>+B17-C17+'Agosto 2020'!H17</f>
        <v>65</v>
      </c>
      <c r="I17" s="16">
        <f>+'Septiembre 2019'!H17</f>
        <v>86</v>
      </c>
      <c r="J17" s="15">
        <f t="shared" si="2"/>
        <v>-24.418604651162791</v>
      </c>
    </row>
    <row r="18" spans="1:10" ht="13" x14ac:dyDescent="0.15">
      <c r="A18" s="1" t="s">
        <v>29</v>
      </c>
      <c r="B18" s="2">
        <v>7</v>
      </c>
      <c r="C18" s="2">
        <f>+'Septiembre 2019'!B18</f>
        <v>10</v>
      </c>
      <c r="D18" s="15">
        <f t="shared" si="7"/>
        <v>-30</v>
      </c>
      <c r="E18" s="2">
        <f>+B18+'Agosto 2020'!E18</f>
        <v>51</v>
      </c>
      <c r="F18" s="2">
        <f>+C18+'Agosto 2020'!F18</f>
        <v>92</v>
      </c>
      <c r="G18" s="15">
        <f t="shared" si="1"/>
        <v>-44.565217391304351</v>
      </c>
      <c r="H18" s="2">
        <f>+B18-C18+'Agosto 2020'!H18</f>
        <v>91</v>
      </c>
      <c r="I18" s="16">
        <f>+'Septiembre 2019'!H18</f>
        <v>115</v>
      </c>
      <c r="J18" s="15">
        <f t="shared" si="2"/>
        <v>-20.869565217391305</v>
      </c>
    </row>
    <row r="19" spans="1:10" x14ac:dyDescent="0.15">
      <c r="A19" s="6" t="s">
        <v>3</v>
      </c>
      <c r="B19" s="4">
        <f t="shared" ref="B19" si="8">+B14+B15+B16+B17+B18</f>
        <v>38</v>
      </c>
      <c r="C19" s="4">
        <f>SUM(C14:C18)</f>
        <v>49</v>
      </c>
      <c r="D19" s="5">
        <f>+(B19-C19)*100/C19</f>
        <v>-22.448979591836736</v>
      </c>
      <c r="E19" s="4">
        <f>SUM(E14:E18)</f>
        <v>309</v>
      </c>
      <c r="F19" s="4">
        <f>SUM(F14:F18)</f>
        <v>401</v>
      </c>
      <c r="G19" s="5">
        <f t="shared" si="1"/>
        <v>-22.942643391521198</v>
      </c>
      <c r="H19" s="4">
        <f>SUM(H14:H18)</f>
        <v>456</v>
      </c>
      <c r="I19" s="4">
        <f>SUM(I14:I18)</f>
        <v>546</v>
      </c>
      <c r="J19" s="5">
        <f t="shared" si="2"/>
        <v>-16.483516483516482</v>
      </c>
    </row>
    <row r="20" spans="1:10" ht="13" x14ac:dyDescent="0.15">
      <c r="A20" s="1" t="s">
        <v>16</v>
      </c>
      <c r="B20" s="2">
        <v>9</v>
      </c>
      <c r="C20" s="2">
        <f>+'Septiembre 2019'!B20</f>
        <v>8</v>
      </c>
      <c r="D20" s="15">
        <f t="shared" si="7"/>
        <v>12.5</v>
      </c>
      <c r="E20" s="2">
        <f>+B20+'Agosto 2020'!E20</f>
        <v>71</v>
      </c>
      <c r="F20" s="2">
        <f>+C20+'Agosto 2020'!F20</f>
        <v>55</v>
      </c>
      <c r="G20" s="15">
        <f t="shared" si="1"/>
        <v>29.09090909090909</v>
      </c>
      <c r="H20" s="2">
        <f>+B20-C20+'Agosto 2020'!H20</f>
        <v>89</v>
      </c>
      <c r="I20" s="16">
        <f>+'Septiembre 2019'!H20</f>
        <v>83</v>
      </c>
      <c r="J20" s="15">
        <f t="shared" si="2"/>
        <v>7.2289156626506026</v>
      </c>
    </row>
    <row r="21" spans="1:10" ht="13" x14ac:dyDescent="0.15">
      <c r="A21" s="1" t="s">
        <v>17</v>
      </c>
      <c r="B21" s="2">
        <v>6</v>
      </c>
      <c r="C21" s="2">
        <f>+'Septiembre 2019'!B21</f>
        <v>5</v>
      </c>
      <c r="D21" s="15">
        <f t="shared" si="7"/>
        <v>20</v>
      </c>
      <c r="E21" s="2">
        <f>+B21+'Agosto 2020'!E21</f>
        <v>32</v>
      </c>
      <c r="F21" s="2">
        <f>+C21+'Agosto 2020'!F21</f>
        <v>42</v>
      </c>
      <c r="G21" s="15">
        <f t="shared" si="1"/>
        <v>-23.80952380952381</v>
      </c>
      <c r="H21" s="2">
        <f>+B21-C21+'Agosto 2020'!H21</f>
        <v>50</v>
      </c>
      <c r="I21" s="16">
        <f>+'Septiembre 2019'!H21</f>
        <v>53</v>
      </c>
      <c r="J21" s="15">
        <f t="shared" si="2"/>
        <v>-5.6603773584905657</v>
      </c>
    </row>
    <row r="22" spans="1:10" ht="13" x14ac:dyDescent="0.15">
      <c r="A22" s="1" t="s">
        <v>19</v>
      </c>
      <c r="B22" s="2">
        <v>3</v>
      </c>
      <c r="C22" s="2">
        <f>+'Septiembre 2019'!B22</f>
        <v>1</v>
      </c>
      <c r="D22" s="15">
        <f t="shared" si="7"/>
        <v>200</v>
      </c>
      <c r="E22" s="2">
        <f>+B22+'Agosto 2020'!E22</f>
        <v>20</v>
      </c>
      <c r="F22" s="2">
        <f>+C22+'Agosto 2020'!F22</f>
        <v>23</v>
      </c>
      <c r="G22" s="15">
        <f t="shared" si="1"/>
        <v>-13.043478260869565</v>
      </c>
      <c r="H22" s="2">
        <f>+B22-C22+'Agosto 2020'!H22</f>
        <v>23</v>
      </c>
      <c r="I22" s="16">
        <f>+'Septiembre 2019'!H22</f>
        <v>31</v>
      </c>
      <c r="J22" s="15">
        <f t="shared" si="2"/>
        <v>-25.806451612903224</v>
      </c>
    </row>
    <row r="23" spans="1:10" ht="13" x14ac:dyDescent="0.15">
      <c r="A23" s="1" t="s">
        <v>18</v>
      </c>
      <c r="B23" s="2">
        <v>5</v>
      </c>
      <c r="C23" s="2">
        <f>+'Septiembre 2019'!B23</f>
        <v>8</v>
      </c>
      <c r="D23" s="15">
        <f t="shared" si="7"/>
        <v>-37.5</v>
      </c>
      <c r="E23" s="2">
        <f>+B23+'Agosto 2020'!E23</f>
        <v>39</v>
      </c>
      <c r="F23" s="2">
        <f>+C23+'Agosto 2020'!F23</f>
        <v>90</v>
      </c>
      <c r="G23" s="15">
        <f t="shared" si="1"/>
        <v>-56.666666666666664</v>
      </c>
      <c r="H23" s="2">
        <f>+B23-C23+'Agosto 2020'!H23</f>
        <v>62</v>
      </c>
      <c r="I23" s="16">
        <f>+'Septiembre 2019'!H23</f>
        <v>96</v>
      </c>
      <c r="J23" s="15">
        <f t="shared" si="2"/>
        <v>-35.416666666666664</v>
      </c>
    </row>
    <row r="24" spans="1:10" ht="13" x14ac:dyDescent="0.15">
      <c r="A24" s="1" t="s">
        <v>20</v>
      </c>
      <c r="B24" s="2">
        <v>10</v>
      </c>
      <c r="C24" s="2">
        <f>+'Septiembre 2019'!B24</f>
        <v>0</v>
      </c>
      <c r="D24" s="15"/>
      <c r="E24" s="2">
        <f>+B24+'Agosto 2020'!E24</f>
        <v>39</v>
      </c>
      <c r="F24" s="2">
        <f>+C24+'Agosto 2020'!F24</f>
        <v>41</v>
      </c>
      <c r="G24" s="15">
        <f t="shared" si="1"/>
        <v>-4.8780487804878048</v>
      </c>
      <c r="H24" s="2">
        <f>+B24-C24+'Agosto 2020'!H24</f>
        <v>53</v>
      </c>
      <c r="I24" s="16">
        <f>+'Septiembre 2019'!H24</f>
        <v>63</v>
      </c>
      <c r="J24" s="15">
        <f t="shared" si="2"/>
        <v>-15.873015873015873</v>
      </c>
    </row>
    <row r="25" spans="1:10" ht="13" x14ac:dyDescent="0.15">
      <c r="A25" s="1" t="s">
        <v>22</v>
      </c>
      <c r="B25" s="2">
        <v>17</v>
      </c>
      <c r="C25" s="2">
        <f>+'Septiembre 2019'!B25</f>
        <v>14</v>
      </c>
      <c r="D25" s="15">
        <f t="shared" si="7"/>
        <v>21.428571428571427</v>
      </c>
      <c r="E25" s="2">
        <f>+B25+'Agosto 2020'!E25</f>
        <v>150</v>
      </c>
      <c r="F25" s="2">
        <f>+C25+'Agosto 2020'!F25</f>
        <v>161</v>
      </c>
      <c r="G25" s="15">
        <f t="shared" si="1"/>
        <v>-6.8322981366459627</v>
      </c>
      <c r="H25" s="2">
        <f>+B25-C25+'Agosto 2020'!H25</f>
        <v>214</v>
      </c>
      <c r="I25" s="16">
        <f>+'Septiembre 2019'!H25</f>
        <v>202</v>
      </c>
      <c r="J25" s="15">
        <f t="shared" si="2"/>
        <v>5.9405940594059405</v>
      </c>
    </row>
    <row r="26" spans="1:10" ht="13" x14ac:dyDescent="0.15">
      <c r="A26" s="1" t="s">
        <v>21</v>
      </c>
      <c r="B26" s="2">
        <v>6</v>
      </c>
      <c r="C26" s="2">
        <f>+'Septiembre 2019'!B26</f>
        <v>2</v>
      </c>
      <c r="D26" s="15">
        <f t="shared" si="7"/>
        <v>200</v>
      </c>
      <c r="E26" s="2">
        <f>+B26+'Agosto 2020'!E26</f>
        <v>71</v>
      </c>
      <c r="F26" s="2">
        <f>+C26+'Agosto 2020'!F26</f>
        <v>39</v>
      </c>
      <c r="G26" s="15">
        <f t="shared" si="1"/>
        <v>82.051282051282058</v>
      </c>
      <c r="H26" s="2">
        <f>+B26-C26+'Agosto 2020'!H26</f>
        <v>82</v>
      </c>
      <c r="I26" s="16">
        <f>+'Septiembre 2019'!H26</f>
        <v>58</v>
      </c>
      <c r="J26" s="15">
        <f t="shared" si="2"/>
        <v>41.379310344827587</v>
      </c>
    </row>
    <row r="27" spans="1:10" ht="13" x14ac:dyDescent="0.15">
      <c r="A27" s="1" t="s">
        <v>28</v>
      </c>
      <c r="B27" s="2">
        <v>8</v>
      </c>
      <c r="C27" s="2">
        <f>+'Septiembre 2019'!B27</f>
        <v>4</v>
      </c>
      <c r="D27" s="15">
        <f t="shared" si="7"/>
        <v>100</v>
      </c>
      <c r="E27" s="2">
        <f>+B27+'Agosto 2020'!E27</f>
        <v>50</v>
      </c>
      <c r="F27" s="2">
        <f>+C27+'Agosto 2020'!F27</f>
        <v>43</v>
      </c>
      <c r="G27" s="15">
        <f t="shared" si="1"/>
        <v>16.279069767441861</v>
      </c>
      <c r="H27" s="2">
        <f>+B27-C27+'Agosto 2020'!H27</f>
        <v>70</v>
      </c>
      <c r="I27" s="16">
        <f>+'Septiembre 2019'!H27</f>
        <v>55</v>
      </c>
      <c r="J27" s="15">
        <f t="shared" si="2"/>
        <v>27.272727272727273</v>
      </c>
    </row>
    <row r="28" spans="1:10" x14ac:dyDescent="0.15">
      <c r="A28" s="6" t="s">
        <v>30</v>
      </c>
      <c r="B28" s="4">
        <f>SUM(B20:B27)</f>
        <v>64</v>
      </c>
      <c r="C28" s="4">
        <f>SUM(C20:C27)</f>
        <v>42</v>
      </c>
      <c r="D28" s="5">
        <f>+(B28-C28)*100/C28</f>
        <v>52.38095238095238</v>
      </c>
      <c r="E28" s="4">
        <f>SUM(E20:E27)</f>
        <v>472</v>
      </c>
      <c r="F28" s="4">
        <f>SUM(F20:F27)</f>
        <v>494</v>
      </c>
      <c r="G28" s="5">
        <f>+(E28-F28)*100/F28</f>
        <v>-4.4534412955465585</v>
      </c>
      <c r="H28" s="4">
        <f>SUM(H20:H27)</f>
        <v>643</v>
      </c>
      <c r="I28" s="4">
        <f>SUM(I20:I27)</f>
        <v>641</v>
      </c>
      <c r="J28" s="5">
        <f>+(H28-I28)*100/I28</f>
        <v>0.31201248049921998</v>
      </c>
    </row>
    <row r="29" spans="1:10" ht="14" x14ac:dyDescent="0.15">
      <c r="A29" s="14" t="s">
        <v>27</v>
      </c>
      <c r="B29" s="12">
        <f>+B7+B13+B19+B28</f>
        <v>130</v>
      </c>
      <c r="C29" s="12">
        <f>+C7+C13+C19+C28</f>
        <v>124</v>
      </c>
      <c r="D29" s="13">
        <f>+(B29-C29)*100/C29</f>
        <v>4.838709677419355</v>
      </c>
      <c r="E29" s="12">
        <f t="shared" ref="E29:I29" si="9">+E7+E13+E19+E28</f>
        <v>985</v>
      </c>
      <c r="F29" s="12">
        <f t="shared" si="9"/>
        <v>1182</v>
      </c>
      <c r="G29" s="13">
        <f>+(E29-F29)*100/F29</f>
        <v>-16.666666666666668</v>
      </c>
      <c r="H29" s="12">
        <f t="shared" si="9"/>
        <v>1423</v>
      </c>
      <c r="I29" s="12">
        <f t="shared" si="9"/>
        <v>1569</v>
      </c>
      <c r="J29" s="13">
        <f>+(H29-I29)*100/I29</f>
        <v>-9.3052899936265145</v>
      </c>
    </row>
    <row r="30" spans="1:10" x14ac:dyDescent="0.15">
      <c r="A30" s="11" t="s">
        <v>31</v>
      </c>
      <c r="B30" s="11">
        <f>+B29-B7</f>
        <v>130</v>
      </c>
      <c r="C30" s="11">
        <f>+C29-C7</f>
        <v>119</v>
      </c>
      <c r="D30" s="10">
        <f>+(B30-C30)*100/C30</f>
        <v>9.2436974789915958</v>
      </c>
      <c r="E30" s="11">
        <f t="shared" ref="E30:I30" si="10">+E29-E7</f>
        <v>976</v>
      </c>
      <c r="F30" s="11">
        <f t="shared" si="10"/>
        <v>1147</v>
      </c>
      <c r="G30" s="10">
        <f>+(E30-F30)*100/F30</f>
        <v>-14.908456843940716</v>
      </c>
      <c r="H30" s="11">
        <f t="shared" si="10"/>
        <v>1400</v>
      </c>
      <c r="I30" s="11">
        <f t="shared" si="10"/>
        <v>1518</v>
      </c>
      <c r="J30" s="10">
        <f>+(H30-I30)*100/I30</f>
        <v>-7.7733860342555996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70"/>
  <dimension ref="A2:J30"/>
  <sheetViews>
    <sheetView zoomScale="154" zoomScaleNormal="154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+'Agosto 2019'!B4</f>
        <v>1</v>
      </c>
      <c r="D4" s="15">
        <f t="shared" ref="D4" si="0">+(B4-C4)*100/C4</f>
        <v>-100</v>
      </c>
      <c r="E4" s="2">
        <f>+B4+'Julio 2020'!E4</f>
        <v>0</v>
      </c>
      <c r="F4" s="2">
        <f>+C4+'Julio 2020'!F4</f>
        <v>10</v>
      </c>
      <c r="G4" s="15">
        <f t="shared" ref="G4:G27" si="1">+(E4-F4)*100/F4</f>
        <v>-100</v>
      </c>
      <c r="H4" s="2">
        <f>+B4-C4+'Julio 2020'!H4</f>
        <v>4</v>
      </c>
      <c r="I4" s="16">
        <f>+'Agosto 2019'!H4</f>
        <v>14</v>
      </c>
      <c r="J4" s="15">
        <f t="shared" ref="J4:J27" si="2">+(H4-I4)*100/I4</f>
        <v>-71.428571428571431</v>
      </c>
    </row>
    <row r="5" spans="1:10" ht="13" x14ac:dyDescent="0.15">
      <c r="A5" s="1" t="s">
        <v>5</v>
      </c>
      <c r="B5" s="2"/>
      <c r="C5" s="2">
        <f>+'Agosto 2019'!B5</f>
        <v>0</v>
      </c>
      <c r="D5" s="15"/>
      <c r="E5" s="2">
        <f>+B5+'Julio 2020'!E5</f>
        <v>1</v>
      </c>
      <c r="F5" s="2">
        <f>+C5+'Julio 2020'!F5</f>
        <v>9</v>
      </c>
      <c r="G5" s="15">
        <f t="shared" si="1"/>
        <v>-88.888888888888886</v>
      </c>
      <c r="H5" s="2">
        <f>+B5-C5+'Julio 2020'!H5</f>
        <v>6</v>
      </c>
      <c r="I5" s="16">
        <f>+'Agosto 2019'!H5</f>
        <v>16</v>
      </c>
      <c r="J5" s="15">
        <f t="shared" si="2"/>
        <v>-62.5</v>
      </c>
    </row>
    <row r="6" spans="1:10" ht="13" x14ac:dyDescent="0.15">
      <c r="A6" s="1" t="s">
        <v>6</v>
      </c>
      <c r="B6" s="2">
        <v>1</v>
      </c>
      <c r="C6" s="2">
        <f>+'Agosto 2019'!B6</f>
        <v>2</v>
      </c>
      <c r="D6" s="15">
        <f t="shared" ref="D6" si="3">+(B6-C6)*100/C6</f>
        <v>-50</v>
      </c>
      <c r="E6" s="2">
        <f>+B6+'Julio 2020'!E6</f>
        <v>8</v>
      </c>
      <c r="F6" s="2">
        <f>+C6+'Julio 2020'!F6</f>
        <v>11</v>
      </c>
      <c r="G6" s="15">
        <f t="shared" si="1"/>
        <v>-27.272727272727273</v>
      </c>
      <c r="H6" s="2">
        <f>+B6-C6+'Julio 2020'!H6</f>
        <v>18</v>
      </c>
      <c r="I6" s="16">
        <f>+'Agosto 2019'!H6</f>
        <v>21</v>
      </c>
      <c r="J6" s="15">
        <f t="shared" si="2"/>
        <v>-14.285714285714286</v>
      </c>
    </row>
    <row r="7" spans="1:10" x14ac:dyDescent="0.15">
      <c r="A7" s="6" t="s">
        <v>1</v>
      </c>
      <c r="B7" s="4">
        <f t="shared" ref="B7" si="4">+B4+B5+B6</f>
        <v>1</v>
      </c>
      <c r="C7" s="4">
        <f>SUM(C4:C6)</f>
        <v>3</v>
      </c>
      <c r="D7" s="5">
        <f>+(B7-C7)*100/C7</f>
        <v>-66.666666666666671</v>
      </c>
      <c r="E7" s="4">
        <f>SUM(E4:E6)</f>
        <v>9</v>
      </c>
      <c r="F7" s="4">
        <f>SUM(F4:F6)</f>
        <v>30</v>
      </c>
      <c r="G7" s="5">
        <f t="shared" si="1"/>
        <v>-70</v>
      </c>
      <c r="H7" s="4">
        <f>SUM(H4:H6)</f>
        <v>28</v>
      </c>
      <c r="I7" s="4">
        <f>SUM(I4:I6)</f>
        <v>51</v>
      </c>
      <c r="J7" s="5">
        <f t="shared" si="2"/>
        <v>-45.098039215686278</v>
      </c>
    </row>
    <row r="8" spans="1:10" ht="13" x14ac:dyDescent="0.15">
      <c r="A8" s="1" t="s">
        <v>7</v>
      </c>
      <c r="B8" s="2"/>
      <c r="C8" s="2">
        <f>+'Agosto 2019'!B8</f>
        <v>0</v>
      </c>
      <c r="D8" s="15"/>
      <c r="E8" s="2">
        <f>+B8+'Julio 2020'!E8</f>
        <v>3</v>
      </c>
      <c r="F8" s="2">
        <f>+C8+'Julio 2020'!F8</f>
        <v>1</v>
      </c>
      <c r="G8" s="15">
        <f t="shared" si="1"/>
        <v>200</v>
      </c>
      <c r="H8" s="2">
        <f>+B8-C8+'Julio 2020'!H8</f>
        <v>4</v>
      </c>
      <c r="I8" s="16">
        <f>+'Agosto 2019'!H8</f>
        <v>4</v>
      </c>
      <c r="J8" s="15">
        <f t="shared" si="2"/>
        <v>0</v>
      </c>
    </row>
    <row r="9" spans="1:10" ht="13" x14ac:dyDescent="0.15">
      <c r="A9" s="1" t="s">
        <v>8</v>
      </c>
      <c r="B9" s="2"/>
      <c r="C9" s="2">
        <f>+'Agosto 2019'!B9</f>
        <v>4</v>
      </c>
      <c r="D9" s="15">
        <f t="shared" ref="D9:D12" si="5">+(B9-C9)*100/C9</f>
        <v>-100</v>
      </c>
      <c r="E9" s="2">
        <f>+B9+'Julio 2020'!E9</f>
        <v>12</v>
      </c>
      <c r="F9" s="2">
        <f>+C9+'Julio 2020'!F9</f>
        <v>28</v>
      </c>
      <c r="G9" s="15">
        <f t="shared" si="1"/>
        <v>-57.142857142857146</v>
      </c>
      <c r="H9" s="2">
        <f>+B9-C9+'Julio 2020'!H9</f>
        <v>18</v>
      </c>
      <c r="I9" s="16">
        <f>+'Agosto 2019'!H9</f>
        <v>35</v>
      </c>
      <c r="J9" s="15">
        <f t="shared" si="2"/>
        <v>-48.571428571428569</v>
      </c>
    </row>
    <row r="10" spans="1:10" ht="13" x14ac:dyDescent="0.15">
      <c r="A10" s="1" t="s">
        <v>9</v>
      </c>
      <c r="B10" s="2">
        <v>7</v>
      </c>
      <c r="C10" s="2">
        <f>+'Agosto 2019'!B10</f>
        <v>4</v>
      </c>
      <c r="D10" s="15">
        <f t="shared" si="5"/>
        <v>75</v>
      </c>
      <c r="E10" s="2">
        <f>+B10+'Julio 2020'!E10</f>
        <v>40</v>
      </c>
      <c r="F10" s="2">
        <f>+C10+'Julio 2020'!F10</f>
        <v>47</v>
      </c>
      <c r="G10" s="15">
        <f t="shared" si="1"/>
        <v>-14.893617021276595</v>
      </c>
      <c r="H10" s="2">
        <f>+B10-C10+'Julio 2020'!H10</f>
        <v>70</v>
      </c>
      <c r="I10" s="16">
        <f>+'Agosto 2019'!H10</f>
        <v>63</v>
      </c>
      <c r="J10" s="15">
        <f t="shared" si="2"/>
        <v>11.111111111111111</v>
      </c>
    </row>
    <row r="11" spans="1:10" ht="13" x14ac:dyDescent="0.15">
      <c r="A11" s="1" t="s">
        <v>10</v>
      </c>
      <c r="B11" s="2">
        <v>6</v>
      </c>
      <c r="C11" s="2">
        <f>+'Agosto 2019'!B11</f>
        <v>9</v>
      </c>
      <c r="D11" s="15">
        <f t="shared" si="5"/>
        <v>-33.333333333333336</v>
      </c>
      <c r="E11" s="2">
        <f>+B11+'Julio 2020'!E11</f>
        <v>45</v>
      </c>
      <c r="F11" s="2">
        <f>+C11+'Julio 2020'!F11</f>
        <v>62</v>
      </c>
      <c r="G11" s="15">
        <f t="shared" si="1"/>
        <v>-27.419354838709676</v>
      </c>
      <c r="H11" s="2">
        <f>+B11-C11+'Julio 2020'!H11</f>
        <v>82</v>
      </c>
      <c r="I11" s="16">
        <f>+'Agosto 2019'!H11</f>
        <v>90</v>
      </c>
      <c r="J11" s="15">
        <f t="shared" si="2"/>
        <v>-8.8888888888888893</v>
      </c>
    </row>
    <row r="12" spans="1:10" ht="13" x14ac:dyDescent="0.15">
      <c r="A12" s="1" t="s">
        <v>11</v>
      </c>
      <c r="B12" s="2">
        <v>13</v>
      </c>
      <c r="C12" s="2">
        <f>+'Agosto 2019'!B12</f>
        <v>10</v>
      </c>
      <c r="D12" s="15">
        <f t="shared" si="5"/>
        <v>30</v>
      </c>
      <c r="E12" s="2">
        <f>+B12+'Julio 2020'!E12</f>
        <v>67</v>
      </c>
      <c r="F12" s="2">
        <f>+C12+'Julio 2020'!F12</f>
        <v>86</v>
      </c>
      <c r="G12" s="15">
        <f t="shared" si="1"/>
        <v>-22.093023255813954</v>
      </c>
      <c r="H12" s="2">
        <f>+B12-C12+'Julio 2020'!H12</f>
        <v>127</v>
      </c>
      <c r="I12" s="16">
        <f>+'Agosto 2019'!H12</f>
        <v>132</v>
      </c>
      <c r="J12" s="15">
        <f t="shared" si="2"/>
        <v>-3.7878787878787881</v>
      </c>
    </row>
    <row r="13" spans="1:10" x14ac:dyDescent="0.15">
      <c r="A13" s="6" t="s">
        <v>2</v>
      </c>
      <c r="B13" s="4">
        <f t="shared" ref="B13" si="6">+B8+B9+B10+B11+B12</f>
        <v>26</v>
      </c>
      <c r="C13" s="4">
        <f>SUM(C8:C12)</f>
        <v>27</v>
      </c>
      <c r="D13" s="5">
        <f>+(B13-C13)*100/C13</f>
        <v>-3.7037037037037037</v>
      </c>
      <c r="E13" s="4">
        <f>SUM(E8:E12)</f>
        <v>167</v>
      </c>
      <c r="F13" s="4">
        <f>SUM(F8:F12)</f>
        <v>224</v>
      </c>
      <c r="G13" s="5">
        <f t="shared" si="1"/>
        <v>-25.446428571428573</v>
      </c>
      <c r="H13" s="4">
        <f>SUM(H8:H12)</f>
        <v>301</v>
      </c>
      <c r="I13" s="4">
        <f>SUM(I8:I12)</f>
        <v>324</v>
      </c>
      <c r="J13" s="5">
        <f t="shared" si="2"/>
        <v>-7.0987654320987659</v>
      </c>
    </row>
    <row r="14" spans="1:10" ht="13" x14ac:dyDescent="0.15">
      <c r="A14" s="1" t="s">
        <v>12</v>
      </c>
      <c r="B14" s="2">
        <v>3</v>
      </c>
      <c r="C14" s="2">
        <f>+'Agosto 2019'!B14</f>
        <v>7</v>
      </c>
      <c r="D14" s="15">
        <f>+(B14-C14)*100/C14</f>
        <v>-57.142857142857146</v>
      </c>
      <c r="E14" s="2">
        <f>+B14+'Julio 2020'!E14</f>
        <v>49</v>
      </c>
      <c r="F14" s="2">
        <f>+C14+'Julio 2020'!F14</f>
        <v>58</v>
      </c>
      <c r="G14" s="15">
        <f t="shared" si="1"/>
        <v>-15.517241379310345</v>
      </c>
      <c r="H14" s="2">
        <f>+B14-C14+'Julio 2020'!H14</f>
        <v>84</v>
      </c>
      <c r="I14" s="16">
        <f>+'Agosto 2019'!H14</f>
        <v>87</v>
      </c>
      <c r="J14" s="15">
        <f t="shared" si="2"/>
        <v>-3.4482758620689653</v>
      </c>
    </row>
    <row r="15" spans="1:10" ht="13" x14ac:dyDescent="0.15">
      <c r="A15" s="1" t="s">
        <v>13</v>
      </c>
      <c r="B15" s="2">
        <v>4</v>
      </c>
      <c r="C15" s="2">
        <f>+'Agosto 2019'!B15</f>
        <v>9</v>
      </c>
      <c r="D15" s="15">
        <f t="shared" ref="D15:D27" si="7">+(B15-C15)*100/C15</f>
        <v>-55.555555555555557</v>
      </c>
      <c r="E15" s="2">
        <f>+B15+'Julio 2020'!E15</f>
        <v>47</v>
      </c>
      <c r="F15" s="2">
        <f>+C15+'Julio 2020'!F15</f>
        <v>67</v>
      </c>
      <c r="G15" s="15">
        <f t="shared" si="1"/>
        <v>-29.850746268656717</v>
      </c>
      <c r="H15" s="2">
        <f>+B15-C15+'Julio 2020'!H15</f>
        <v>82</v>
      </c>
      <c r="I15" s="16">
        <f>+'Agosto 2019'!H15</f>
        <v>104</v>
      </c>
      <c r="J15" s="15">
        <f t="shared" si="2"/>
        <v>-21.153846153846153</v>
      </c>
    </row>
    <row r="16" spans="1:10" ht="13" x14ac:dyDescent="0.15">
      <c r="A16" s="1" t="s">
        <v>14</v>
      </c>
      <c r="B16" s="2">
        <v>18</v>
      </c>
      <c r="C16" s="2">
        <f>+'Agosto 2019'!B16</f>
        <v>6</v>
      </c>
      <c r="D16" s="15">
        <f t="shared" si="7"/>
        <v>200</v>
      </c>
      <c r="E16" s="2">
        <f>+B16+'Julio 2020'!E16</f>
        <v>95</v>
      </c>
      <c r="F16" s="2">
        <f>+C16+'Julio 2020'!F16</f>
        <v>95</v>
      </c>
      <c r="G16" s="15">
        <f t="shared" si="1"/>
        <v>0</v>
      </c>
      <c r="H16" s="2">
        <f>+B16-C16+'Julio 2020'!H16</f>
        <v>145</v>
      </c>
      <c r="I16" s="16">
        <f>+'Agosto 2019'!H16</f>
        <v>143</v>
      </c>
      <c r="J16" s="15">
        <f t="shared" si="2"/>
        <v>1.3986013986013985</v>
      </c>
    </row>
    <row r="17" spans="1:10" ht="13" x14ac:dyDescent="0.15">
      <c r="A17" s="1" t="s">
        <v>15</v>
      </c>
      <c r="B17" s="2">
        <v>5</v>
      </c>
      <c r="C17" s="2">
        <f>+'Agosto 2019'!B17</f>
        <v>4</v>
      </c>
      <c r="D17" s="15">
        <f t="shared" si="7"/>
        <v>25</v>
      </c>
      <c r="E17" s="2">
        <f>+B17+'Julio 2020'!E17</f>
        <v>36</v>
      </c>
      <c r="F17" s="2">
        <f>+C17+'Julio 2020'!F17</f>
        <v>50</v>
      </c>
      <c r="G17" s="15">
        <f t="shared" si="1"/>
        <v>-28</v>
      </c>
      <c r="H17" s="2">
        <f>+B17-C17+'Julio 2020'!H17</f>
        <v>62</v>
      </c>
      <c r="I17" s="16">
        <f>+'Agosto 2019'!H17</f>
        <v>83</v>
      </c>
      <c r="J17" s="15">
        <f t="shared" si="2"/>
        <v>-25.301204819277107</v>
      </c>
    </row>
    <row r="18" spans="1:10" ht="13" x14ac:dyDescent="0.15">
      <c r="A18" s="1" t="s">
        <v>29</v>
      </c>
      <c r="B18" s="2">
        <v>6</v>
      </c>
      <c r="C18" s="2">
        <f>+'Agosto 2019'!B18</f>
        <v>6</v>
      </c>
      <c r="D18" s="15">
        <f t="shared" si="7"/>
        <v>0</v>
      </c>
      <c r="E18" s="2">
        <f>+B18+'Julio 2020'!E18</f>
        <v>44</v>
      </c>
      <c r="F18" s="2">
        <f>+C18+'Julio 2020'!F18</f>
        <v>82</v>
      </c>
      <c r="G18" s="15">
        <f t="shared" si="1"/>
        <v>-46.341463414634148</v>
      </c>
      <c r="H18" s="2">
        <f>+B18-C18+'Julio 2020'!H18</f>
        <v>94</v>
      </c>
      <c r="I18" s="16">
        <f>+'Agosto 2019'!H18</f>
        <v>119</v>
      </c>
      <c r="J18" s="15">
        <f t="shared" si="2"/>
        <v>-21.008403361344538</v>
      </c>
    </row>
    <row r="19" spans="1:10" x14ac:dyDescent="0.15">
      <c r="A19" s="6" t="s">
        <v>3</v>
      </c>
      <c r="B19" s="4">
        <f t="shared" ref="B19" si="8">+B14+B15+B16+B17+B18</f>
        <v>36</v>
      </c>
      <c r="C19" s="4">
        <f>SUM(C14:C18)</f>
        <v>32</v>
      </c>
      <c r="D19" s="5">
        <f>+(B19-C19)*100/C19</f>
        <v>12.5</v>
      </c>
      <c r="E19" s="4">
        <f>SUM(E14:E18)</f>
        <v>271</v>
      </c>
      <c r="F19" s="4">
        <f>SUM(F14:F18)</f>
        <v>352</v>
      </c>
      <c r="G19" s="5">
        <f t="shared" si="1"/>
        <v>-23.011363636363637</v>
      </c>
      <c r="H19" s="4">
        <f>SUM(H14:H18)</f>
        <v>467</v>
      </c>
      <c r="I19" s="4">
        <f>SUM(I14:I18)</f>
        <v>536</v>
      </c>
      <c r="J19" s="5">
        <f t="shared" si="2"/>
        <v>-12.873134328358208</v>
      </c>
    </row>
    <row r="20" spans="1:10" ht="13" x14ac:dyDescent="0.15">
      <c r="A20" s="1" t="s">
        <v>16</v>
      </c>
      <c r="B20" s="2">
        <v>9</v>
      </c>
      <c r="C20" s="2">
        <f>+'Agosto 2019'!B20</f>
        <v>4</v>
      </c>
      <c r="D20" s="15">
        <f t="shared" si="7"/>
        <v>125</v>
      </c>
      <c r="E20" s="2">
        <f>+B20+'Julio 2020'!E20</f>
        <v>62</v>
      </c>
      <c r="F20" s="2">
        <f>+C20+'Julio 2020'!F20</f>
        <v>47</v>
      </c>
      <c r="G20" s="15">
        <f t="shared" si="1"/>
        <v>31.914893617021278</v>
      </c>
      <c r="H20" s="2">
        <f>+B20-C20+'Julio 2020'!H20</f>
        <v>88</v>
      </c>
      <c r="I20" s="16">
        <f>+'Agosto 2019'!H20</f>
        <v>85</v>
      </c>
      <c r="J20" s="15">
        <f t="shared" si="2"/>
        <v>3.5294117647058822</v>
      </c>
    </row>
    <row r="21" spans="1:10" ht="13" x14ac:dyDescent="0.15">
      <c r="A21" s="1" t="s">
        <v>17</v>
      </c>
      <c r="B21" s="2">
        <v>6</v>
      </c>
      <c r="C21" s="2">
        <f>+'Agosto 2019'!B21</f>
        <v>1</v>
      </c>
      <c r="D21" s="15">
        <f t="shared" si="7"/>
        <v>500</v>
      </c>
      <c r="E21" s="2">
        <f>+B21+'Julio 2020'!E21</f>
        <v>26</v>
      </c>
      <c r="F21" s="2">
        <f>+C21+'Julio 2020'!F21</f>
        <v>37</v>
      </c>
      <c r="G21" s="15">
        <f t="shared" si="1"/>
        <v>-29.72972972972973</v>
      </c>
      <c r="H21" s="2">
        <f>+B21-C21+'Julio 2020'!H21</f>
        <v>49</v>
      </c>
      <c r="I21" s="16">
        <f>+'Agosto 2019'!H21</f>
        <v>50</v>
      </c>
      <c r="J21" s="15">
        <f t="shared" si="2"/>
        <v>-2</v>
      </c>
    </row>
    <row r="22" spans="1:10" ht="13" x14ac:dyDescent="0.15">
      <c r="A22" s="1" t="s">
        <v>19</v>
      </c>
      <c r="B22" s="2">
        <v>4</v>
      </c>
      <c r="C22" s="2">
        <f>+'Agosto 2019'!B22</f>
        <v>2</v>
      </c>
      <c r="D22" s="15">
        <f t="shared" si="7"/>
        <v>100</v>
      </c>
      <c r="E22" s="2">
        <f>+B22+'Julio 2020'!E22</f>
        <v>17</v>
      </c>
      <c r="F22" s="2">
        <f>+C22+'Julio 2020'!F22</f>
        <v>22</v>
      </c>
      <c r="G22" s="15">
        <f t="shared" si="1"/>
        <v>-22.727272727272727</v>
      </c>
      <c r="H22" s="2">
        <f>+B22-C22+'Julio 2020'!H22</f>
        <v>21</v>
      </c>
      <c r="I22" s="16">
        <f>+'Agosto 2019'!H22</f>
        <v>32</v>
      </c>
      <c r="J22" s="15">
        <f t="shared" si="2"/>
        <v>-34.375</v>
      </c>
    </row>
    <row r="23" spans="1:10" ht="13" x14ac:dyDescent="0.15">
      <c r="A23" s="1" t="s">
        <v>18</v>
      </c>
      <c r="B23" s="2">
        <v>6</v>
      </c>
      <c r="C23" s="2">
        <f>+'Agosto 2019'!B23</f>
        <v>2</v>
      </c>
      <c r="D23" s="15">
        <f t="shared" si="7"/>
        <v>200</v>
      </c>
      <c r="E23" s="2">
        <f>+B23+'Julio 2020'!E23</f>
        <v>34</v>
      </c>
      <c r="F23" s="2">
        <f>+C23+'Julio 2020'!F23</f>
        <v>82</v>
      </c>
      <c r="G23" s="15">
        <f t="shared" si="1"/>
        <v>-58.536585365853661</v>
      </c>
      <c r="H23" s="2">
        <f>+B23-C23+'Julio 2020'!H23</f>
        <v>65</v>
      </c>
      <c r="I23" s="16">
        <f>+'Agosto 2019'!H23</f>
        <v>91</v>
      </c>
      <c r="J23" s="15">
        <f t="shared" si="2"/>
        <v>-28.571428571428573</v>
      </c>
    </row>
    <row r="24" spans="1:10" ht="13" x14ac:dyDescent="0.15">
      <c r="A24" s="1" t="s">
        <v>20</v>
      </c>
      <c r="B24" s="2">
        <v>6</v>
      </c>
      <c r="C24" s="2">
        <f>+'Agosto 2019'!B24</f>
        <v>3</v>
      </c>
      <c r="D24" s="15">
        <f t="shared" si="7"/>
        <v>100</v>
      </c>
      <c r="E24" s="2">
        <f>+B24+'Julio 2020'!E24</f>
        <v>29</v>
      </c>
      <c r="F24" s="2">
        <f>+C24+'Julio 2020'!F24</f>
        <v>41</v>
      </c>
      <c r="G24" s="15">
        <f t="shared" si="1"/>
        <v>-29.26829268292683</v>
      </c>
      <c r="H24" s="2">
        <f>+B24-C24+'Julio 2020'!H24</f>
        <v>43</v>
      </c>
      <c r="I24" s="16">
        <f>+'Agosto 2019'!H24</f>
        <v>70</v>
      </c>
      <c r="J24" s="15">
        <f t="shared" si="2"/>
        <v>-38.571428571428569</v>
      </c>
    </row>
    <row r="25" spans="1:10" ht="13" x14ac:dyDescent="0.15">
      <c r="A25" s="1" t="s">
        <v>22</v>
      </c>
      <c r="B25" s="2">
        <v>19</v>
      </c>
      <c r="C25" s="2">
        <f>+'Agosto 2019'!B25</f>
        <v>10</v>
      </c>
      <c r="D25" s="15">
        <f t="shared" si="7"/>
        <v>90</v>
      </c>
      <c r="E25" s="2">
        <f>+B25+'Julio 2020'!E25</f>
        <v>133</v>
      </c>
      <c r="F25" s="2">
        <f>+C25+'Julio 2020'!F25</f>
        <v>147</v>
      </c>
      <c r="G25" s="15">
        <f t="shared" si="1"/>
        <v>-9.5238095238095237</v>
      </c>
      <c r="H25" s="2">
        <f>+B25-C25+'Julio 2020'!H25</f>
        <v>211</v>
      </c>
      <c r="I25" s="16">
        <f>+'Agosto 2019'!H25</f>
        <v>199</v>
      </c>
      <c r="J25" s="15">
        <f t="shared" si="2"/>
        <v>6.0301507537688446</v>
      </c>
    </row>
    <row r="26" spans="1:10" ht="13" x14ac:dyDescent="0.15">
      <c r="A26" s="1" t="s">
        <v>21</v>
      </c>
      <c r="B26" s="2">
        <v>11</v>
      </c>
      <c r="C26" s="2">
        <f>+'Agosto 2019'!B26</f>
        <v>4</v>
      </c>
      <c r="D26" s="15">
        <f t="shared" si="7"/>
        <v>175</v>
      </c>
      <c r="E26" s="2">
        <f>+B26+'Julio 2020'!E26</f>
        <v>65</v>
      </c>
      <c r="F26" s="2">
        <f>+C26+'Julio 2020'!F26</f>
        <v>37</v>
      </c>
      <c r="G26" s="15">
        <f t="shared" si="1"/>
        <v>75.675675675675677</v>
      </c>
      <c r="H26" s="2">
        <f>+B26-C26+'Julio 2020'!H26</f>
        <v>78</v>
      </c>
      <c r="I26" s="16">
        <f>+'Agosto 2019'!H26</f>
        <v>59</v>
      </c>
      <c r="J26" s="15">
        <f t="shared" si="2"/>
        <v>32.203389830508478</v>
      </c>
    </row>
    <row r="27" spans="1:10" ht="13" x14ac:dyDescent="0.15">
      <c r="A27" s="1" t="s">
        <v>28</v>
      </c>
      <c r="B27" s="2">
        <v>4</v>
      </c>
      <c r="C27" s="2">
        <f>+'Agosto 2019'!B27</f>
        <v>4</v>
      </c>
      <c r="D27" s="15">
        <f t="shared" si="7"/>
        <v>0</v>
      </c>
      <c r="E27" s="2">
        <f>+B27+'Julio 2020'!E27</f>
        <v>42</v>
      </c>
      <c r="F27" s="2">
        <f>+C27+'Julio 2020'!F27</f>
        <v>39</v>
      </c>
      <c r="G27" s="15">
        <f t="shared" si="1"/>
        <v>7.6923076923076925</v>
      </c>
      <c r="H27" s="2">
        <f>+B27-C27+'Julio 2020'!H27</f>
        <v>66</v>
      </c>
      <c r="I27" s="16">
        <f>+'Agosto 2019'!H27</f>
        <v>55</v>
      </c>
      <c r="J27" s="15">
        <f t="shared" si="2"/>
        <v>20</v>
      </c>
    </row>
    <row r="28" spans="1:10" x14ac:dyDescent="0.15">
      <c r="A28" s="6" t="s">
        <v>30</v>
      </c>
      <c r="B28" s="4">
        <f>SUM(B20:B27)</f>
        <v>65</v>
      </c>
      <c r="C28" s="4">
        <f>SUM(C20:C27)</f>
        <v>30</v>
      </c>
      <c r="D28" s="5">
        <f>+(B28-C28)*100/C28</f>
        <v>116.66666666666667</v>
      </c>
      <c r="E28" s="4">
        <f>SUM(E20:E27)</f>
        <v>408</v>
      </c>
      <c r="F28" s="4">
        <f>SUM(F20:F27)</f>
        <v>452</v>
      </c>
      <c r="G28" s="5">
        <f>+(E28-F28)*100/F28</f>
        <v>-9.7345132743362832</v>
      </c>
      <c r="H28" s="4">
        <f>SUM(H20:H27)</f>
        <v>621</v>
      </c>
      <c r="I28" s="4">
        <f>SUM(I20:I27)</f>
        <v>641</v>
      </c>
      <c r="J28" s="5">
        <f>+(H28-I28)*100/I28</f>
        <v>-3.1201248049921997</v>
      </c>
    </row>
    <row r="29" spans="1:10" ht="14" x14ac:dyDescent="0.15">
      <c r="A29" s="14" t="s">
        <v>27</v>
      </c>
      <c r="B29" s="12">
        <f>+B7+B13+B19+B28</f>
        <v>128</v>
      </c>
      <c r="C29" s="12">
        <f>+C7+C13+C19+C28</f>
        <v>92</v>
      </c>
      <c r="D29" s="13">
        <f>+(B29-C29)*100/C29</f>
        <v>39.130434782608695</v>
      </c>
      <c r="E29" s="12">
        <f t="shared" ref="E29:I29" si="9">+E7+E13+E19+E28</f>
        <v>855</v>
      </c>
      <c r="F29" s="12">
        <f t="shared" si="9"/>
        <v>1058</v>
      </c>
      <c r="G29" s="13">
        <f>+(E29-F29)*100/F29</f>
        <v>-19.187145557655956</v>
      </c>
      <c r="H29" s="12">
        <f t="shared" si="9"/>
        <v>1417</v>
      </c>
      <c r="I29" s="12">
        <f t="shared" si="9"/>
        <v>1552</v>
      </c>
      <c r="J29" s="13">
        <f>+(H29-I29)*100/I29</f>
        <v>-8.6984536082474229</v>
      </c>
    </row>
    <row r="30" spans="1:10" x14ac:dyDescent="0.15">
      <c r="A30" s="11" t="s">
        <v>31</v>
      </c>
      <c r="B30" s="11">
        <f>+B29-B7</f>
        <v>127</v>
      </c>
      <c r="C30" s="11">
        <f>+C29-C7</f>
        <v>89</v>
      </c>
      <c r="D30" s="10">
        <f>+(B30-C30)*100/C30</f>
        <v>42.696629213483149</v>
      </c>
      <c r="E30" s="11">
        <f t="shared" ref="E30:I30" si="10">+E29-E7</f>
        <v>846</v>
      </c>
      <c r="F30" s="11">
        <f t="shared" si="10"/>
        <v>1028</v>
      </c>
      <c r="G30" s="10">
        <f>+(E30-F30)*100/F30</f>
        <v>-17.704280155642024</v>
      </c>
      <c r="H30" s="11">
        <f t="shared" si="10"/>
        <v>1389</v>
      </c>
      <c r="I30" s="11">
        <f t="shared" si="10"/>
        <v>1501</v>
      </c>
      <c r="J30" s="10">
        <f>+(H30-I30)*100/I30</f>
        <v>-7.4616922051965355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71"/>
  <dimension ref="A2:J30"/>
  <sheetViews>
    <sheetView zoomScale="112" zoomScaleNormal="112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+'Julio 2019'!B4</f>
        <v>1</v>
      </c>
      <c r="D4" s="15"/>
      <c r="E4" s="2">
        <f>+B4+'Junio 2020'!E4</f>
        <v>0</v>
      </c>
      <c r="F4" s="2">
        <f>+C4+'Junio 2020'!F4</f>
        <v>9</v>
      </c>
      <c r="G4" s="15">
        <f t="shared" ref="G4:G27" si="0">+(E4-F4)*100/F4</f>
        <v>-100</v>
      </c>
      <c r="H4" s="2">
        <f>+B4-C4+'Junio 2020'!H4</f>
        <v>5</v>
      </c>
      <c r="I4" s="16">
        <f>+'Julio 2019'!H4</f>
        <v>13</v>
      </c>
      <c r="J4" s="15">
        <f t="shared" ref="J4:J27" si="1">+(H4-I4)*100/I4</f>
        <v>-61.53846153846154</v>
      </c>
    </row>
    <row r="5" spans="1:10" ht="13" x14ac:dyDescent="0.15">
      <c r="A5" s="1" t="s">
        <v>5</v>
      </c>
      <c r="B5" s="2"/>
      <c r="C5" s="2">
        <f>+'Julio 2019'!B5</f>
        <v>3</v>
      </c>
      <c r="D5" s="15"/>
      <c r="E5" s="2">
        <f>+B5+'Junio 2020'!E5</f>
        <v>1</v>
      </c>
      <c r="F5" s="2">
        <f>+C5+'Junio 2020'!F5</f>
        <v>9</v>
      </c>
      <c r="G5" s="15">
        <f t="shared" si="0"/>
        <v>-88.888888888888886</v>
      </c>
      <c r="H5" s="2">
        <f>+B5-C5+'Junio 2020'!H5</f>
        <v>6</v>
      </c>
      <c r="I5" s="16">
        <f>+'Julio 2019'!H5</f>
        <v>17</v>
      </c>
      <c r="J5" s="15">
        <f t="shared" si="1"/>
        <v>-64.705882352941174</v>
      </c>
    </row>
    <row r="6" spans="1:10" ht="13" x14ac:dyDescent="0.15">
      <c r="A6" s="1" t="s">
        <v>6</v>
      </c>
      <c r="B6" s="2">
        <v>1</v>
      </c>
      <c r="C6" s="2">
        <f>+'Julio 2019'!B6</f>
        <v>2</v>
      </c>
      <c r="D6" s="15">
        <f t="shared" ref="D6" si="2">+(B6-C6)*100/C6</f>
        <v>-50</v>
      </c>
      <c r="E6" s="2">
        <f>+B6+'Junio 2020'!E6</f>
        <v>7</v>
      </c>
      <c r="F6" s="2">
        <f>+C6+'Junio 2020'!F6</f>
        <v>9</v>
      </c>
      <c r="G6" s="15">
        <f t="shared" si="0"/>
        <v>-22.222222222222221</v>
      </c>
      <c r="H6" s="2">
        <f>+B6-C6+'Junio 2020'!H6</f>
        <v>19</v>
      </c>
      <c r="I6" s="16">
        <f>+'Julio 2019'!H6</f>
        <v>22</v>
      </c>
      <c r="J6" s="15">
        <f t="shared" si="1"/>
        <v>-13.636363636363637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6</v>
      </c>
      <c r="D7" s="5">
        <f>+(B7-C7)*100/C7</f>
        <v>-83.333333333333329</v>
      </c>
      <c r="E7" s="4">
        <f>SUM(E4:E6)</f>
        <v>8</v>
      </c>
      <c r="F7" s="4">
        <f>SUM(F4:F6)</f>
        <v>27</v>
      </c>
      <c r="G7" s="5">
        <f t="shared" si="0"/>
        <v>-70.370370370370367</v>
      </c>
      <c r="H7" s="4">
        <f>SUM(H4:H6)</f>
        <v>30</v>
      </c>
      <c r="I7" s="4">
        <f>SUM(I4:I6)</f>
        <v>52</v>
      </c>
      <c r="J7" s="5">
        <f t="shared" si="1"/>
        <v>-42.307692307692307</v>
      </c>
    </row>
    <row r="8" spans="1:10" ht="13" x14ac:dyDescent="0.15">
      <c r="A8" s="1" t="s">
        <v>7</v>
      </c>
      <c r="B8" s="2">
        <v>1</v>
      </c>
      <c r="C8" s="2">
        <f>+'Julio 2019'!B8</f>
        <v>0</v>
      </c>
      <c r="D8" s="15"/>
      <c r="E8" s="2">
        <f>+B8+'Junio 2020'!E8</f>
        <v>3</v>
      </c>
      <c r="F8" s="2">
        <f>+C8+'Junio 2020'!F8</f>
        <v>1</v>
      </c>
      <c r="G8" s="15">
        <f t="shared" si="0"/>
        <v>200</v>
      </c>
      <c r="H8" s="2">
        <f>+B8-C8+'Junio 2020'!H8</f>
        <v>4</v>
      </c>
      <c r="I8" s="16">
        <f>+'Julio 2019'!H8</f>
        <v>6</v>
      </c>
      <c r="J8" s="15">
        <f t="shared" si="1"/>
        <v>-33.333333333333336</v>
      </c>
    </row>
    <row r="9" spans="1:10" ht="13" x14ac:dyDescent="0.15">
      <c r="A9" s="1" t="s">
        <v>8</v>
      </c>
      <c r="B9" s="2">
        <v>3</v>
      </c>
      <c r="C9" s="2">
        <f>+'Julio 2019'!B9</f>
        <v>9</v>
      </c>
      <c r="D9" s="15">
        <f t="shared" ref="D9:D12" si="4">+(B9-C9)*100/C9</f>
        <v>-66.666666666666671</v>
      </c>
      <c r="E9" s="2">
        <f>+B9+'Junio 2020'!E9</f>
        <v>12</v>
      </c>
      <c r="F9" s="2">
        <f>+C9+'Junio 2020'!F9</f>
        <v>24</v>
      </c>
      <c r="G9" s="15">
        <f t="shared" si="0"/>
        <v>-50</v>
      </c>
      <c r="H9" s="2">
        <f>+B9-C9+'Junio 2020'!H9</f>
        <v>22</v>
      </c>
      <c r="I9" s="16">
        <f>+'Julio 2019'!H9</f>
        <v>31</v>
      </c>
      <c r="J9" s="15">
        <f t="shared" si="1"/>
        <v>-29.032258064516128</v>
      </c>
    </row>
    <row r="10" spans="1:10" ht="13" x14ac:dyDescent="0.15">
      <c r="A10" s="1" t="s">
        <v>9</v>
      </c>
      <c r="B10" s="2">
        <v>5</v>
      </c>
      <c r="C10" s="2">
        <f>+'Julio 2019'!B10</f>
        <v>5</v>
      </c>
      <c r="D10" s="15">
        <f t="shared" si="4"/>
        <v>0</v>
      </c>
      <c r="E10" s="2">
        <f>+B10+'Junio 2020'!E10</f>
        <v>33</v>
      </c>
      <c r="F10" s="2">
        <f>+C10+'Junio 2020'!F10</f>
        <v>43</v>
      </c>
      <c r="G10" s="15">
        <f t="shared" si="0"/>
        <v>-23.255813953488371</v>
      </c>
      <c r="H10" s="2">
        <f>+B10-C10+'Junio 2020'!H10</f>
        <v>67</v>
      </c>
      <c r="I10" s="16">
        <f>+'Julio 2019'!H10</f>
        <v>64</v>
      </c>
      <c r="J10" s="15">
        <f t="shared" si="1"/>
        <v>4.6875</v>
      </c>
    </row>
    <row r="11" spans="1:10" ht="13" x14ac:dyDescent="0.15">
      <c r="A11" s="1" t="s">
        <v>10</v>
      </c>
      <c r="B11" s="2">
        <v>6</v>
      </c>
      <c r="C11" s="2">
        <f>+'Julio 2019'!B11</f>
        <v>7</v>
      </c>
      <c r="D11" s="15">
        <f t="shared" si="4"/>
        <v>-14.285714285714286</v>
      </c>
      <c r="E11" s="2">
        <f>+B11+'Junio 2020'!E11</f>
        <v>39</v>
      </c>
      <c r="F11" s="2">
        <f>+C11+'Junio 2020'!F11</f>
        <v>53</v>
      </c>
      <c r="G11" s="15">
        <f t="shared" si="0"/>
        <v>-26.415094339622641</v>
      </c>
      <c r="H11" s="2">
        <f>+B11-C11+'Junio 2020'!H11</f>
        <v>85</v>
      </c>
      <c r="I11" s="16">
        <f>+'Julio 2019'!H11</f>
        <v>86</v>
      </c>
      <c r="J11" s="15">
        <f t="shared" si="1"/>
        <v>-1.1627906976744187</v>
      </c>
    </row>
    <row r="12" spans="1:10" ht="13" x14ac:dyDescent="0.15">
      <c r="A12" s="1" t="s">
        <v>11</v>
      </c>
      <c r="B12" s="2">
        <v>11</v>
      </c>
      <c r="C12" s="2">
        <f>+'Julio 2019'!B12</f>
        <v>14</v>
      </c>
      <c r="D12" s="15">
        <f t="shared" si="4"/>
        <v>-21.428571428571427</v>
      </c>
      <c r="E12" s="2">
        <f>+B12+'Junio 2020'!E12</f>
        <v>54</v>
      </c>
      <c r="F12" s="2">
        <f>+C12+'Junio 2020'!F12</f>
        <v>76</v>
      </c>
      <c r="G12" s="15">
        <f t="shared" si="0"/>
        <v>-28.94736842105263</v>
      </c>
      <c r="H12" s="2">
        <f>+B12-C12+'Junio 2020'!H12</f>
        <v>124</v>
      </c>
      <c r="I12" s="16">
        <f>+'Julio 2019'!H12</f>
        <v>131</v>
      </c>
      <c r="J12" s="15">
        <f t="shared" si="1"/>
        <v>-5.343511450381679</v>
      </c>
    </row>
    <row r="13" spans="1:10" x14ac:dyDescent="0.15">
      <c r="A13" s="6" t="s">
        <v>2</v>
      </c>
      <c r="B13" s="4">
        <f t="shared" ref="B13" si="5">+B8+B9+B10+B11+B12</f>
        <v>26</v>
      </c>
      <c r="C13" s="4">
        <f>SUM(C8:C12)</f>
        <v>35</v>
      </c>
      <c r="D13" s="5">
        <f>+(B13-C13)*100/C13</f>
        <v>-25.714285714285715</v>
      </c>
      <c r="E13" s="4">
        <f>SUM(E8:E12)</f>
        <v>141</v>
      </c>
      <c r="F13" s="4">
        <f>SUM(F8:F12)</f>
        <v>197</v>
      </c>
      <c r="G13" s="5">
        <f t="shared" si="0"/>
        <v>-28.426395939086294</v>
      </c>
      <c r="H13" s="4">
        <f>SUM(H8:H12)</f>
        <v>302</v>
      </c>
      <c r="I13" s="4">
        <f>SUM(I8:I12)</f>
        <v>318</v>
      </c>
      <c r="J13" s="5">
        <f t="shared" si="1"/>
        <v>-5.0314465408805029</v>
      </c>
    </row>
    <row r="14" spans="1:10" ht="13" x14ac:dyDescent="0.15">
      <c r="A14" s="1" t="s">
        <v>12</v>
      </c>
      <c r="B14" s="2">
        <v>7</v>
      </c>
      <c r="C14" s="2">
        <f>+'Julio 2019'!B14</f>
        <v>8</v>
      </c>
      <c r="D14" s="15">
        <f>+(B14-C14)*100/C14</f>
        <v>-12.5</v>
      </c>
      <c r="E14" s="2">
        <f>+B14+'Junio 2020'!E14</f>
        <v>46</v>
      </c>
      <c r="F14" s="2">
        <f>+C14+'Junio 2020'!F14</f>
        <v>51</v>
      </c>
      <c r="G14" s="15">
        <f t="shared" si="0"/>
        <v>-9.8039215686274517</v>
      </c>
      <c r="H14" s="2">
        <f>+B14-C14+'Junio 2020'!H14</f>
        <v>88</v>
      </c>
      <c r="I14" s="16">
        <f>+'Julio 2019'!H14</f>
        <v>87</v>
      </c>
      <c r="J14" s="15">
        <f t="shared" si="1"/>
        <v>1.1494252873563218</v>
      </c>
    </row>
    <row r="15" spans="1:10" ht="13" x14ac:dyDescent="0.15">
      <c r="A15" s="1" t="s">
        <v>13</v>
      </c>
      <c r="B15" s="2">
        <v>8</v>
      </c>
      <c r="C15" s="2">
        <f>+'Julio 2019'!B15</f>
        <v>8</v>
      </c>
      <c r="D15" s="15">
        <f t="shared" ref="D15:D27" si="6">+(B15-C15)*100/C15</f>
        <v>0</v>
      </c>
      <c r="E15" s="2">
        <f>+B15+'Junio 2020'!E15</f>
        <v>43</v>
      </c>
      <c r="F15" s="2">
        <f>+C15+'Junio 2020'!F15</f>
        <v>58</v>
      </c>
      <c r="G15" s="15">
        <f t="shared" si="0"/>
        <v>-25.862068965517242</v>
      </c>
      <c r="H15" s="2">
        <f>+B15-C15+'Junio 2020'!H15</f>
        <v>87</v>
      </c>
      <c r="I15" s="16">
        <f>+'Julio 2019'!H15</f>
        <v>104</v>
      </c>
      <c r="J15" s="15">
        <f t="shared" si="1"/>
        <v>-16.346153846153847</v>
      </c>
    </row>
    <row r="16" spans="1:10" ht="13" x14ac:dyDescent="0.15">
      <c r="A16" s="1" t="s">
        <v>14</v>
      </c>
      <c r="B16" s="2">
        <v>18</v>
      </c>
      <c r="C16" s="2">
        <f>+'Julio 2019'!B16</f>
        <v>10</v>
      </c>
      <c r="D16" s="15">
        <f t="shared" si="6"/>
        <v>80</v>
      </c>
      <c r="E16" s="2">
        <f>+B16+'Junio 2020'!E16</f>
        <v>77</v>
      </c>
      <c r="F16" s="2">
        <f>+C16+'Junio 2020'!F16</f>
        <v>89</v>
      </c>
      <c r="G16" s="15">
        <f t="shared" si="0"/>
        <v>-13.48314606741573</v>
      </c>
      <c r="H16" s="2">
        <f>+B16-C16+'Junio 2020'!H16</f>
        <v>133</v>
      </c>
      <c r="I16" s="16">
        <f>+'Julio 2019'!H16</f>
        <v>144</v>
      </c>
      <c r="J16" s="15">
        <f t="shared" si="1"/>
        <v>-7.6388888888888893</v>
      </c>
    </row>
    <row r="17" spans="1:10" ht="13" x14ac:dyDescent="0.15">
      <c r="A17" s="1" t="s">
        <v>15</v>
      </c>
      <c r="B17" s="2">
        <v>5</v>
      </c>
      <c r="C17" s="2">
        <f>+'Julio 2019'!B17</f>
        <v>3</v>
      </c>
      <c r="D17" s="15">
        <f t="shared" si="6"/>
        <v>66.666666666666671</v>
      </c>
      <c r="E17" s="2">
        <f>+B17+'Junio 2020'!E17</f>
        <v>31</v>
      </c>
      <c r="F17" s="2">
        <f>+C17+'Junio 2020'!F17</f>
        <v>46</v>
      </c>
      <c r="G17" s="15">
        <f t="shared" si="0"/>
        <v>-32.608695652173914</v>
      </c>
      <c r="H17" s="2">
        <f>+B17-C17+'Junio 2020'!H17</f>
        <v>61</v>
      </c>
      <c r="I17" s="16">
        <f>+'Julio 2019'!H17</f>
        <v>90</v>
      </c>
      <c r="J17" s="15">
        <f t="shared" si="1"/>
        <v>-32.222222222222221</v>
      </c>
    </row>
    <row r="18" spans="1:10" ht="13" x14ac:dyDescent="0.15">
      <c r="A18" s="1" t="s">
        <v>29</v>
      </c>
      <c r="B18" s="2">
        <v>11</v>
      </c>
      <c r="C18" s="2">
        <f>+'Julio 2019'!B18</f>
        <v>3</v>
      </c>
      <c r="D18" s="15">
        <f t="shared" si="6"/>
        <v>266.66666666666669</v>
      </c>
      <c r="E18" s="2">
        <f>+B18+'Junio 2020'!E18</f>
        <v>38</v>
      </c>
      <c r="F18" s="2">
        <f>+C18+'Junio 2020'!F18</f>
        <v>76</v>
      </c>
      <c r="G18" s="15">
        <f t="shared" si="0"/>
        <v>-50</v>
      </c>
      <c r="H18" s="2">
        <f>+B18-C18+'Junio 2020'!H18</f>
        <v>94</v>
      </c>
      <c r="I18" s="16">
        <f>+'Julio 2019'!H18</f>
        <v>124</v>
      </c>
      <c r="J18" s="15">
        <f t="shared" si="1"/>
        <v>-24.193548387096776</v>
      </c>
    </row>
    <row r="19" spans="1:10" x14ac:dyDescent="0.15">
      <c r="A19" s="6" t="s">
        <v>3</v>
      </c>
      <c r="B19" s="4">
        <f t="shared" ref="B19" si="7">+B14+B15+B16+B17+B18</f>
        <v>49</v>
      </c>
      <c r="C19" s="4">
        <f>SUM(C14:C18)</f>
        <v>32</v>
      </c>
      <c r="D19" s="5">
        <f>+(B19-C19)*100/C19</f>
        <v>53.125</v>
      </c>
      <c r="E19" s="4">
        <f>SUM(E14:E18)</f>
        <v>235</v>
      </c>
      <c r="F19" s="4">
        <f>SUM(F14:F18)</f>
        <v>320</v>
      </c>
      <c r="G19" s="5">
        <f t="shared" si="0"/>
        <v>-26.5625</v>
      </c>
      <c r="H19" s="4">
        <f>SUM(H14:H18)</f>
        <v>463</v>
      </c>
      <c r="I19" s="4">
        <f>SUM(I14:I18)</f>
        <v>549</v>
      </c>
      <c r="J19" s="5">
        <f t="shared" si="1"/>
        <v>-15.664845173041895</v>
      </c>
    </row>
    <row r="20" spans="1:10" ht="13" x14ac:dyDescent="0.15">
      <c r="A20" s="1" t="s">
        <v>16</v>
      </c>
      <c r="B20" s="2">
        <v>9</v>
      </c>
      <c r="C20" s="2">
        <f>+'Julio 2019'!B20</f>
        <v>10</v>
      </c>
      <c r="D20" s="15">
        <f t="shared" si="6"/>
        <v>-10</v>
      </c>
      <c r="E20" s="2">
        <f>+B20+'Junio 2020'!E20</f>
        <v>53</v>
      </c>
      <c r="F20" s="2">
        <f>+C20+'Junio 2020'!F20</f>
        <v>43</v>
      </c>
      <c r="G20" s="15">
        <f t="shared" si="0"/>
        <v>23.255813953488371</v>
      </c>
      <c r="H20" s="2">
        <f>+B20-C20+'Junio 2020'!H20</f>
        <v>83</v>
      </c>
      <c r="I20" s="16">
        <f>+'Julio 2019'!H20</f>
        <v>83</v>
      </c>
      <c r="J20" s="15">
        <f t="shared" si="1"/>
        <v>0</v>
      </c>
    </row>
    <row r="21" spans="1:10" ht="13" x14ac:dyDescent="0.15">
      <c r="A21" s="1" t="s">
        <v>17</v>
      </c>
      <c r="B21" s="2">
        <v>2</v>
      </c>
      <c r="C21" s="2">
        <f>+'Julio 2019'!B21</f>
        <v>4</v>
      </c>
      <c r="D21" s="15">
        <f t="shared" si="6"/>
        <v>-50</v>
      </c>
      <c r="E21" s="2">
        <f>+B21+'Junio 2020'!E21</f>
        <v>20</v>
      </c>
      <c r="F21" s="2">
        <f>+C21+'Junio 2020'!F21</f>
        <v>36</v>
      </c>
      <c r="G21" s="15">
        <f t="shared" si="0"/>
        <v>-44.444444444444443</v>
      </c>
      <c r="H21" s="2">
        <f>+B21-C21+'Junio 2020'!H21</f>
        <v>44</v>
      </c>
      <c r="I21" s="16">
        <f>+'Julio 2019'!H21</f>
        <v>52</v>
      </c>
      <c r="J21" s="15">
        <f t="shared" si="1"/>
        <v>-15.384615384615385</v>
      </c>
    </row>
    <row r="22" spans="1:10" ht="13" x14ac:dyDescent="0.15">
      <c r="A22" s="1" t="s">
        <v>19</v>
      </c>
      <c r="B22" s="2">
        <v>2</v>
      </c>
      <c r="C22" s="2">
        <f>+'Julio 2019'!B22</f>
        <v>4</v>
      </c>
      <c r="D22" s="15">
        <f t="shared" si="6"/>
        <v>-50</v>
      </c>
      <c r="E22" s="2">
        <f>+B22+'Junio 2020'!E22</f>
        <v>13</v>
      </c>
      <c r="F22" s="2">
        <f>+C22+'Junio 2020'!F22</f>
        <v>20</v>
      </c>
      <c r="G22" s="15">
        <f t="shared" si="0"/>
        <v>-35</v>
      </c>
      <c r="H22" s="2">
        <f>+B22-C22+'Junio 2020'!H22</f>
        <v>19</v>
      </c>
      <c r="I22" s="16">
        <f>+'Julio 2019'!H22</f>
        <v>34</v>
      </c>
      <c r="J22" s="15">
        <f t="shared" si="1"/>
        <v>-44.117647058823529</v>
      </c>
    </row>
    <row r="23" spans="1:10" ht="13" x14ac:dyDescent="0.15">
      <c r="A23" s="1" t="s">
        <v>18</v>
      </c>
      <c r="B23" s="2">
        <v>5</v>
      </c>
      <c r="C23" s="2">
        <f>+'Julio 2019'!B23</f>
        <v>5</v>
      </c>
      <c r="D23" s="15">
        <f t="shared" si="6"/>
        <v>0</v>
      </c>
      <c r="E23" s="2">
        <f>+B23+'Junio 2020'!E23</f>
        <v>28</v>
      </c>
      <c r="F23" s="2">
        <f>+C23+'Junio 2020'!F23</f>
        <v>80</v>
      </c>
      <c r="G23" s="15">
        <f t="shared" si="0"/>
        <v>-65</v>
      </c>
      <c r="H23" s="2">
        <f>+B23-C23+'Junio 2020'!H23</f>
        <v>61</v>
      </c>
      <c r="I23" s="16">
        <f>+'Julio 2019'!H23</f>
        <v>91</v>
      </c>
      <c r="J23" s="15">
        <f t="shared" si="1"/>
        <v>-32.967032967032964</v>
      </c>
    </row>
    <row r="24" spans="1:10" ht="13" x14ac:dyDescent="0.15">
      <c r="A24" s="1" t="s">
        <v>20</v>
      </c>
      <c r="B24" s="2">
        <v>7</v>
      </c>
      <c r="C24" s="2">
        <f>+'Julio 2019'!B24</f>
        <v>2</v>
      </c>
      <c r="D24" s="15">
        <f t="shared" si="6"/>
        <v>250</v>
      </c>
      <c r="E24" s="2">
        <f>+B24+'Junio 2020'!E24</f>
        <v>23</v>
      </c>
      <c r="F24" s="2">
        <f>+C24+'Junio 2020'!F24</f>
        <v>38</v>
      </c>
      <c r="G24" s="15">
        <f t="shared" si="0"/>
        <v>-39.473684210526315</v>
      </c>
      <c r="H24" s="2">
        <f>+B24-C24+'Junio 2020'!H24</f>
        <v>40</v>
      </c>
      <c r="I24" s="16">
        <f>+'Julio 2019'!H24</f>
        <v>70</v>
      </c>
      <c r="J24" s="15">
        <f t="shared" si="1"/>
        <v>-42.857142857142854</v>
      </c>
    </row>
    <row r="25" spans="1:10" ht="13" x14ac:dyDescent="0.15">
      <c r="A25" s="1" t="s">
        <v>22</v>
      </c>
      <c r="B25" s="2">
        <v>22</v>
      </c>
      <c r="C25" s="2">
        <f>+'Julio 2019'!B25</f>
        <v>22</v>
      </c>
      <c r="D25" s="15">
        <f t="shared" si="6"/>
        <v>0</v>
      </c>
      <c r="E25" s="2">
        <f>+B25+'Junio 2020'!E25</f>
        <v>114</v>
      </c>
      <c r="F25" s="2">
        <f>+C25+'Junio 2020'!F25</f>
        <v>137</v>
      </c>
      <c r="G25" s="15">
        <f t="shared" si="0"/>
        <v>-16.788321167883211</v>
      </c>
      <c r="H25" s="2">
        <f>+B25-C25+'Junio 2020'!H25</f>
        <v>202</v>
      </c>
      <c r="I25" s="16">
        <f>+'Julio 2019'!H25</f>
        <v>211</v>
      </c>
      <c r="J25" s="15">
        <f t="shared" si="1"/>
        <v>-4.2654028436018958</v>
      </c>
    </row>
    <row r="26" spans="1:10" ht="13" x14ac:dyDescent="0.15">
      <c r="A26" s="1" t="s">
        <v>21</v>
      </c>
      <c r="B26" s="2">
        <v>10</v>
      </c>
      <c r="C26" s="2">
        <f>+'Julio 2019'!B26</f>
        <v>9</v>
      </c>
      <c r="D26" s="15">
        <f t="shared" si="6"/>
        <v>11.111111111111111</v>
      </c>
      <c r="E26" s="2">
        <f>+B26+'Junio 2020'!E26</f>
        <v>54</v>
      </c>
      <c r="F26" s="2">
        <f>+C26+'Junio 2020'!F26</f>
        <v>33</v>
      </c>
      <c r="G26" s="15">
        <f t="shared" si="0"/>
        <v>63.636363636363633</v>
      </c>
      <c r="H26" s="2">
        <f>+B26-C26+'Junio 2020'!H26</f>
        <v>71</v>
      </c>
      <c r="I26" s="16">
        <f>+'Julio 2019'!H26</f>
        <v>58</v>
      </c>
      <c r="J26" s="15">
        <f t="shared" si="1"/>
        <v>22.413793103448278</v>
      </c>
    </row>
    <row r="27" spans="1:10" ht="13" x14ac:dyDescent="0.15">
      <c r="A27" s="1" t="s">
        <v>28</v>
      </c>
      <c r="B27" s="2">
        <v>6</v>
      </c>
      <c r="C27" s="2">
        <f>+'Julio 2019'!B27</f>
        <v>6</v>
      </c>
      <c r="D27" s="15">
        <f t="shared" si="6"/>
        <v>0</v>
      </c>
      <c r="E27" s="2">
        <f>+B27+'Junio 2020'!E27</f>
        <v>38</v>
      </c>
      <c r="F27" s="2">
        <f>+C27+'Junio 2020'!F27</f>
        <v>35</v>
      </c>
      <c r="G27" s="15">
        <f t="shared" si="0"/>
        <v>8.5714285714285712</v>
      </c>
      <c r="H27" s="2">
        <f>+B27-C27+'Junio 2020'!H27</f>
        <v>66</v>
      </c>
      <c r="I27" s="16">
        <f>+'Julio 2019'!H27</f>
        <v>52</v>
      </c>
      <c r="J27" s="15">
        <f t="shared" si="1"/>
        <v>26.923076923076923</v>
      </c>
    </row>
    <row r="28" spans="1:10" x14ac:dyDescent="0.15">
      <c r="A28" s="6" t="s">
        <v>30</v>
      </c>
      <c r="B28" s="4">
        <f>SUM(B20:B27)</f>
        <v>63</v>
      </c>
      <c r="C28" s="4">
        <f>SUM(C20:C27)</f>
        <v>62</v>
      </c>
      <c r="D28" s="5">
        <f>+(B28-C28)*100/C28</f>
        <v>1.6129032258064515</v>
      </c>
      <c r="E28" s="4">
        <f>SUM(E20:E27)</f>
        <v>343</v>
      </c>
      <c r="F28" s="4">
        <f>SUM(F20:F27)</f>
        <v>422</v>
      </c>
      <c r="G28" s="5">
        <f>+(E28-F28)*100/F28</f>
        <v>-18.720379146919431</v>
      </c>
      <c r="H28" s="4">
        <f>SUM(H20:H27)</f>
        <v>586</v>
      </c>
      <c r="I28" s="4">
        <f>SUM(I20:I27)</f>
        <v>651</v>
      </c>
      <c r="J28" s="5">
        <f>+(H28-I28)*100/I28</f>
        <v>-9.9846390168970807</v>
      </c>
    </row>
    <row r="29" spans="1:10" ht="14" x14ac:dyDescent="0.15">
      <c r="A29" s="14" t="s">
        <v>27</v>
      </c>
      <c r="B29" s="12">
        <f>+B7+B13+B19+B28</f>
        <v>139</v>
      </c>
      <c r="C29" s="12">
        <f>+C7+C13+C19+C28</f>
        <v>135</v>
      </c>
      <c r="D29" s="13">
        <f>+(B29-C29)*100/C29</f>
        <v>2.9629629629629628</v>
      </c>
      <c r="E29" s="12">
        <f t="shared" ref="E29:I29" si="8">+E7+E13+E19+E28</f>
        <v>727</v>
      </c>
      <c r="F29" s="12">
        <f t="shared" si="8"/>
        <v>966</v>
      </c>
      <c r="G29" s="13">
        <f>+(E29-F29)*100/F29</f>
        <v>-24.74120082815735</v>
      </c>
      <c r="H29" s="12">
        <f t="shared" si="8"/>
        <v>1381</v>
      </c>
      <c r="I29" s="12">
        <f t="shared" si="8"/>
        <v>1570</v>
      </c>
      <c r="J29" s="13">
        <f>+(H29-I29)*100/I29</f>
        <v>-12.038216560509554</v>
      </c>
    </row>
    <row r="30" spans="1:10" x14ac:dyDescent="0.15">
      <c r="A30" s="11" t="s">
        <v>31</v>
      </c>
      <c r="B30" s="11">
        <f>+B29-B7</f>
        <v>138</v>
      </c>
      <c r="C30" s="11">
        <f>+C29-C7</f>
        <v>129</v>
      </c>
      <c r="D30" s="10">
        <f>+(B30-C30)*100/C30</f>
        <v>6.9767441860465116</v>
      </c>
      <c r="E30" s="11">
        <f t="shared" ref="E30:I30" si="9">+E29-E7</f>
        <v>719</v>
      </c>
      <c r="F30" s="11">
        <f t="shared" si="9"/>
        <v>939</v>
      </c>
      <c r="G30" s="10">
        <f>+(E30-F30)*100/F30</f>
        <v>-23.429179978700745</v>
      </c>
      <c r="H30" s="11">
        <f t="shared" si="9"/>
        <v>1351</v>
      </c>
      <c r="I30" s="11">
        <f t="shared" si="9"/>
        <v>1518</v>
      </c>
      <c r="J30" s="10">
        <f>+(H30-I30)*100/I30</f>
        <v>-11.001317523056654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2"/>
  <dimension ref="A2:J30"/>
  <sheetViews>
    <sheetView zoomScale="112" zoomScaleNormal="112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+'Junio 2019'!B4</f>
        <v>1</v>
      </c>
      <c r="D4" s="15">
        <f t="shared" ref="D4:D12" si="0">+(B4-C4)*100/C4</f>
        <v>-100</v>
      </c>
      <c r="E4" s="2">
        <f>+B4+'Mayo 2020'!E4</f>
        <v>0</v>
      </c>
      <c r="F4" s="2">
        <f>+C4+'Mayo 2020'!F4</f>
        <v>8</v>
      </c>
      <c r="G4" s="15">
        <f t="shared" ref="G4:G27" si="1">+(E4-F4)*100/F4</f>
        <v>-100</v>
      </c>
      <c r="H4" s="2">
        <f>+B4-C4+'Mayo 2020'!H4</f>
        <v>6</v>
      </c>
      <c r="I4" s="16">
        <f>+'Junio 2019'!H4</f>
        <v>13</v>
      </c>
      <c r="J4" s="15">
        <f t="shared" ref="J4:J27" si="2">+(H4-I4)*100/I4</f>
        <v>-53.846153846153847</v>
      </c>
    </row>
    <row r="5" spans="1:10" ht="13" x14ac:dyDescent="0.15">
      <c r="A5" s="1" t="s">
        <v>5</v>
      </c>
      <c r="B5" s="2"/>
      <c r="C5" s="2">
        <f>+'Junio 2019'!B5</f>
        <v>0</v>
      </c>
      <c r="D5" s="15"/>
      <c r="E5" s="2">
        <f>+B5+'Mayo 2020'!E5</f>
        <v>1</v>
      </c>
      <c r="F5" s="2">
        <f>+C5+'Mayo 2020'!F5</f>
        <v>6</v>
      </c>
      <c r="G5" s="15">
        <f t="shared" si="1"/>
        <v>-83.333333333333329</v>
      </c>
      <c r="H5" s="2">
        <f>+B5-C5+'Mayo 2020'!H5</f>
        <v>9</v>
      </c>
      <c r="I5" s="16">
        <f>+'Junio 2019'!H5</f>
        <v>14</v>
      </c>
      <c r="J5" s="15">
        <f t="shared" si="2"/>
        <v>-35.714285714285715</v>
      </c>
    </row>
    <row r="6" spans="1:10" ht="13" x14ac:dyDescent="0.15">
      <c r="A6" s="1" t="s">
        <v>6</v>
      </c>
      <c r="B6" s="2">
        <v>2</v>
      </c>
      <c r="C6" s="2">
        <f>+'Junio 2019'!B6</f>
        <v>0</v>
      </c>
      <c r="D6" s="15"/>
      <c r="E6" s="2">
        <f>+B6+'Mayo 2020'!E6</f>
        <v>6</v>
      </c>
      <c r="F6" s="2">
        <f>+C6+'Mayo 2020'!F6</f>
        <v>7</v>
      </c>
      <c r="G6" s="15">
        <f t="shared" si="1"/>
        <v>-14.285714285714286</v>
      </c>
      <c r="H6" s="2">
        <f>+B6-C6+'Mayo 2020'!H6</f>
        <v>20</v>
      </c>
      <c r="I6" s="16">
        <f>+'Junio 2019'!H6</f>
        <v>23</v>
      </c>
      <c r="J6" s="15">
        <f t="shared" si="2"/>
        <v>-13.043478260869565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1</v>
      </c>
      <c r="D7" s="5">
        <f>+(B7-C7)*100/C7</f>
        <v>100</v>
      </c>
      <c r="E7" s="4">
        <f>SUM(E4:E6)</f>
        <v>7</v>
      </c>
      <c r="F7" s="4">
        <f>SUM(F4:F6)</f>
        <v>21</v>
      </c>
      <c r="G7" s="5">
        <f t="shared" si="1"/>
        <v>-66.666666666666671</v>
      </c>
      <c r="H7" s="4">
        <f>SUM(H4:H6)</f>
        <v>35</v>
      </c>
      <c r="I7" s="4">
        <f>SUM(I4:I6)</f>
        <v>50</v>
      </c>
      <c r="J7" s="5">
        <f t="shared" si="2"/>
        <v>-30</v>
      </c>
    </row>
    <row r="8" spans="1:10" ht="13" x14ac:dyDescent="0.15">
      <c r="A8" s="1" t="s">
        <v>7</v>
      </c>
      <c r="B8" s="2"/>
      <c r="C8" s="2">
        <f>+'Junio 2019'!B8</f>
        <v>0</v>
      </c>
      <c r="D8" s="15"/>
      <c r="E8" s="2">
        <f>+B8+'Mayo 2020'!E8</f>
        <v>2</v>
      </c>
      <c r="F8" s="2">
        <f>+C8+'Mayo 2020'!F8</f>
        <v>1</v>
      </c>
      <c r="G8" s="15">
        <f t="shared" si="1"/>
        <v>100</v>
      </c>
      <c r="H8" s="2">
        <f>+B8-C8+'Mayo 2020'!H8</f>
        <v>3</v>
      </c>
      <c r="I8" s="16">
        <f>+'Junio 2019'!H8</f>
        <v>6</v>
      </c>
      <c r="J8" s="15">
        <f t="shared" si="2"/>
        <v>-50</v>
      </c>
    </row>
    <row r="9" spans="1:10" ht="13" x14ac:dyDescent="0.15">
      <c r="A9" s="1" t="s">
        <v>8</v>
      </c>
      <c r="B9" s="2"/>
      <c r="C9" s="2">
        <f>+'Junio 2019'!B9</f>
        <v>2</v>
      </c>
      <c r="D9" s="15">
        <f t="shared" si="0"/>
        <v>-100</v>
      </c>
      <c r="E9" s="2">
        <f>+B9+'Mayo 2020'!E9</f>
        <v>9</v>
      </c>
      <c r="F9" s="2">
        <f>+C9+'Mayo 2020'!F9</f>
        <v>15</v>
      </c>
      <c r="G9" s="15">
        <f t="shared" si="1"/>
        <v>-40</v>
      </c>
      <c r="H9" s="2">
        <f>+B9-C9+'Mayo 2020'!H9</f>
        <v>28</v>
      </c>
      <c r="I9" s="16">
        <f>+'Junio 2019'!H9</f>
        <v>22</v>
      </c>
      <c r="J9" s="15">
        <f t="shared" si="2"/>
        <v>27.272727272727273</v>
      </c>
    </row>
    <row r="10" spans="1:10" ht="13" x14ac:dyDescent="0.15">
      <c r="A10" s="1" t="s">
        <v>9</v>
      </c>
      <c r="B10" s="2">
        <v>10</v>
      </c>
      <c r="C10" s="2">
        <f>+'Junio 2019'!B10</f>
        <v>7</v>
      </c>
      <c r="D10" s="15">
        <f t="shared" si="0"/>
        <v>42.857142857142854</v>
      </c>
      <c r="E10" s="2">
        <f>+B10+'Mayo 2020'!E10</f>
        <v>28</v>
      </c>
      <c r="F10" s="2">
        <f>+C10+'Mayo 2020'!F10</f>
        <v>38</v>
      </c>
      <c r="G10" s="15">
        <f t="shared" si="1"/>
        <v>-26.315789473684209</v>
      </c>
      <c r="H10" s="2">
        <f>+B10-C10+'Mayo 2020'!H10</f>
        <v>67</v>
      </c>
      <c r="I10" s="16">
        <f>+'Junio 2019'!H10</f>
        <v>63</v>
      </c>
      <c r="J10" s="15">
        <f t="shared" si="2"/>
        <v>6.3492063492063489</v>
      </c>
    </row>
    <row r="11" spans="1:10" ht="13" x14ac:dyDescent="0.15">
      <c r="A11" s="1" t="s">
        <v>10</v>
      </c>
      <c r="B11" s="2">
        <v>8</v>
      </c>
      <c r="C11" s="2">
        <f>+'Junio 2019'!B11</f>
        <v>7</v>
      </c>
      <c r="D11" s="15">
        <f t="shared" si="0"/>
        <v>14.285714285714286</v>
      </c>
      <c r="E11" s="2">
        <f>+B11+'Mayo 2020'!E11</f>
        <v>33</v>
      </c>
      <c r="F11" s="2">
        <f>+C11+'Mayo 2020'!F11</f>
        <v>46</v>
      </c>
      <c r="G11" s="15">
        <f t="shared" si="1"/>
        <v>-28.260869565217391</v>
      </c>
      <c r="H11" s="2">
        <f>+B11-C11+'Mayo 2020'!H11</f>
        <v>86</v>
      </c>
      <c r="I11" s="16">
        <f>+'Junio 2019'!H11</f>
        <v>83</v>
      </c>
      <c r="J11" s="15">
        <f t="shared" si="2"/>
        <v>3.6144578313253013</v>
      </c>
    </row>
    <row r="12" spans="1:10" ht="13" x14ac:dyDescent="0.15">
      <c r="A12" s="1" t="s">
        <v>11</v>
      </c>
      <c r="B12" s="2">
        <v>6</v>
      </c>
      <c r="C12" s="2">
        <f>+'Junio 2019'!B12</f>
        <v>8</v>
      </c>
      <c r="D12" s="15">
        <f t="shared" si="0"/>
        <v>-25</v>
      </c>
      <c r="E12" s="2">
        <f>+B12+'Mayo 2020'!E12</f>
        <v>43</v>
      </c>
      <c r="F12" s="2">
        <f>+C12+'Mayo 2020'!F12</f>
        <v>62</v>
      </c>
      <c r="G12" s="15">
        <f t="shared" si="1"/>
        <v>-30.64516129032258</v>
      </c>
      <c r="H12" s="2">
        <f>+B12-C12+'Mayo 2020'!H12</f>
        <v>127</v>
      </c>
      <c r="I12" s="16">
        <f>+'Junio 2019'!H12</f>
        <v>133</v>
      </c>
      <c r="J12" s="15">
        <f t="shared" si="2"/>
        <v>-4.511278195488722</v>
      </c>
    </row>
    <row r="13" spans="1:10" x14ac:dyDescent="0.15">
      <c r="A13" s="6" t="s">
        <v>2</v>
      </c>
      <c r="B13" s="4">
        <f t="shared" ref="B13" si="4">+B8+B9+B10+B11+B12</f>
        <v>24</v>
      </c>
      <c r="C13" s="4">
        <f>SUM(C8:C12)</f>
        <v>24</v>
      </c>
      <c r="D13" s="5">
        <f>+(B13-C13)*100/C13</f>
        <v>0</v>
      </c>
      <c r="E13" s="4">
        <f>SUM(E8:E12)</f>
        <v>115</v>
      </c>
      <c r="F13" s="4">
        <f>SUM(F8:F12)</f>
        <v>162</v>
      </c>
      <c r="G13" s="5">
        <f t="shared" si="1"/>
        <v>-29.012345679012345</v>
      </c>
      <c r="H13" s="4">
        <f>SUM(H8:H12)</f>
        <v>311</v>
      </c>
      <c r="I13" s="4">
        <f>SUM(I8:I12)</f>
        <v>307</v>
      </c>
      <c r="J13" s="5">
        <f t="shared" si="2"/>
        <v>1.3029315960912051</v>
      </c>
    </row>
    <row r="14" spans="1:10" ht="13" x14ac:dyDescent="0.15">
      <c r="A14" s="1" t="s">
        <v>12</v>
      </c>
      <c r="B14" s="2">
        <v>6</v>
      </c>
      <c r="C14" s="2">
        <f>+'Junio 2019'!B14</f>
        <v>10</v>
      </c>
      <c r="D14" s="15">
        <f>+(B14-C14)*100/C14</f>
        <v>-40</v>
      </c>
      <c r="E14" s="2">
        <f>+B14+'Mayo 2020'!E14</f>
        <v>39</v>
      </c>
      <c r="F14" s="2">
        <f>+C14+'Mayo 2020'!F14</f>
        <v>43</v>
      </c>
      <c r="G14" s="15">
        <f t="shared" si="1"/>
        <v>-9.3023255813953494</v>
      </c>
      <c r="H14" s="2">
        <f>+B14-C14+'Mayo 2020'!H14</f>
        <v>89</v>
      </c>
      <c r="I14" s="16">
        <f>+'Junio 2019'!H14</f>
        <v>86</v>
      </c>
      <c r="J14" s="15">
        <f t="shared" si="2"/>
        <v>3.4883720930232558</v>
      </c>
    </row>
    <row r="15" spans="1:10" ht="13" x14ac:dyDescent="0.15">
      <c r="A15" s="1" t="s">
        <v>13</v>
      </c>
      <c r="B15" s="2">
        <v>8</v>
      </c>
      <c r="C15" s="2">
        <f>+'Junio 2019'!B15</f>
        <v>6</v>
      </c>
      <c r="D15" s="15">
        <f t="shared" ref="D15:D27" si="5">+(B15-C15)*100/C15</f>
        <v>33.333333333333336</v>
      </c>
      <c r="E15" s="2">
        <f>+B15+'Mayo 2020'!E15</f>
        <v>35</v>
      </c>
      <c r="F15" s="2">
        <f>+C15+'Mayo 2020'!F15</f>
        <v>50</v>
      </c>
      <c r="G15" s="15">
        <f t="shared" si="1"/>
        <v>-30</v>
      </c>
      <c r="H15" s="2">
        <f>+B15-C15+'Mayo 2020'!H15</f>
        <v>87</v>
      </c>
      <c r="I15" s="16">
        <f>+'Junio 2019'!H15</f>
        <v>100</v>
      </c>
      <c r="J15" s="15">
        <f t="shared" si="2"/>
        <v>-13</v>
      </c>
    </row>
    <row r="16" spans="1:10" ht="13" x14ac:dyDescent="0.15">
      <c r="A16" s="1" t="s">
        <v>14</v>
      </c>
      <c r="B16" s="2">
        <v>16</v>
      </c>
      <c r="C16" s="2">
        <f>+'Junio 2019'!B16</f>
        <v>9</v>
      </c>
      <c r="D16" s="15">
        <f t="shared" si="5"/>
        <v>77.777777777777771</v>
      </c>
      <c r="E16" s="2">
        <f>+B16+'Mayo 2020'!E16</f>
        <v>59</v>
      </c>
      <c r="F16" s="2">
        <f>+C16+'Mayo 2020'!F16</f>
        <v>79</v>
      </c>
      <c r="G16" s="15">
        <f t="shared" si="1"/>
        <v>-25.316455696202532</v>
      </c>
      <c r="H16" s="2">
        <f>+B16-C16+'Mayo 2020'!H16</f>
        <v>125</v>
      </c>
      <c r="I16" s="16">
        <f>+'Junio 2019'!H16</f>
        <v>142</v>
      </c>
      <c r="J16" s="15">
        <f t="shared" si="2"/>
        <v>-11.971830985915492</v>
      </c>
    </row>
    <row r="17" spans="1:10" ht="13" x14ac:dyDescent="0.15">
      <c r="A17" s="1" t="s">
        <v>15</v>
      </c>
      <c r="B17" s="2">
        <v>8</v>
      </c>
      <c r="C17" s="2">
        <f>+'Junio 2019'!B17</f>
        <v>6</v>
      </c>
      <c r="D17" s="15">
        <f t="shared" si="5"/>
        <v>33.333333333333336</v>
      </c>
      <c r="E17" s="2">
        <f>+B17+'Mayo 2020'!E17</f>
        <v>26</v>
      </c>
      <c r="F17" s="2">
        <f>+C17+'Mayo 2020'!F17</f>
        <v>43</v>
      </c>
      <c r="G17" s="15">
        <f t="shared" si="1"/>
        <v>-39.534883720930232</v>
      </c>
      <c r="H17" s="2">
        <f>+B17-C17+'Mayo 2020'!H17</f>
        <v>59</v>
      </c>
      <c r="I17" s="16">
        <f>+'Junio 2019'!H17</f>
        <v>97</v>
      </c>
      <c r="J17" s="15">
        <f t="shared" si="2"/>
        <v>-39.175257731958766</v>
      </c>
    </row>
    <row r="18" spans="1:10" ht="13" x14ac:dyDescent="0.15">
      <c r="A18" s="1" t="s">
        <v>29</v>
      </c>
      <c r="B18" s="2">
        <v>5</v>
      </c>
      <c r="C18" s="2">
        <f>+'Junio 2019'!B18</f>
        <v>10</v>
      </c>
      <c r="D18" s="15">
        <f t="shared" si="5"/>
        <v>-50</v>
      </c>
      <c r="E18" s="2">
        <f>+B18+'Mayo 2020'!E18</f>
        <v>27</v>
      </c>
      <c r="F18" s="2">
        <f>+C18+'Mayo 2020'!F18</f>
        <v>73</v>
      </c>
      <c r="G18" s="15">
        <f t="shared" si="1"/>
        <v>-63.013698630136986</v>
      </c>
      <c r="H18" s="2">
        <f>+B18-C18+'Mayo 2020'!H18</f>
        <v>86</v>
      </c>
      <c r="I18" s="16">
        <f>+'Junio 2019'!H18</f>
        <v>130</v>
      </c>
      <c r="J18" s="15">
        <f t="shared" si="2"/>
        <v>-33.846153846153847</v>
      </c>
    </row>
    <row r="19" spans="1:10" x14ac:dyDescent="0.15">
      <c r="A19" s="6" t="s">
        <v>3</v>
      </c>
      <c r="B19" s="4">
        <f t="shared" ref="B19" si="6">+B14+B15+B16+B17+B18</f>
        <v>43</v>
      </c>
      <c r="C19" s="4">
        <f>SUM(C14:C18)</f>
        <v>41</v>
      </c>
      <c r="D19" s="5">
        <f>+(B19-C19)*100/C19</f>
        <v>4.8780487804878048</v>
      </c>
      <c r="E19" s="4">
        <f>SUM(E14:E18)</f>
        <v>186</v>
      </c>
      <c r="F19" s="4">
        <f>SUM(F14:F18)</f>
        <v>288</v>
      </c>
      <c r="G19" s="5">
        <f t="shared" si="1"/>
        <v>-35.416666666666664</v>
      </c>
      <c r="H19" s="4">
        <f>SUM(H14:H18)</f>
        <v>446</v>
      </c>
      <c r="I19" s="4">
        <f>SUM(I14:I18)</f>
        <v>555</v>
      </c>
      <c r="J19" s="5">
        <f t="shared" si="2"/>
        <v>-19.63963963963964</v>
      </c>
    </row>
    <row r="20" spans="1:10" ht="13" x14ac:dyDescent="0.15">
      <c r="A20" s="1" t="s">
        <v>16</v>
      </c>
      <c r="B20" s="2">
        <v>13</v>
      </c>
      <c r="C20" s="2">
        <f>+'Junio 2019'!B20</f>
        <v>3</v>
      </c>
      <c r="D20" s="15">
        <f t="shared" si="5"/>
        <v>333.33333333333331</v>
      </c>
      <c r="E20" s="2">
        <f>+B20+'Mayo 2020'!E20</f>
        <v>44</v>
      </c>
      <c r="F20" s="2">
        <f>+C20+'Mayo 2020'!F20</f>
        <v>33</v>
      </c>
      <c r="G20" s="15">
        <f t="shared" si="1"/>
        <v>33.333333333333336</v>
      </c>
      <c r="H20" s="2">
        <f>+B20-C20+'Mayo 2020'!H20</f>
        <v>84</v>
      </c>
      <c r="I20" s="16">
        <f>+'Junio 2019'!H20</f>
        <v>79</v>
      </c>
      <c r="J20" s="15">
        <f t="shared" si="2"/>
        <v>6.3291139240506329</v>
      </c>
    </row>
    <row r="21" spans="1:10" ht="13" x14ac:dyDescent="0.15">
      <c r="A21" s="1" t="s">
        <v>17</v>
      </c>
      <c r="B21" s="2">
        <v>4</v>
      </c>
      <c r="C21" s="2">
        <f>+'Junio 2019'!B21</f>
        <v>2</v>
      </c>
      <c r="D21" s="15">
        <f t="shared" si="5"/>
        <v>100</v>
      </c>
      <c r="E21" s="2">
        <f>+B21+'Mayo 2020'!E21</f>
        <v>18</v>
      </c>
      <c r="F21" s="2">
        <f>+C21+'Mayo 2020'!F21</f>
        <v>32</v>
      </c>
      <c r="G21" s="15">
        <f t="shared" si="1"/>
        <v>-43.75</v>
      </c>
      <c r="H21" s="2">
        <f>+B21-C21+'Mayo 2020'!H21</f>
        <v>46</v>
      </c>
      <c r="I21" s="16">
        <f>+'Junio 2019'!H21</f>
        <v>51</v>
      </c>
      <c r="J21" s="15">
        <f t="shared" si="2"/>
        <v>-9.8039215686274517</v>
      </c>
    </row>
    <row r="22" spans="1:10" ht="13" x14ac:dyDescent="0.15">
      <c r="A22" s="1" t="s">
        <v>19</v>
      </c>
      <c r="B22" s="2">
        <v>2</v>
      </c>
      <c r="C22" s="2">
        <f>+'Junio 2019'!B22</f>
        <v>2</v>
      </c>
      <c r="D22" s="15">
        <f t="shared" si="5"/>
        <v>0</v>
      </c>
      <c r="E22" s="2">
        <f>+B22+'Mayo 2020'!E22</f>
        <v>11</v>
      </c>
      <c r="F22" s="2">
        <f>+C22+'Mayo 2020'!F22</f>
        <v>16</v>
      </c>
      <c r="G22" s="15">
        <f t="shared" si="1"/>
        <v>-31.25</v>
      </c>
      <c r="H22" s="2">
        <f>+B22-C22+'Mayo 2020'!H22</f>
        <v>21</v>
      </c>
      <c r="I22" s="16">
        <f>+'Junio 2019'!H22</f>
        <v>35</v>
      </c>
      <c r="J22" s="15">
        <f t="shared" si="2"/>
        <v>-40</v>
      </c>
    </row>
    <row r="23" spans="1:10" ht="13" x14ac:dyDescent="0.15">
      <c r="A23" s="1" t="s">
        <v>18</v>
      </c>
      <c r="B23" s="2">
        <v>2</v>
      </c>
      <c r="C23" s="2">
        <f>+'Junio 2019'!B23</f>
        <v>5</v>
      </c>
      <c r="D23" s="15">
        <f t="shared" si="5"/>
        <v>-60</v>
      </c>
      <c r="E23" s="2">
        <f>+B23+'Mayo 2020'!E23</f>
        <v>23</v>
      </c>
      <c r="F23" s="2">
        <f>+C23+'Mayo 2020'!F23</f>
        <v>75</v>
      </c>
      <c r="G23" s="15">
        <f t="shared" si="1"/>
        <v>-69.333333333333329</v>
      </c>
      <c r="H23" s="2">
        <f>+B23-C23+'Mayo 2020'!H23</f>
        <v>61</v>
      </c>
      <c r="I23" s="16">
        <f>+'Junio 2019'!H23</f>
        <v>89</v>
      </c>
      <c r="J23" s="15">
        <f t="shared" si="2"/>
        <v>-31.460674157303369</v>
      </c>
    </row>
    <row r="24" spans="1:10" ht="13" x14ac:dyDescent="0.15">
      <c r="A24" s="1" t="s">
        <v>20</v>
      </c>
      <c r="B24" s="2">
        <v>2</v>
      </c>
      <c r="C24" s="2">
        <f>+'Junio 2019'!B24</f>
        <v>5</v>
      </c>
      <c r="D24" s="15">
        <f t="shared" si="5"/>
        <v>-60</v>
      </c>
      <c r="E24" s="2">
        <f>+B24+'Mayo 2020'!E24</f>
        <v>16</v>
      </c>
      <c r="F24" s="2">
        <f>+C24+'Mayo 2020'!F24</f>
        <v>36</v>
      </c>
      <c r="G24" s="15">
        <f t="shared" si="1"/>
        <v>-55.555555555555557</v>
      </c>
      <c r="H24" s="2">
        <f>+B24-C24+'Mayo 2020'!H24</f>
        <v>35</v>
      </c>
      <c r="I24" s="16">
        <f>+'Junio 2019'!H24</f>
        <v>72</v>
      </c>
      <c r="J24" s="15">
        <f t="shared" si="2"/>
        <v>-51.388888888888886</v>
      </c>
    </row>
    <row r="25" spans="1:10" ht="13" x14ac:dyDescent="0.15">
      <c r="A25" s="1" t="s">
        <v>22</v>
      </c>
      <c r="B25" s="2">
        <v>14</v>
      </c>
      <c r="C25" s="2">
        <f>+'Junio 2019'!B25</f>
        <v>17</v>
      </c>
      <c r="D25" s="15">
        <f t="shared" si="5"/>
        <v>-17.647058823529413</v>
      </c>
      <c r="E25" s="2">
        <f>+B25+'Mayo 2020'!E25</f>
        <v>92</v>
      </c>
      <c r="F25" s="2">
        <f>+C25+'Mayo 2020'!F25</f>
        <v>115</v>
      </c>
      <c r="G25" s="15">
        <f t="shared" si="1"/>
        <v>-20</v>
      </c>
      <c r="H25" s="2">
        <f>+B25-C25+'Mayo 2020'!H25</f>
        <v>202</v>
      </c>
      <c r="I25" s="16">
        <f>+'Junio 2019'!H25</f>
        <v>202</v>
      </c>
      <c r="J25" s="15">
        <f t="shared" si="2"/>
        <v>0</v>
      </c>
    </row>
    <row r="26" spans="1:10" ht="13" x14ac:dyDescent="0.15">
      <c r="A26" s="1" t="s">
        <v>21</v>
      </c>
      <c r="B26" s="2">
        <v>13</v>
      </c>
      <c r="C26" s="2">
        <f>+'Junio 2019'!B26</f>
        <v>4</v>
      </c>
      <c r="D26" s="15">
        <f t="shared" si="5"/>
        <v>225</v>
      </c>
      <c r="E26" s="2">
        <f>+B26+'Mayo 2020'!E26</f>
        <v>44</v>
      </c>
      <c r="F26" s="2">
        <f>+C26+'Mayo 2020'!F26</f>
        <v>24</v>
      </c>
      <c r="G26" s="15">
        <f t="shared" si="1"/>
        <v>83.333333333333329</v>
      </c>
      <c r="H26" s="2">
        <f>+B26-C26+'Mayo 2020'!H26</f>
        <v>70</v>
      </c>
      <c r="I26" s="16">
        <f>+'Junio 2019'!H26</f>
        <v>54</v>
      </c>
      <c r="J26" s="15">
        <f t="shared" si="2"/>
        <v>29.62962962962963</v>
      </c>
    </row>
    <row r="27" spans="1:10" ht="13" x14ac:dyDescent="0.15">
      <c r="A27" s="1" t="s">
        <v>28</v>
      </c>
      <c r="B27" s="2">
        <v>5</v>
      </c>
      <c r="C27" s="2">
        <f>+'Junio 2019'!B27</f>
        <v>6</v>
      </c>
      <c r="D27" s="15">
        <f t="shared" si="5"/>
        <v>-16.666666666666668</v>
      </c>
      <c r="E27" s="2">
        <f>+B27+'Mayo 2020'!E27</f>
        <v>32</v>
      </c>
      <c r="F27" s="2">
        <f>+C27+'Mayo 2020'!F27</f>
        <v>29</v>
      </c>
      <c r="G27" s="15">
        <f t="shared" si="1"/>
        <v>10.344827586206897</v>
      </c>
      <c r="H27" s="2">
        <f>+B27-C27+'Mayo 2020'!H27</f>
        <v>66</v>
      </c>
      <c r="I27" s="16">
        <f>+'Junio 2019'!H27</f>
        <v>50</v>
      </c>
      <c r="J27" s="15">
        <f t="shared" si="2"/>
        <v>32</v>
      </c>
    </row>
    <row r="28" spans="1:10" x14ac:dyDescent="0.15">
      <c r="A28" s="6" t="s">
        <v>30</v>
      </c>
      <c r="B28" s="4">
        <f>SUM(B20:B27)</f>
        <v>55</v>
      </c>
      <c r="C28" s="4">
        <f>SUM(C20:C27)</f>
        <v>44</v>
      </c>
      <c r="D28" s="5">
        <f>+(B28-C28)*100/C28</f>
        <v>25</v>
      </c>
      <c r="E28" s="4">
        <f>SUM(E20:E27)</f>
        <v>280</v>
      </c>
      <c r="F28" s="4">
        <f>SUM(F20:F27)</f>
        <v>360</v>
      </c>
      <c r="G28" s="5">
        <f>+(E28-F28)*100/F28</f>
        <v>-22.222222222222221</v>
      </c>
      <c r="H28" s="4">
        <f>SUM(H20:H27)</f>
        <v>585</v>
      </c>
      <c r="I28" s="4">
        <f>SUM(I20:I27)</f>
        <v>632</v>
      </c>
      <c r="J28" s="5">
        <f>+(H28-I28)*100/I28</f>
        <v>-7.4367088607594933</v>
      </c>
    </row>
    <row r="29" spans="1:10" ht="14" x14ac:dyDescent="0.15">
      <c r="A29" s="14" t="s">
        <v>27</v>
      </c>
      <c r="B29" s="12">
        <f>+B7+B13+B19+B28</f>
        <v>124</v>
      </c>
      <c r="C29" s="12">
        <f>+C7+C13+C19+C28</f>
        <v>110</v>
      </c>
      <c r="D29" s="13">
        <f>+(B29-C29)*100/C29</f>
        <v>12.727272727272727</v>
      </c>
      <c r="E29" s="12">
        <f t="shared" ref="E29:I29" si="7">+E7+E13+E19+E28</f>
        <v>588</v>
      </c>
      <c r="F29" s="12">
        <f t="shared" si="7"/>
        <v>831</v>
      </c>
      <c r="G29" s="13">
        <f>+(E29-F29)*100/F29</f>
        <v>-29.241877256317689</v>
      </c>
      <c r="H29" s="12">
        <f t="shared" si="7"/>
        <v>1377</v>
      </c>
      <c r="I29" s="12">
        <f t="shared" si="7"/>
        <v>1544</v>
      </c>
      <c r="J29" s="13">
        <f>+(H29-I29)*100/I29</f>
        <v>-10.816062176165802</v>
      </c>
    </row>
    <row r="30" spans="1:10" x14ac:dyDescent="0.15">
      <c r="A30" s="11" t="s">
        <v>31</v>
      </c>
      <c r="B30" s="11">
        <f>+B29-B7</f>
        <v>122</v>
      </c>
      <c r="C30" s="11">
        <f>+C29-C7</f>
        <v>109</v>
      </c>
      <c r="D30" s="10">
        <f>+(B30-C30)*100/C30</f>
        <v>11.926605504587156</v>
      </c>
      <c r="E30" s="11">
        <f t="shared" ref="E30:I30" si="8">+E29-E7</f>
        <v>581</v>
      </c>
      <c r="F30" s="11">
        <f t="shared" si="8"/>
        <v>810</v>
      </c>
      <c r="G30" s="10">
        <f>+(E30-F30)*100/F30</f>
        <v>-28.271604938271604</v>
      </c>
      <c r="H30" s="11">
        <f t="shared" si="8"/>
        <v>1342</v>
      </c>
      <c r="I30" s="11">
        <f t="shared" si="8"/>
        <v>1494</v>
      </c>
      <c r="J30" s="10">
        <f>+(H30-I30)*100/I30</f>
        <v>-10.174029451137885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3"/>
  <dimension ref="A2:J30"/>
  <sheetViews>
    <sheetView zoomScale="112" zoomScaleNormal="112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+'Mayo 2019'!B4</f>
        <v>1</v>
      </c>
      <c r="D4" s="15">
        <f t="shared" ref="D4:D12" si="0">+(B4-C4)*100/C4</f>
        <v>-100</v>
      </c>
      <c r="E4" s="2">
        <f>+B4+'Abril 2020'!E4</f>
        <v>0</v>
      </c>
      <c r="F4" s="2">
        <f>+C4+'Abril 2020'!F4</f>
        <v>7</v>
      </c>
      <c r="G4" s="15">
        <f t="shared" ref="G4:G27" si="1">+(E4-F4)*100/F4</f>
        <v>-100</v>
      </c>
      <c r="H4" s="2">
        <f>+B4-C4+'Abril 2020'!H4</f>
        <v>7</v>
      </c>
      <c r="I4" s="16">
        <f>+'Mayo 2019'!H4</f>
        <v>15</v>
      </c>
      <c r="J4" s="15">
        <f t="shared" ref="J4:J27" si="2">+(H4-I4)*100/I4</f>
        <v>-53.333333333333336</v>
      </c>
    </row>
    <row r="5" spans="1:10" ht="13" x14ac:dyDescent="0.15">
      <c r="A5" s="1" t="s">
        <v>5</v>
      </c>
      <c r="B5" s="2"/>
      <c r="C5" s="2">
        <f>+'Mayo 2019'!B5</f>
        <v>0</v>
      </c>
      <c r="D5" s="15"/>
      <c r="E5" s="2">
        <f>+B5+'Abril 2020'!E5</f>
        <v>1</v>
      </c>
      <c r="F5" s="2">
        <f>+C5+'Abril 2020'!F5</f>
        <v>6</v>
      </c>
      <c r="G5" s="15">
        <f t="shared" si="1"/>
        <v>-83.333333333333329</v>
      </c>
      <c r="H5" s="2">
        <f>+B5-C5+'Abril 2020'!H5</f>
        <v>9</v>
      </c>
      <c r="I5" s="16">
        <f>+'Mayo 2019'!H5</f>
        <v>14</v>
      </c>
      <c r="J5" s="15">
        <f t="shared" si="2"/>
        <v>-35.714285714285715</v>
      </c>
    </row>
    <row r="6" spans="1:10" ht="13" x14ac:dyDescent="0.15">
      <c r="A6" s="1" t="s">
        <v>6</v>
      </c>
      <c r="B6" s="2">
        <v>1</v>
      </c>
      <c r="C6" s="2">
        <f>+'Mayo 2019'!B6</f>
        <v>0</v>
      </c>
      <c r="D6" s="15"/>
      <c r="E6" s="2">
        <f>+B6+'Abril 2020'!E6</f>
        <v>4</v>
      </c>
      <c r="F6" s="2">
        <f>+C6+'Abril 2020'!F6</f>
        <v>7</v>
      </c>
      <c r="G6" s="15">
        <f t="shared" si="1"/>
        <v>-42.857142857142854</v>
      </c>
      <c r="H6" s="2">
        <f>+B6-C6+'Abril 2020'!H6</f>
        <v>18</v>
      </c>
      <c r="I6" s="16">
        <f>+'Mayo 2019'!H6</f>
        <v>28</v>
      </c>
      <c r="J6" s="15">
        <f t="shared" si="2"/>
        <v>-35.714285714285715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5</v>
      </c>
      <c r="F7" s="4">
        <f>SUM(F4:F6)</f>
        <v>20</v>
      </c>
      <c r="G7" s="5">
        <f t="shared" si="1"/>
        <v>-75</v>
      </c>
      <c r="H7" s="4">
        <f>SUM(H4:H6)</f>
        <v>34</v>
      </c>
      <c r="I7" s="4">
        <f>SUM(I4:I6)</f>
        <v>57</v>
      </c>
      <c r="J7" s="5">
        <f t="shared" si="2"/>
        <v>-40.350877192982459</v>
      </c>
    </row>
    <row r="8" spans="1:10" ht="13" x14ac:dyDescent="0.15">
      <c r="A8" s="1" t="s">
        <v>7</v>
      </c>
      <c r="B8" s="2"/>
      <c r="C8" s="2">
        <f>+'Mayo 2019'!B8</f>
        <v>0</v>
      </c>
      <c r="D8" s="15"/>
      <c r="E8" s="2">
        <f>+B8+'Abril 2020'!E8</f>
        <v>2</v>
      </c>
      <c r="F8" s="2">
        <f>+C8+'Abril 2020'!F8</f>
        <v>1</v>
      </c>
      <c r="G8" s="15">
        <f t="shared" si="1"/>
        <v>100</v>
      </c>
      <c r="H8" s="2">
        <f>+B8-C8+'Abril 2020'!H8</f>
        <v>3</v>
      </c>
      <c r="I8" s="16">
        <f>+'Mayo 2019'!H8</f>
        <v>6</v>
      </c>
      <c r="J8" s="15">
        <f t="shared" si="2"/>
        <v>-50</v>
      </c>
    </row>
    <row r="9" spans="1:10" ht="13" x14ac:dyDescent="0.15">
      <c r="A9" s="1" t="s">
        <v>8</v>
      </c>
      <c r="B9" s="2">
        <v>1</v>
      </c>
      <c r="C9" s="2">
        <f>+'Mayo 2019'!B9</f>
        <v>3</v>
      </c>
      <c r="D9" s="15">
        <f t="shared" si="0"/>
        <v>-66.666666666666671</v>
      </c>
      <c r="E9" s="2">
        <f>+B9+'Abril 2020'!E9</f>
        <v>9</v>
      </c>
      <c r="F9" s="2">
        <f>+C9+'Abril 2020'!F9</f>
        <v>13</v>
      </c>
      <c r="G9" s="15">
        <f t="shared" si="1"/>
        <v>-30.76923076923077</v>
      </c>
      <c r="H9" s="2">
        <f>+B9-C9+'Abril 2020'!H9</f>
        <v>30</v>
      </c>
      <c r="I9" s="16">
        <f>+'Mayo 2019'!H9</f>
        <v>23</v>
      </c>
      <c r="J9" s="15">
        <f t="shared" si="2"/>
        <v>30.434782608695652</v>
      </c>
    </row>
    <row r="10" spans="1:10" ht="13" x14ac:dyDescent="0.15">
      <c r="A10" s="1" t="s">
        <v>9</v>
      </c>
      <c r="B10" s="2">
        <v>6</v>
      </c>
      <c r="C10" s="2">
        <f>+'Mayo 2019'!B10</f>
        <v>5</v>
      </c>
      <c r="D10" s="15">
        <f t="shared" si="0"/>
        <v>20</v>
      </c>
      <c r="E10" s="2">
        <f>+B10+'Abril 2020'!E10</f>
        <v>18</v>
      </c>
      <c r="F10" s="2">
        <f>+C10+'Abril 2020'!F10</f>
        <v>31</v>
      </c>
      <c r="G10" s="15">
        <f t="shared" si="1"/>
        <v>-41.935483870967744</v>
      </c>
      <c r="H10" s="2">
        <f>+B10-C10+'Abril 2020'!H10</f>
        <v>64</v>
      </c>
      <c r="I10" s="16">
        <f>+'Mayo 2019'!H10</f>
        <v>61</v>
      </c>
      <c r="J10" s="15">
        <f t="shared" si="2"/>
        <v>4.918032786885246</v>
      </c>
    </row>
    <row r="11" spans="1:10" ht="13" x14ac:dyDescent="0.15">
      <c r="A11" s="1" t="s">
        <v>10</v>
      </c>
      <c r="B11" s="2">
        <v>5</v>
      </c>
      <c r="C11" s="2">
        <f>+'Mayo 2019'!B11</f>
        <v>10</v>
      </c>
      <c r="D11" s="15">
        <f t="shared" si="0"/>
        <v>-50</v>
      </c>
      <c r="E11" s="2">
        <f>+B11+'Abril 2020'!E11</f>
        <v>25</v>
      </c>
      <c r="F11" s="2">
        <f>+C11+'Abril 2020'!F11</f>
        <v>39</v>
      </c>
      <c r="G11" s="15">
        <f t="shared" si="1"/>
        <v>-35.897435897435898</v>
      </c>
      <c r="H11" s="2">
        <f>+B11-C11+'Abril 2020'!H11</f>
        <v>85</v>
      </c>
      <c r="I11" s="16">
        <f>+'Mayo 2019'!H11</f>
        <v>83</v>
      </c>
      <c r="J11" s="15">
        <f t="shared" si="2"/>
        <v>2.4096385542168677</v>
      </c>
    </row>
    <row r="12" spans="1:10" ht="13" x14ac:dyDescent="0.15">
      <c r="A12" s="1" t="s">
        <v>11</v>
      </c>
      <c r="B12" s="2">
        <v>4</v>
      </c>
      <c r="C12" s="2">
        <f>+'Mayo 2019'!B12</f>
        <v>11</v>
      </c>
      <c r="D12" s="15">
        <f t="shared" si="0"/>
        <v>-63.636363636363633</v>
      </c>
      <c r="E12" s="2">
        <f>+B12+'Abril 2020'!E12</f>
        <v>37</v>
      </c>
      <c r="F12" s="2">
        <f>+C12+'Abril 2020'!F12</f>
        <v>54</v>
      </c>
      <c r="G12" s="15">
        <f t="shared" si="1"/>
        <v>-31.481481481481481</v>
      </c>
      <c r="H12" s="2">
        <f>+B12-C12+'Abril 2020'!H12</f>
        <v>129</v>
      </c>
      <c r="I12" s="16">
        <f>+'Mayo 2019'!H12</f>
        <v>140</v>
      </c>
      <c r="J12" s="15">
        <f t="shared" si="2"/>
        <v>-7.8571428571428568</v>
      </c>
    </row>
    <row r="13" spans="1:10" x14ac:dyDescent="0.15">
      <c r="A13" s="6" t="s">
        <v>2</v>
      </c>
      <c r="B13" s="4">
        <f t="shared" ref="B13" si="4">+B8+B9+B10+B11+B12</f>
        <v>16</v>
      </c>
      <c r="C13" s="4">
        <f>SUM(C8:C12)</f>
        <v>29</v>
      </c>
      <c r="D13" s="5">
        <f>+(B13-C13)*100/C13</f>
        <v>-44.827586206896555</v>
      </c>
      <c r="E13" s="4">
        <f>SUM(E8:E12)</f>
        <v>91</v>
      </c>
      <c r="F13" s="4">
        <f>SUM(F8:F12)</f>
        <v>138</v>
      </c>
      <c r="G13" s="5">
        <f t="shared" si="1"/>
        <v>-34.05797101449275</v>
      </c>
      <c r="H13" s="4">
        <f>SUM(H8:H12)</f>
        <v>311</v>
      </c>
      <c r="I13" s="4">
        <f>SUM(I8:I12)</f>
        <v>313</v>
      </c>
      <c r="J13" s="5">
        <f t="shared" si="2"/>
        <v>-0.63897763578274758</v>
      </c>
    </row>
    <row r="14" spans="1:10" ht="13" x14ac:dyDescent="0.15">
      <c r="A14" s="1" t="s">
        <v>12</v>
      </c>
      <c r="B14" s="2">
        <v>7</v>
      </c>
      <c r="C14" s="2">
        <f>+'Mayo 2019'!B14</f>
        <v>9</v>
      </c>
      <c r="D14" s="15">
        <f>+(B14-C14)*100/C14</f>
        <v>-22.222222222222221</v>
      </c>
      <c r="E14" s="2">
        <f>+B14+'Abril 2020'!E14</f>
        <v>33</v>
      </c>
      <c r="F14" s="2">
        <f>+C14+'Abril 2020'!F14</f>
        <v>33</v>
      </c>
      <c r="G14" s="15">
        <f t="shared" si="1"/>
        <v>0</v>
      </c>
      <c r="H14" s="2">
        <f>+B14-C14+'Abril 2020'!H14</f>
        <v>93</v>
      </c>
      <c r="I14" s="16">
        <f>+'Mayo 2019'!H14</f>
        <v>80</v>
      </c>
      <c r="J14" s="15">
        <f t="shared" si="2"/>
        <v>16.25</v>
      </c>
    </row>
    <row r="15" spans="1:10" ht="13" x14ac:dyDescent="0.15">
      <c r="A15" s="1" t="s">
        <v>13</v>
      </c>
      <c r="B15" s="2">
        <v>5</v>
      </c>
      <c r="C15" s="2">
        <f>+'Mayo 2019'!B15</f>
        <v>8</v>
      </c>
      <c r="D15" s="15">
        <f t="shared" ref="D15:D27" si="5">+(B15-C15)*100/C15</f>
        <v>-37.5</v>
      </c>
      <c r="E15" s="2">
        <f>+B15+'Abril 2020'!E15</f>
        <v>27</v>
      </c>
      <c r="F15" s="2">
        <f>+C15+'Abril 2020'!F15</f>
        <v>44</v>
      </c>
      <c r="G15" s="15">
        <f t="shared" si="1"/>
        <v>-38.636363636363633</v>
      </c>
      <c r="H15" s="2">
        <f>+B15-C15+'Abril 2020'!H15</f>
        <v>85</v>
      </c>
      <c r="I15" s="16">
        <f>+'Mayo 2019'!H15</f>
        <v>102</v>
      </c>
      <c r="J15" s="15">
        <f t="shared" si="2"/>
        <v>-16.666666666666668</v>
      </c>
    </row>
    <row r="16" spans="1:10" ht="13" x14ac:dyDescent="0.15">
      <c r="A16" s="1" t="s">
        <v>14</v>
      </c>
      <c r="B16" s="2">
        <v>6</v>
      </c>
      <c r="C16" s="2">
        <f>+'Mayo 2019'!B16</f>
        <v>17</v>
      </c>
      <c r="D16" s="15">
        <f t="shared" si="5"/>
        <v>-64.705882352941174</v>
      </c>
      <c r="E16" s="2">
        <f>+B16+'Abril 2020'!E16</f>
        <v>43</v>
      </c>
      <c r="F16" s="2">
        <f>+C16+'Abril 2020'!F16</f>
        <v>70</v>
      </c>
      <c r="G16" s="15">
        <f t="shared" si="1"/>
        <v>-38.571428571428569</v>
      </c>
      <c r="H16" s="2">
        <f>+B16-C16+'Abril 2020'!H16</f>
        <v>118</v>
      </c>
      <c r="I16" s="16">
        <f>+'Mayo 2019'!H16</f>
        <v>143</v>
      </c>
      <c r="J16" s="15">
        <f t="shared" si="2"/>
        <v>-17.482517482517483</v>
      </c>
    </row>
    <row r="17" spans="1:10" ht="13" x14ac:dyDescent="0.15">
      <c r="A17" s="1" t="s">
        <v>15</v>
      </c>
      <c r="B17" s="2">
        <v>6</v>
      </c>
      <c r="C17" s="2">
        <f>+'Mayo 2019'!B17</f>
        <v>8</v>
      </c>
      <c r="D17" s="15">
        <f t="shared" si="5"/>
        <v>-25</v>
      </c>
      <c r="E17" s="2">
        <f>+B17+'Abril 2020'!E17</f>
        <v>18</v>
      </c>
      <c r="F17" s="2">
        <f>+C17+'Abril 2020'!F17</f>
        <v>37</v>
      </c>
      <c r="G17" s="15">
        <f t="shared" si="1"/>
        <v>-51.351351351351354</v>
      </c>
      <c r="H17" s="2">
        <f>+B17-C17+'Abril 2020'!H17</f>
        <v>57</v>
      </c>
      <c r="I17" s="16">
        <f>+'Mayo 2019'!H17</f>
        <v>94</v>
      </c>
      <c r="J17" s="15">
        <f t="shared" si="2"/>
        <v>-39.361702127659576</v>
      </c>
    </row>
    <row r="18" spans="1:10" ht="13" x14ac:dyDescent="0.15">
      <c r="A18" s="1" t="s">
        <v>29</v>
      </c>
      <c r="B18" s="2">
        <v>2</v>
      </c>
      <c r="C18" s="2">
        <f>+'Mayo 2019'!B18</f>
        <v>15</v>
      </c>
      <c r="D18" s="15">
        <f t="shared" si="5"/>
        <v>-86.666666666666671</v>
      </c>
      <c r="E18" s="2">
        <f>+B18+'Abril 2020'!E18</f>
        <v>22</v>
      </c>
      <c r="F18" s="2">
        <f>+C18+'Abril 2020'!F18</f>
        <v>63</v>
      </c>
      <c r="G18" s="15">
        <f t="shared" si="1"/>
        <v>-65.079365079365076</v>
      </c>
      <c r="H18" s="2">
        <f>+B18-C18+'Abril 2020'!H18</f>
        <v>91</v>
      </c>
      <c r="I18" s="16">
        <f>+'Mayo 2019'!H18</f>
        <v>128</v>
      </c>
      <c r="J18" s="15">
        <f t="shared" si="2"/>
        <v>-28.90625</v>
      </c>
    </row>
    <row r="19" spans="1:10" x14ac:dyDescent="0.15">
      <c r="A19" s="6" t="s">
        <v>3</v>
      </c>
      <c r="B19" s="4">
        <f t="shared" ref="B19" si="6">+B14+B15+B16+B17+B18</f>
        <v>26</v>
      </c>
      <c r="C19" s="4">
        <f>SUM(C14:C18)</f>
        <v>57</v>
      </c>
      <c r="D19" s="5">
        <f>+(B19-C19)*100/C19</f>
        <v>-54.385964912280699</v>
      </c>
      <c r="E19" s="4">
        <f>SUM(E14:E18)</f>
        <v>143</v>
      </c>
      <c r="F19" s="4">
        <f>SUM(F14:F18)</f>
        <v>247</v>
      </c>
      <c r="G19" s="5">
        <f t="shared" si="1"/>
        <v>-42.10526315789474</v>
      </c>
      <c r="H19" s="4">
        <f>SUM(H14:H18)</f>
        <v>444</v>
      </c>
      <c r="I19" s="4">
        <f>SUM(I14:I18)</f>
        <v>547</v>
      </c>
      <c r="J19" s="5">
        <f t="shared" si="2"/>
        <v>-18.829981718464349</v>
      </c>
    </row>
    <row r="20" spans="1:10" ht="13" x14ac:dyDescent="0.15">
      <c r="A20" s="1" t="s">
        <v>16</v>
      </c>
      <c r="B20" s="2">
        <v>1</v>
      </c>
      <c r="C20" s="2">
        <f>+'Mayo 2019'!B20</f>
        <v>4</v>
      </c>
      <c r="D20" s="15">
        <f t="shared" si="5"/>
        <v>-75</v>
      </c>
      <c r="E20" s="2">
        <f>+B20+'Abril 2020'!E20</f>
        <v>31</v>
      </c>
      <c r="F20" s="2">
        <f>+C20+'Abril 2020'!F20</f>
        <v>30</v>
      </c>
      <c r="G20" s="15">
        <f t="shared" si="1"/>
        <v>3.3333333333333335</v>
      </c>
      <c r="H20" s="2">
        <f>+B20-C20+'Abril 2020'!H20</f>
        <v>74</v>
      </c>
      <c r="I20" s="16">
        <f>+'Mayo 2019'!H20</f>
        <v>81</v>
      </c>
      <c r="J20" s="15">
        <f t="shared" si="2"/>
        <v>-8.6419753086419746</v>
      </c>
    </row>
    <row r="21" spans="1:10" ht="13" x14ac:dyDescent="0.15">
      <c r="A21" s="1" t="s">
        <v>17</v>
      </c>
      <c r="B21" s="2">
        <v>1</v>
      </c>
      <c r="C21" s="2">
        <f>+'Mayo 2019'!B21</f>
        <v>7</v>
      </c>
      <c r="D21" s="15">
        <f t="shared" si="5"/>
        <v>-85.714285714285708</v>
      </c>
      <c r="E21" s="2">
        <f>+B21+'Abril 2020'!E21</f>
        <v>14</v>
      </c>
      <c r="F21" s="2">
        <f>+C21+'Abril 2020'!F21</f>
        <v>30</v>
      </c>
      <c r="G21" s="15">
        <f t="shared" si="1"/>
        <v>-53.333333333333336</v>
      </c>
      <c r="H21" s="2">
        <f>+B21-C21+'Abril 2020'!H21</f>
        <v>44</v>
      </c>
      <c r="I21" s="16">
        <f>+'Mayo 2019'!H21</f>
        <v>58</v>
      </c>
      <c r="J21" s="15">
        <f t="shared" si="2"/>
        <v>-24.137931034482758</v>
      </c>
    </row>
    <row r="22" spans="1:10" ht="13" x14ac:dyDescent="0.15">
      <c r="A22" s="1" t="s">
        <v>19</v>
      </c>
      <c r="B22" s="2">
        <v>1</v>
      </c>
      <c r="C22" s="2">
        <f>+'Mayo 2019'!B22</f>
        <v>4</v>
      </c>
      <c r="D22" s="15">
        <f t="shared" si="5"/>
        <v>-75</v>
      </c>
      <c r="E22" s="2">
        <f>+B22+'Abril 2020'!E22</f>
        <v>9</v>
      </c>
      <c r="F22" s="2">
        <f>+C22+'Abril 2020'!F22</f>
        <v>14</v>
      </c>
      <c r="G22" s="15">
        <f t="shared" si="1"/>
        <v>-35.714285714285715</v>
      </c>
      <c r="H22" s="2">
        <f>+B22-C22+'Abril 2020'!H22</f>
        <v>21</v>
      </c>
      <c r="I22" s="16">
        <f>+'Mayo 2019'!H22</f>
        <v>37</v>
      </c>
      <c r="J22" s="15">
        <f t="shared" si="2"/>
        <v>-43.243243243243242</v>
      </c>
    </row>
    <row r="23" spans="1:10" ht="13" x14ac:dyDescent="0.15">
      <c r="A23" s="1" t="s">
        <v>18</v>
      </c>
      <c r="B23" s="2">
        <v>1</v>
      </c>
      <c r="C23" s="2">
        <f>+'Mayo 2019'!B23</f>
        <v>15</v>
      </c>
      <c r="D23" s="15">
        <f t="shared" si="5"/>
        <v>-93.333333333333329</v>
      </c>
      <c r="E23" s="2">
        <f>+B23+'Abril 2020'!E23</f>
        <v>21</v>
      </c>
      <c r="F23" s="2">
        <f>+C23+'Abril 2020'!F23</f>
        <v>70</v>
      </c>
      <c r="G23" s="15">
        <f t="shared" si="1"/>
        <v>-70</v>
      </c>
      <c r="H23" s="2">
        <f>+B23-C23+'Abril 2020'!H23</f>
        <v>64</v>
      </c>
      <c r="I23" s="16">
        <f>+'Mayo 2019'!H23</f>
        <v>87</v>
      </c>
      <c r="J23" s="15">
        <f t="shared" si="2"/>
        <v>-26.436781609195403</v>
      </c>
    </row>
    <row r="24" spans="1:10" ht="13" x14ac:dyDescent="0.15">
      <c r="A24" s="1" t="s">
        <v>20</v>
      </c>
      <c r="B24" s="2">
        <v>1</v>
      </c>
      <c r="C24" s="2">
        <f>+'Mayo 2019'!B24</f>
        <v>5</v>
      </c>
      <c r="D24" s="15">
        <f t="shared" si="5"/>
        <v>-80</v>
      </c>
      <c r="E24" s="2">
        <f>+B24+'Abril 2020'!E24</f>
        <v>14</v>
      </c>
      <c r="F24" s="2">
        <f>+C24+'Abril 2020'!F24</f>
        <v>31</v>
      </c>
      <c r="G24" s="15">
        <f t="shared" si="1"/>
        <v>-54.838709677419352</v>
      </c>
      <c r="H24" s="2">
        <f>+B24-C24+'Abril 2020'!H24</f>
        <v>38</v>
      </c>
      <c r="I24" s="16">
        <f>+'Mayo 2019'!H24</f>
        <v>74</v>
      </c>
      <c r="J24" s="15">
        <f t="shared" si="2"/>
        <v>-48.648648648648646</v>
      </c>
    </row>
    <row r="25" spans="1:10" ht="13" x14ac:dyDescent="0.15">
      <c r="A25" s="1" t="s">
        <v>22</v>
      </c>
      <c r="B25" s="2">
        <v>5</v>
      </c>
      <c r="C25" s="2">
        <f>+'Mayo 2019'!B25</f>
        <v>24</v>
      </c>
      <c r="D25" s="15">
        <f t="shared" si="5"/>
        <v>-79.166666666666671</v>
      </c>
      <c r="E25" s="2">
        <f>+B25+'Abril 2020'!E25</f>
        <v>78</v>
      </c>
      <c r="F25" s="2">
        <f>+C25+'Abril 2020'!F25</f>
        <v>98</v>
      </c>
      <c r="G25" s="15">
        <f t="shared" si="1"/>
        <v>-20.408163265306122</v>
      </c>
      <c r="H25" s="2">
        <f>+B25-C25+'Abril 2020'!H25</f>
        <v>205</v>
      </c>
      <c r="I25" s="16">
        <f>+'Mayo 2019'!H25</f>
        <v>201</v>
      </c>
      <c r="J25" s="15">
        <f t="shared" si="2"/>
        <v>1.9900497512437811</v>
      </c>
    </row>
    <row r="26" spans="1:10" ht="13" x14ac:dyDescent="0.15">
      <c r="A26" s="1" t="s">
        <v>21</v>
      </c>
      <c r="B26" s="2">
        <v>6</v>
      </c>
      <c r="C26" s="2">
        <f>+'Mayo 2019'!B26</f>
        <v>3</v>
      </c>
      <c r="D26" s="15">
        <f t="shared" si="5"/>
        <v>100</v>
      </c>
      <c r="E26" s="2">
        <f>+B26+'Abril 2020'!E26</f>
        <v>31</v>
      </c>
      <c r="F26" s="2">
        <f>+C26+'Abril 2020'!F26</f>
        <v>20</v>
      </c>
      <c r="G26" s="15">
        <f t="shared" si="1"/>
        <v>55</v>
      </c>
      <c r="H26" s="2">
        <f>+B26-C26+'Abril 2020'!H26</f>
        <v>61</v>
      </c>
      <c r="I26" s="16">
        <f>+'Mayo 2019'!H26</f>
        <v>55</v>
      </c>
      <c r="J26" s="15">
        <f t="shared" si="2"/>
        <v>10.909090909090908</v>
      </c>
    </row>
    <row r="27" spans="1:10" ht="13" x14ac:dyDescent="0.15">
      <c r="A27" s="1" t="s">
        <v>28</v>
      </c>
      <c r="B27" s="2">
        <v>3</v>
      </c>
      <c r="C27" s="2">
        <f>+'Mayo 2019'!B27</f>
        <v>4</v>
      </c>
      <c r="D27" s="15">
        <f t="shared" si="5"/>
        <v>-25</v>
      </c>
      <c r="E27" s="2">
        <f>+B27+'Abril 2020'!E27</f>
        <v>27</v>
      </c>
      <c r="F27" s="2">
        <f>+C27+'Abril 2020'!F27</f>
        <v>23</v>
      </c>
      <c r="G27" s="15">
        <f t="shared" si="1"/>
        <v>17.391304347826086</v>
      </c>
      <c r="H27" s="2">
        <f>+B27-C27+'Abril 2020'!H27</f>
        <v>67</v>
      </c>
      <c r="I27" s="16">
        <f>+'Mayo 2019'!H27</f>
        <v>45</v>
      </c>
      <c r="J27" s="15">
        <f t="shared" si="2"/>
        <v>48.888888888888886</v>
      </c>
    </row>
    <row r="28" spans="1:10" x14ac:dyDescent="0.15">
      <c r="A28" s="6" t="s">
        <v>30</v>
      </c>
      <c r="B28" s="4">
        <f>SUM(B20:B27)</f>
        <v>19</v>
      </c>
      <c r="C28" s="4">
        <f>SUM(C20:C27)</f>
        <v>66</v>
      </c>
      <c r="D28" s="5">
        <f>+(B28-C28)*100/C28</f>
        <v>-71.212121212121218</v>
      </c>
      <c r="E28" s="4">
        <f>SUM(E20:E27)</f>
        <v>225</v>
      </c>
      <c r="F28" s="4">
        <f>SUM(F20:F27)</f>
        <v>316</v>
      </c>
      <c r="G28" s="5">
        <f>+(E28-F28)*100/F28</f>
        <v>-28.797468354430379</v>
      </c>
      <c r="H28" s="4">
        <f>SUM(H20:H27)</f>
        <v>574</v>
      </c>
      <c r="I28" s="4">
        <f>SUM(I20:I27)</f>
        <v>638</v>
      </c>
      <c r="J28" s="5">
        <f>+(H28-I28)*100/I28</f>
        <v>-10.031347962382446</v>
      </c>
    </row>
    <row r="29" spans="1:10" ht="14" x14ac:dyDescent="0.15">
      <c r="A29" s="14" t="s">
        <v>27</v>
      </c>
      <c r="B29" s="12">
        <f>+B7+B13+B19+B28</f>
        <v>62</v>
      </c>
      <c r="C29" s="12">
        <f>+C7+C13+C19+C28</f>
        <v>153</v>
      </c>
      <c r="D29" s="13">
        <f>+(B29-C29)*100/C29</f>
        <v>-59.477124183006538</v>
      </c>
      <c r="E29" s="12">
        <f t="shared" ref="E29:I29" si="7">+E7+E13+E19+E28</f>
        <v>464</v>
      </c>
      <c r="F29" s="12">
        <f t="shared" si="7"/>
        <v>721</v>
      </c>
      <c r="G29" s="13">
        <f>+(E29-F29)*100/F29</f>
        <v>-35.64493758668516</v>
      </c>
      <c r="H29" s="12">
        <f t="shared" si="7"/>
        <v>1363</v>
      </c>
      <c r="I29" s="12">
        <f t="shared" si="7"/>
        <v>1555</v>
      </c>
      <c r="J29" s="13">
        <f>+(H29-I29)*100/I29</f>
        <v>-12.347266881028938</v>
      </c>
    </row>
    <row r="30" spans="1:10" x14ac:dyDescent="0.15">
      <c r="A30" s="11" t="s">
        <v>31</v>
      </c>
      <c r="B30" s="11">
        <f>+B29-B7</f>
        <v>61</v>
      </c>
      <c r="C30" s="11">
        <f>+C29-C7</f>
        <v>152</v>
      </c>
      <c r="D30" s="10">
        <f>+(B30-C30)*100/C30</f>
        <v>-59.868421052631582</v>
      </c>
      <c r="E30" s="11">
        <f t="shared" ref="E30:I30" si="8">+E29-E7</f>
        <v>459</v>
      </c>
      <c r="F30" s="11">
        <f t="shared" si="8"/>
        <v>701</v>
      </c>
      <c r="G30" s="10">
        <f>+(E30-F30)*100/F30</f>
        <v>-34.522111269614832</v>
      </c>
      <c r="H30" s="11">
        <f t="shared" si="8"/>
        <v>1329</v>
      </c>
      <c r="I30" s="11">
        <f t="shared" si="8"/>
        <v>1498</v>
      </c>
      <c r="J30" s="10">
        <f>+(H30-I30)*100/I30</f>
        <v>-11.281708945260347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74"/>
  <dimension ref="A2:J30"/>
  <sheetViews>
    <sheetView zoomScale="112" zoomScaleNormal="112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+'Abril 2019'!B4</f>
        <v>2</v>
      </c>
      <c r="D4" s="15">
        <f t="shared" ref="D4:D8" si="0">+(B4-C4)*100/C4</f>
        <v>-100</v>
      </c>
      <c r="E4" s="2">
        <f>+B4+'Marzo 2020'!E4</f>
        <v>0</v>
      </c>
      <c r="F4" s="2">
        <f>+C4+'Marzo 2020'!F4</f>
        <v>6</v>
      </c>
      <c r="G4" s="15">
        <f t="shared" ref="G4:G27" si="1">+(E4-F4)*100/F4</f>
        <v>-100</v>
      </c>
      <c r="H4" s="2">
        <f>+B4-C4+'Marzo 2020'!H4</f>
        <v>8</v>
      </c>
      <c r="I4" s="16">
        <f>+'Abril 2019'!H4</f>
        <v>15</v>
      </c>
      <c r="J4" s="15">
        <f t="shared" ref="J4:J27" si="2">+(H4-I4)*100/I4</f>
        <v>-46.666666666666664</v>
      </c>
    </row>
    <row r="5" spans="1:10" ht="13" x14ac:dyDescent="0.15">
      <c r="A5" s="1" t="s">
        <v>5</v>
      </c>
      <c r="B5" s="2"/>
      <c r="C5" s="2">
        <f>+'Abril 2019'!B5</f>
        <v>1</v>
      </c>
      <c r="D5" s="15">
        <f t="shared" si="0"/>
        <v>-100</v>
      </c>
      <c r="E5" s="2">
        <f>+B5+'Marzo 2020'!E5</f>
        <v>1</v>
      </c>
      <c r="F5" s="2">
        <f>+C5+'Marzo 2020'!F5</f>
        <v>6</v>
      </c>
      <c r="G5" s="15">
        <f t="shared" si="1"/>
        <v>-83.333333333333329</v>
      </c>
      <c r="H5" s="2">
        <f>+B5-C5+'Marzo 2020'!H5</f>
        <v>9</v>
      </c>
      <c r="I5" s="16">
        <f>+'Abril 2019'!H5</f>
        <v>14</v>
      </c>
      <c r="J5" s="15">
        <f t="shared" si="2"/>
        <v>-35.714285714285715</v>
      </c>
    </row>
    <row r="6" spans="1:10" ht="13" x14ac:dyDescent="0.15">
      <c r="A6" s="1" t="s">
        <v>6</v>
      </c>
      <c r="B6" s="2"/>
      <c r="C6" s="2">
        <f>+'Abril 2019'!B6</f>
        <v>1</v>
      </c>
      <c r="D6" s="15">
        <f t="shared" si="0"/>
        <v>-100</v>
      </c>
      <c r="E6" s="2">
        <f>+B6+'Marzo 2020'!E6</f>
        <v>3</v>
      </c>
      <c r="F6" s="2">
        <f>+C6+'Marzo 2020'!F6</f>
        <v>7</v>
      </c>
      <c r="G6" s="15">
        <f t="shared" si="1"/>
        <v>-57.142857142857146</v>
      </c>
      <c r="H6" s="2">
        <f>+B6-C6+'Marzo 2020'!H6</f>
        <v>17</v>
      </c>
      <c r="I6" s="16">
        <f>+'Abril 2019'!H6</f>
        <v>28</v>
      </c>
      <c r="J6" s="15">
        <f t="shared" si="2"/>
        <v>-39.285714285714285</v>
      </c>
    </row>
    <row r="7" spans="1:10" x14ac:dyDescent="0.15">
      <c r="A7" s="6" t="s">
        <v>1</v>
      </c>
      <c r="B7" s="4">
        <f t="shared" ref="B7" si="3">+B4+B5+B6</f>
        <v>0</v>
      </c>
      <c r="C7" s="4">
        <f>SUM(C4:C6)</f>
        <v>4</v>
      </c>
      <c r="D7" s="5">
        <f>+(B7-C7)*100/C7</f>
        <v>-100</v>
      </c>
      <c r="E7" s="4">
        <f>SUM(E4:E6)</f>
        <v>4</v>
      </c>
      <c r="F7" s="4">
        <f>SUM(F4:F6)</f>
        <v>19</v>
      </c>
      <c r="G7" s="5">
        <f t="shared" si="1"/>
        <v>-78.94736842105263</v>
      </c>
      <c r="H7" s="4">
        <f>SUM(H4:H6)</f>
        <v>34</v>
      </c>
      <c r="I7" s="4">
        <f>SUM(I4:I6)</f>
        <v>57</v>
      </c>
      <c r="J7" s="5">
        <f t="shared" si="2"/>
        <v>-40.350877192982459</v>
      </c>
    </row>
    <row r="8" spans="1:10" ht="13" x14ac:dyDescent="0.15">
      <c r="A8" s="1" t="s">
        <v>7</v>
      </c>
      <c r="B8" s="2"/>
      <c r="C8" s="2">
        <f>+'Abril 2019'!B8</f>
        <v>0</v>
      </c>
      <c r="D8" s="15" t="e">
        <f t="shared" si="0"/>
        <v>#DIV/0!</v>
      </c>
      <c r="E8" s="2">
        <f>+B8+'Marzo 2020'!E8</f>
        <v>2</v>
      </c>
      <c r="F8" s="2">
        <f>+C8+'Marzo 2020'!F8</f>
        <v>1</v>
      </c>
      <c r="G8" s="15">
        <f t="shared" si="1"/>
        <v>100</v>
      </c>
      <c r="H8" s="2">
        <f>+B8-C8+'Marzo 2020'!H8</f>
        <v>3</v>
      </c>
      <c r="I8" s="16">
        <f>+'Abril 2019'!H8</f>
        <v>9</v>
      </c>
      <c r="J8" s="15">
        <f t="shared" si="2"/>
        <v>-66.666666666666671</v>
      </c>
    </row>
    <row r="9" spans="1:10" ht="13" x14ac:dyDescent="0.15">
      <c r="A9" s="1" t="s">
        <v>8</v>
      </c>
      <c r="B9" s="2"/>
      <c r="C9" s="2">
        <f>+'Abril 2019'!B9</f>
        <v>3</v>
      </c>
      <c r="D9" s="15">
        <f t="shared" ref="D9:D12" si="4">+(B9-C9)*100/C9</f>
        <v>-100</v>
      </c>
      <c r="E9" s="2">
        <f>+B9+'Marzo 2020'!E9</f>
        <v>8</v>
      </c>
      <c r="F9" s="2">
        <f>+C9+'Marzo 2020'!F9</f>
        <v>10</v>
      </c>
      <c r="G9" s="15">
        <f t="shared" si="1"/>
        <v>-20</v>
      </c>
      <c r="H9" s="2">
        <f>+B9-C9+'Marzo 2020'!H9</f>
        <v>32</v>
      </c>
      <c r="I9" s="16">
        <f>+'Abril 2019'!H9</f>
        <v>24</v>
      </c>
      <c r="J9" s="15">
        <f t="shared" si="2"/>
        <v>33.333333333333336</v>
      </c>
    </row>
    <row r="10" spans="1:10" ht="13" x14ac:dyDescent="0.15">
      <c r="A10" s="1" t="s">
        <v>9</v>
      </c>
      <c r="B10" s="2">
        <v>2</v>
      </c>
      <c r="C10" s="2">
        <f>+'Abril 2019'!B10</f>
        <v>5</v>
      </c>
      <c r="D10" s="15">
        <f t="shared" si="4"/>
        <v>-60</v>
      </c>
      <c r="E10" s="2">
        <f>+B10+'Marzo 2020'!E10</f>
        <v>12</v>
      </c>
      <c r="F10" s="2">
        <f>+C10+'Marzo 2020'!F10</f>
        <v>26</v>
      </c>
      <c r="G10" s="15">
        <f t="shared" si="1"/>
        <v>-53.846153846153847</v>
      </c>
      <c r="H10" s="2">
        <f>+B10-C10+'Marzo 2020'!H10</f>
        <v>63</v>
      </c>
      <c r="I10" s="16">
        <f>+'Abril 2019'!H10</f>
        <v>66</v>
      </c>
      <c r="J10" s="15">
        <f t="shared" si="2"/>
        <v>-4.5454545454545459</v>
      </c>
    </row>
    <row r="11" spans="1:10" ht="13" x14ac:dyDescent="0.15">
      <c r="A11" s="1" t="s">
        <v>10</v>
      </c>
      <c r="B11" s="2"/>
      <c r="C11" s="2">
        <f>+'Abril 2019'!B11</f>
        <v>9</v>
      </c>
      <c r="D11" s="15">
        <f t="shared" si="4"/>
        <v>-100</v>
      </c>
      <c r="E11" s="2">
        <f>+B11+'Marzo 2020'!E11</f>
        <v>20</v>
      </c>
      <c r="F11" s="2">
        <f>+C11+'Marzo 2020'!F11</f>
        <v>29</v>
      </c>
      <c r="G11" s="15">
        <f t="shared" si="1"/>
        <v>-31.03448275862069</v>
      </c>
      <c r="H11" s="2">
        <f>+B11-C11+'Marzo 2020'!H11</f>
        <v>90</v>
      </c>
      <c r="I11" s="16">
        <f>+'Abril 2019'!H11</f>
        <v>83</v>
      </c>
      <c r="J11" s="15">
        <f t="shared" si="2"/>
        <v>8.4337349397590362</v>
      </c>
    </row>
    <row r="12" spans="1:10" ht="13" x14ac:dyDescent="0.15">
      <c r="A12" s="1" t="s">
        <v>11</v>
      </c>
      <c r="B12" s="2">
        <v>2</v>
      </c>
      <c r="C12" s="2">
        <f>+'Abril 2019'!B12</f>
        <v>14</v>
      </c>
      <c r="D12" s="15">
        <f t="shared" si="4"/>
        <v>-85.714285714285708</v>
      </c>
      <c r="E12" s="2">
        <f>+B12+'Marzo 2020'!E12</f>
        <v>33</v>
      </c>
      <c r="F12" s="2">
        <f>+C12+'Marzo 2020'!F12</f>
        <v>43</v>
      </c>
      <c r="G12" s="15">
        <f t="shared" si="1"/>
        <v>-23.255813953488371</v>
      </c>
      <c r="H12" s="2">
        <f>+B12-C12+'Marzo 2020'!H12</f>
        <v>136</v>
      </c>
      <c r="I12" s="16">
        <f>+'Abril 2019'!H12</f>
        <v>155</v>
      </c>
      <c r="J12" s="15">
        <f t="shared" si="2"/>
        <v>-12.258064516129032</v>
      </c>
    </row>
    <row r="13" spans="1:10" x14ac:dyDescent="0.15">
      <c r="A13" s="6" t="s">
        <v>2</v>
      </c>
      <c r="B13" s="4">
        <f t="shared" ref="B13" si="5">+B8+B9+B10+B11+B12</f>
        <v>4</v>
      </c>
      <c r="C13" s="4">
        <f>SUM(C8:C12)</f>
        <v>31</v>
      </c>
      <c r="D13" s="5">
        <f>+(B13-C13)*100/C13</f>
        <v>-87.096774193548384</v>
      </c>
      <c r="E13" s="4">
        <f>SUM(E8:E12)</f>
        <v>75</v>
      </c>
      <c r="F13" s="4">
        <f>SUM(F8:F12)</f>
        <v>109</v>
      </c>
      <c r="G13" s="5">
        <f t="shared" si="1"/>
        <v>-31.192660550458715</v>
      </c>
      <c r="H13" s="4">
        <f>SUM(H8:H12)</f>
        <v>324</v>
      </c>
      <c r="I13" s="4">
        <f>SUM(I8:I12)</f>
        <v>337</v>
      </c>
      <c r="J13" s="5">
        <f t="shared" si="2"/>
        <v>-3.857566765578635</v>
      </c>
    </row>
    <row r="14" spans="1:10" ht="13" x14ac:dyDescent="0.15">
      <c r="A14" s="1" t="s">
        <v>12</v>
      </c>
      <c r="B14" s="2">
        <v>6</v>
      </c>
      <c r="C14" s="2">
        <f>+'Abril 2019'!B14</f>
        <v>9</v>
      </c>
      <c r="D14" s="15">
        <f>+(B14-C14)*100/C14</f>
        <v>-33.333333333333336</v>
      </c>
      <c r="E14" s="2">
        <f>+B14+'Marzo 2020'!E14</f>
        <v>26</v>
      </c>
      <c r="F14" s="2">
        <f>+C14+'Marzo 2020'!F14</f>
        <v>24</v>
      </c>
      <c r="G14" s="15">
        <f t="shared" si="1"/>
        <v>8.3333333333333339</v>
      </c>
      <c r="H14" s="2">
        <f>+B14-C14+'Marzo 2020'!H14</f>
        <v>95</v>
      </c>
      <c r="I14" s="16">
        <f>+'Abril 2019'!H14</f>
        <v>76</v>
      </c>
      <c r="J14" s="15">
        <f t="shared" si="2"/>
        <v>25</v>
      </c>
    </row>
    <row r="15" spans="1:10" ht="13" x14ac:dyDescent="0.15">
      <c r="A15" s="1" t="s">
        <v>13</v>
      </c>
      <c r="B15" s="2">
        <v>1</v>
      </c>
      <c r="C15" s="2">
        <f>+'Abril 2019'!B15</f>
        <v>12</v>
      </c>
      <c r="D15" s="15">
        <f t="shared" ref="D15:D27" si="6">+(B15-C15)*100/C15</f>
        <v>-91.666666666666671</v>
      </c>
      <c r="E15" s="2">
        <f>+B15+'Marzo 2020'!E15</f>
        <v>22</v>
      </c>
      <c r="F15" s="2">
        <f>+C15+'Marzo 2020'!F15</f>
        <v>36</v>
      </c>
      <c r="G15" s="15">
        <f t="shared" si="1"/>
        <v>-38.888888888888886</v>
      </c>
      <c r="H15" s="2">
        <f>+B15-C15+'Marzo 2020'!H15</f>
        <v>88</v>
      </c>
      <c r="I15" s="16">
        <f>+'Abril 2019'!H15</f>
        <v>108</v>
      </c>
      <c r="J15" s="15">
        <f t="shared" si="2"/>
        <v>-18.518518518518519</v>
      </c>
    </row>
    <row r="16" spans="1:10" ht="13" x14ac:dyDescent="0.15">
      <c r="A16" s="1" t="s">
        <v>14</v>
      </c>
      <c r="B16" s="2">
        <v>4</v>
      </c>
      <c r="C16" s="2">
        <f>+'Abril 2019'!B16</f>
        <v>15</v>
      </c>
      <c r="D16" s="15">
        <f t="shared" si="6"/>
        <v>-73.333333333333329</v>
      </c>
      <c r="E16" s="2">
        <f>+B16+'Marzo 2020'!E16</f>
        <v>37</v>
      </c>
      <c r="F16" s="2">
        <f>+C16+'Marzo 2020'!F16</f>
        <v>53</v>
      </c>
      <c r="G16" s="15">
        <f t="shared" si="1"/>
        <v>-30.188679245283019</v>
      </c>
      <c r="H16" s="2">
        <f>+B16-C16+'Marzo 2020'!H16</f>
        <v>129</v>
      </c>
      <c r="I16" s="16">
        <f>+'Abril 2019'!H16</f>
        <v>141</v>
      </c>
      <c r="J16" s="15">
        <f t="shared" si="2"/>
        <v>-8.5106382978723403</v>
      </c>
    </row>
    <row r="17" spans="1:10" ht="13" x14ac:dyDescent="0.15">
      <c r="A17" s="1" t="s">
        <v>15</v>
      </c>
      <c r="B17" s="2"/>
      <c r="C17" s="2">
        <f>+'Abril 2019'!B17</f>
        <v>6</v>
      </c>
      <c r="D17" s="15">
        <f t="shared" si="6"/>
        <v>-100</v>
      </c>
      <c r="E17" s="2">
        <f>+B17+'Marzo 2020'!E17</f>
        <v>12</v>
      </c>
      <c r="F17" s="2">
        <f>+C17+'Marzo 2020'!F17</f>
        <v>29</v>
      </c>
      <c r="G17" s="15">
        <f t="shared" si="1"/>
        <v>-58.620689655172413</v>
      </c>
      <c r="H17" s="2">
        <f>+B17-C17+'Marzo 2020'!H17</f>
        <v>59</v>
      </c>
      <c r="I17" s="16">
        <f>+'Abril 2019'!H17</f>
        <v>97</v>
      </c>
      <c r="J17" s="15">
        <f t="shared" si="2"/>
        <v>-39.175257731958766</v>
      </c>
    </row>
    <row r="18" spans="1:10" ht="13" x14ac:dyDescent="0.15">
      <c r="A18" s="1" t="s">
        <v>29</v>
      </c>
      <c r="B18" s="2">
        <v>1</v>
      </c>
      <c r="C18" s="2">
        <f>+'Abril 2019'!B18</f>
        <v>13</v>
      </c>
      <c r="D18" s="15">
        <f t="shared" si="6"/>
        <v>-92.307692307692307</v>
      </c>
      <c r="E18" s="2">
        <f>+B18+'Marzo 2020'!E18</f>
        <v>20</v>
      </c>
      <c r="F18" s="2">
        <f>+C18+'Marzo 2020'!F18</f>
        <v>48</v>
      </c>
      <c r="G18" s="15">
        <f t="shared" si="1"/>
        <v>-58.333333333333336</v>
      </c>
      <c r="H18" s="2">
        <f>+B18-C18+'Marzo 2020'!H18</f>
        <v>104</v>
      </c>
      <c r="I18" s="16">
        <f>+'Abril 2019'!H18</f>
        <v>122</v>
      </c>
      <c r="J18" s="15">
        <f t="shared" si="2"/>
        <v>-14.754098360655737</v>
      </c>
    </row>
    <row r="19" spans="1:10" x14ac:dyDescent="0.15">
      <c r="A19" s="6" t="s">
        <v>3</v>
      </c>
      <c r="B19" s="4">
        <f t="shared" ref="B19" si="7">+B14+B15+B16+B17+B18</f>
        <v>12</v>
      </c>
      <c r="C19" s="4">
        <f>SUM(C14:C18)</f>
        <v>55</v>
      </c>
      <c r="D19" s="5">
        <f>+(B19-C19)*100/C19</f>
        <v>-78.181818181818187</v>
      </c>
      <c r="E19" s="4">
        <f>SUM(E14:E18)</f>
        <v>117</v>
      </c>
      <c r="F19" s="4">
        <f>SUM(F14:F18)</f>
        <v>190</v>
      </c>
      <c r="G19" s="5">
        <f t="shared" si="1"/>
        <v>-38.421052631578945</v>
      </c>
      <c r="H19" s="4">
        <f>SUM(H14:H18)</f>
        <v>475</v>
      </c>
      <c r="I19" s="4">
        <f>SUM(I14:I18)</f>
        <v>544</v>
      </c>
      <c r="J19" s="5">
        <f t="shared" si="2"/>
        <v>-12.683823529411764</v>
      </c>
    </row>
    <row r="20" spans="1:10" ht="13" x14ac:dyDescent="0.15">
      <c r="A20" s="1" t="s">
        <v>16</v>
      </c>
      <c r="B20" s="2"/>
      <c r="C20" s="2">
        <f>+'Abril 2019'!B20</f>
        <v>9</v>
      </c>
      <c r="D20" s="15">
        <f t="shared" si="6"/>
        <v>-100</v>
      </c>
      <c r="E20" s="2">
        <f>+B20+'Marzo 2020'!E20</f>
        <v>30</v>
      </c>
      <c r="F20" s="2">
        <f>+C20+'Marzo 2020'!F20</f>
        <v>26</v>
      </c>
      <c r="G20" s="15">
        <f t="shared" si="1"/>
        <v>15.384615384615385</v>
      </c>
      <c r="H20" s="2">
        <f>+B20-C20+'Marzo 2020'!H20</f>
        <v>77</v>
      </c>
      <c r="I20" s="16">
        <f>+'Abril 2019'!H20</f>
        <v>96</v>
      </c>
      <c r="J20" s="15">
        <f t="shared" si="2"/>
        <v>-19.791666666666668</v>
      </c>
    </row>
    <row r="21" spans="1:10" ht="13" x14ac:dyDescent="0.15">
      <c r="A21" s="1" t="s">
        <v>17</v>
      </c>
      <c r="B21" s="2"/>
      <c r="C21" s="2">
        <f>+'Abril 2019'!B21</f>
        <v>4</v>
      </c>
      <c r="D21" s="15">
        <f t="shared" si="6"/>
        <v>-100</v>
      </c>
      <c r="E21" s="2">
        <f>+B21+'Marzo 2020'!E21</f>
        <v>13</v>
      </c>
      <c r="F21" s="2">
        <f>+C21+'Marzo 2020'!F21</f>
        <v>23</v>
      </c>
      <c r="G21" s="15">
        <f t="shared" si="1"/>
        <v>-43.478260869565219</v>
      </c>
      <c r="H21" s="2">
        <f>+B21-C21+'Marzo 2020'!H21</f>
        <v>50</v>
      </c>
      <c r="I21" s="16">
        <f>+'Abril 2019'!H21</f>
        <v>56</v>
      </c>
      <c r="J21" s="15">
        <f t="shared" si="2"/>
        <v>-10.714285714285714</v>
      </c>
    </row>
    <row r="22" spans="1:10" ht="13" x14ac:dyDescent="0.15">
      <c r="A22" s="1" t="s">
        <v>19</v>
      </c>
      <c r="B22" s="2"/>
      <c r="C22" s="2">
        <f>+'Abril 2019'!B22</f>
        <v>4</v>
      </c>
      <c r="D22" s="15">
        <f t="shared" si="6"/>
        <v>-100</v>
      </c>
      <c r="E22" s="2">
        <f>+B22+'Marzo 2020'!E22</f>
        <v>8</v>
      </c>
      <c r="F22" s="2">
        <f>+C22+'Marzo 2020'!F22</f>
        <v>10</v>
      </c>
      <c r="G22" s="15">
        <f t="shared" si="1"/>
        <v>-20</v>
      </c>
      <c r="H22" s="2">
        <f>+B22-C22+'Marzo 2020'!H22</f>
        <v>24</v>
      </c>
      <c r="I22" s="16">
        <f>+'Abril 2019'!H22</f>
        <v>36</v>
      </c>
      <c r="J22" s="15">
        <f t="shared" si="2"/>
        <v>-33.333333333333336</v>
      </c>
    </row>
    <row r="23" spans="1:10" ht="13" x14ac:dyDescent="0.15">
      <c r="A23" s="1" t="s">
        <v>18</v>
      </c>
      <c r="B23" s="2"/>
      <c r="C23" s="2">
        <f>+'Abril 2019'!B23</f>
        <v>14</v>
      </c>
      <c r="D23" s="15">
        <f t="shared" si="6"/>
        <v>-100</v>
      </c>
      <c r="E23" s="2">
        <f>+B23+'Marzo 2020'!E23</f>
        <v>20</v>
      </c>
      <c r="F23" s="2">
        <f>+C23+'Marzo 2020'!F23</f>
        <v>55</v>
      </c>
      <c r="G23" s="15">
        <f t="shared" si="1"/>
        <v>-63.636363636363633</v>
      </c>
      <c r="H23" s="2">
        <f>+B23-C23+'Marzo 2020'!H23</f>
        <v>78</v>
      </c>
      <c r="I23" s="16">
        <f>+'Abril 2019'!H23</f>
        <v>76</v>
      </c>
      <c r="J23" s="15">
        <f t="shared" si="2"/>
        <v>2.6315789473684212</v>
      </c>
    </row>
    <row r="24" spans="1:10" ht="13" x14ac:dyDescent="0.15">
      <c r="A24" s="1" t="s">
        <v>20</v>
      </c>
      <c r="B24" s="2"/>
      <c r="C24" s="2">
        <f>+'Abril 2019'!B24</f>
        <v>6</v>
      </c>
      <c r="D24" s="15">
        <f t="shared" si="6"/>
        <v>-100</v>
      </c>
      <c r="E24" s="2">
        <f>+B24+'Marzo 2020'!E24</f>
        <v>13</v>
      </c>
      <c r="F24" s="2">
        <f>+C24+'Marzo 2020'!F24</f>
        <v>26</v>
      </c>
      <c r="G24" s="15">
        <f t="shared" si="1"/>
        <v>-50</v>
      </c>
      <c r="H24" s="2">
        <f>+B24-C24+'Marzo 2020'!H24</f>
        <v>42</v>
      </c>
      <c r="I24" s="16">
        <f>+'Abril 2019'!H24</f>
        <v>74</v>
      </c>
      <c r="J24" s="15">
        <f t="shared" si="2"/>
        <v>-43.243243243243242</v>
      </c>
    </row>
    <row r="25" spans="1:10" ht="13" x14ac:dyDescent="0.15">
      <c r="A25" s="1" t="s">
        <v>22</v>
      </c>
      <c r="B25" s="2">
        <v>6</v>
      </c>
      <c r="C25" s="2">
        <f>+'Abril 2019'!B25</f>
        <v>19</v>
      </c>
      <c r="D25" s="15">
        <f t="shared" si="6"/>
        <v>-68.421052631578945</v>
      </c>
      <c r="E25" s="2">
        <f>+B25+'Marzo 2020'!E25</f>
        <v>73</v>
      </c>
      <c r="F25" s="2">
        <f>+C25+'Marzo 2020'!F25</f>
        <v>74</v>
      </c>
      <c r="G25" s="15">
        <f t="shared" si="1"/>
        <v>-1.3513513513513513</v>
      </c>
      <c r="H25" s="2">
        <f>+B25-C25+'Marzo 2020'!H25</f>
        <v>224</v>
      </c>
      <c r="I25" s="16">
        <f>+'Abril 2019'!H25</f>
        <v>197</v>
      </c>
      <c r="J25" s="15">
        <f t="shared" si="2"/>
        <v>13.705583756345177</v>
      </c>
    </row>
    <row r="26" spans="1:10" ht="13" x14ac:dyDescent="0.15">
      <c r="A26" s="1" t="s">
        <v>21</v>
      </c>
      <c r="B26" s="2">
        <v>4</v>
      </c>
      <c r="C26" s="2">
        <f>+'Abril 2019'!B26</f>
        <v>4</v>
      </c>
      <c r="D26" s="15">
        <f t="shared" si="6"/>
        <v>0</v>
      </c>
      <c r="E26" s="2">
        <f>+B26+'Marzo 2020'!E26</f>
        <v>25</v>
      </c>
      <c r="F26" s="2">
        <f>+C26+'Marzo 2020'!F26</f>
        <v>17</v>
      </c>
      <c r="G26" s="15">
        <f t="shared" si="1"/>
        <v>47.058823529411768</v>
      </c>
      <c r="H26" s="2">
        <f>+B26-C26+'Marzo 2020'!H26</f>
        <v>58</v>
      </c>
      <c r="I26" s="16">
        <f>+'Abril 2019'!H26</f>
        <v>61</v>
      </c>
      <c r="J26" s="15">
        <f t="shared" si="2"/>
        <v>-4.918032786885246</v>
      </c>
    </row>
    <row r="27" spans="1:10" ht="13" x14ac:dyDescent="0.15">
      <c r="A27" s="1" t="s">
        <v>28</v>
      </c>
      <c r="B27" s="2">
        <v>2</v>
      </c>
      <c r="C27" s="2">
        <f>+'Abril 2019'!B27</f>
        <v>4</v>
      </c>
      <c r="D27" s="15">
        <f t="shared" si="6"/>
        <v>-50</v>
      </c>
      <c r="E27" s="2">
        <f>+B27+'Marzo 2020'!E27</f>
        <v>24</v>
      </c>
      <c r="F27" s="2">
        <f>+C27+'Marzo 2020'!F27</f>
        <v>19</v>
      </c>
      <c r="G27" s="15">
        <f t="shared" si="1"/>
        <v>26.315789473684209</v>
      </c>
      <c r="H27" s="2">
        <f>+B27-C27+'Marzo 2020'!H27</f>
        <v>68</v>
      </c>
      <c r="I27" s="16">
        <f>+'Abril 2019'!H27</f>
        <v>45</v>
      </c>
      <c r="J27" s="15">
        <f t="shared" si="2"/>
        <v>51.111111111111114</v>
      </c>
    </row>
    <row r="28" spans="1:10" x14ac:dyDescent="0.15">
      <c r="A28" s="6" t="s">
        <v>30</v>
      </c>
      <c r="B28" s="4">
        <f>SUM(B20:B27)</f>
        <v>12</v>
      </c>
      <c r="C28" s="4">
        <f>SUM(C20:C27)</f>
        <v>64</v>
      </c>
      <c r="D28" s="5">
        <f>+(B28-C28)*100/C28</f>
        <v>-81.25</v>
      </c>
      <c r="E28" s="4">
        <f>SUM(E20:E27)</f>
        <v>206</v>
      </c>
      <c r="F28" s="4">
        <f>SUM(F20:F27)</f>
        <v>250</v>
      </c>
      <c r="G28" s="5">
        <f>+(E28-F28)*100/F28</f>
        <v>-17.600000000000001</v>
      </c>
      <c r="H28" s="4">
        <f>SUM(H20:H27)</f>
        <v>621</v>
      </c>
      <c r="I28" s="4">
        <f>SUM(I20:I27)</f>
        <v>641</v>
      </c>
      <c r="J28" s="5">
        <f>+(H28-I28)*100/I28</f>
        <v>-3.1201248049921997</v>
      </c>
    </row>
    <row r="29" spans="1:10" ht="14" x14ac:dyDescent="0.15">
      <c r="A29" s="14" t="s">
        <v>27</v>
      </c>
      <c r="B29" s="12">
        <f>+B7+B13+B19+B28</f>
        <v>28</v>
      </c>
      <c r="C29" s="12">
        <f>+C7+C13+C19+C28</f>
        <v>154</v>
      </c>
      <c r="D29" s="13">
        <f>+(B29-C29)*100/C29</f>
        <v>-81.818181818181813</v>
      </c>
      <c r="E29" s="12">
        <f t="shared" ref="E29:I29" si="8">+E7+E13+E19+E28</f>
        <v>402</v>
      </c>
      <c r="F29" s="12">
        <f t="shared" si="8"/>
        <v>568</v>
      </c>
      <c r="G29" s="13">
        <f>+(E29-F29)*100/F29</f>
        <v>-29.225352112676056</v>
      </c>
      <c r="H29" s="12">
        <f t="shared" si="8"/>
        <v>1454</v>
      </c>
      <c r="I29" s="12">
        <f t="shared" si="8"/>
        <v>1579</v>
      </c>
      <c r="J29" s="13">
        <f>+(H29-I29)*100/I29</f>
        <v>-7.9164027865737809</v>
      </c>
    </row>
    <row r="30" spans="1:10" x14ac:dyDescent="0.15">
      <c r="A30" s="11" t="s">
        <v>31</v>
      </c>
      <c r="B30" s="11">
        <f>+B29-B7</f>
        <v>28</v>
      </c>
      <c r="C30" s="11">
        <f>+C29-C7</f>
        <v>150</v>
      </c>
      <c r="D30" s="10">
        <f>+(B30-C30)*100/C30</f>
        <v>-81.333333333333329</v>
      </c>
      <c r="E30" s="11">
        <f t="shared" ref="E30:I30" si="9">+E29-E7</f>
        <v>398</v>
      </c>
      <c r="F30" s="11">
        <f t="shared" si="9"/>
        <v>549</v>
      </c>
      <c r="G30" s="10">
        <f>+(E30-F30)*100/F30</f>
        <v>-27.504553734061929</v>
      </c>
      <c r="H30" s="11">
        <f t="shared" si="9"/>
        <v>1420</v>
      </c>
      <c r="I30" s="11">
        <f t="shared" si="9"/>
        <v>1522</v>
      </c>
      <c r="J30" s="10">
        <f>+(H30-I30)*100/I30</f>
        <v>-6.7017082785808144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75"/>
  <dimension ref="A2:J30"/>
  <sheetViews>
    <sheetView zoomScale="109" zoomScaleNormal="109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+'Marzo 2019'!B4</f>
        <v>1</v>
      </c>
      <c r="D4" s="15">
        <f t="shared" ref="D4:D6" si="0">+(B4-C4)*100/C4</f>
        <v>-100</v>
      </c>
      <c r="E4" s="2">
        <f>+B4+'Febrero 2020'!E4</f>
        <v>0</v>
      </c>
      <c r="F4" s="2">
        <f>+C4+'Febrero 2020'!F4</f>
        <v>4</v>
      </c>
      <c r="G4" s="15">
        <f t="shared" ref="G4:G27" si="1">+(E4-F4)*100/F4</f>
        <v>-100</v>
      </c>
      <c r="H4" s="2">
        <f>+B4-C4+'Febrero 2020'!H4</f>
        <v>10</v>
      </c>
      <c r="I4" s="16">
        <f>+'Marzo 2019'!H4</f>
        <v>15</v>
      </c>
      <c r="J4" s="15">
        <f t="shared" ref="J4:J27" si="2">+(H4-I4)*100/I4</f>
        <v>-33.333333333333336</v>
      </c>
    </row>
    <row r="5" spans="1:10" ht="13" x14ac:dyDescent="0.15">
      <c r="A5" s="1" t="s">
        <v>5</v>
      </c>
      <c r="B5" s="2"/>
      <c r="C5" s="2">
        <f>+'Marzo 2019'!B5</f>
        <v>2</v>
      </c>
      <c r="D5" s="15">
        <f t="shared" si="0"/>
        <v>-100</v>
      </c>
      <c r="E5" s="2">
        <f>+B5+'Febrero 2020'!E5</f>
        <v>1</v>
      </c>
      <c r="F5" s="2">
        <f>+C5+'Febrero 2020'!F5</f>
        <v>5</v>
      </c>
      <c r="G5" s="15">
        <f t="shared" si="1"/>
        <v>-80</v>
      </c>
      <c r="H5" s="2">
        <f>+B5-C5+'Febrero 2020'!H5</f>
        <v>10</v>
      </c>
      <c r="I5" s="16">
        <f>+'Marzo 2019'!H5</f>
        <v>13</v>
      </c>
      <c r="J5" s="15">
        <f t="shared" si="2"/>
        <v>-23.076923076923077</v>
      </c>
    </row>
    <row r="6" spans="1:10" ht="13" x14ac:dyDescent="0.15">
      <c r="A6" s="1" t="s">
        <v>6</v>
      </c>
      <c r="B6" s="2">
        <v>1</v>
      </c>
      <c r="C6" s="2">
        <f>+'Marzo 2019'!B6</f>
        <v>3</v>
      </c>
      <c r="D6" s="15">
        <f t="shared" si="0"/>
        <v>-66.666666666666671</v>
      </c>
      <c r="E6" s="2">
        <f>+B6+'Febrero 2020'!E6</f>
        <v>3</v>
      </c>
      <c r="F6" s="2">
        <f>+C6+'Febrero 2020'!F6</f>
        <v>6</v>
      </c>
      <c r="G6" s="15">
        <f t="shared" si="1"/>
        <v>-50</v>
      </c>
      <c r="H6" s="2">
        <f>+B6-C6+'Febrero 2020'!H6</f>
        <v>18</v>
      </c>
      <c r="I6" s="16">
        <f>+'Marzo 2019'!H6</f>
        <v>29</v>
      </c>
      <c r="J6" s="15">
        <f t="shared" si="2"/>
        <v>-37.931034482758619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6</v>
      </c>
      <c r="D7" s="5">
        <f>+(B7-C7)*100/C7</f>
        <v>-83.333333333333329</v>
      </c>
      <c r="E7" s="4">
        <f>SUM(E4:E6)</f>
        <v>4</v>
      </c>
      <c r="F7" s="4">
        <f>SUM(F4:F6)</f>
        <v>15</v>
      </c>
      <c r="G7" s="5">
        <f t="shared" si="1"/>
        <v>-73.333333333333329</v>
      </c>
      <c r="H7" s="4">
        <f>SUM(H4:H6)</f>
        <v>38</v>
      </c>
      <c r="I7" s="4">
        <f>SUM(I4:I6)</f>
        <v>57</v>
      </c>
      <c r="J7" s="5">
        <f t="shared" si="2"/>
        <v>-33.333333333333336</v>
      </c>
    </row>
    <row r="8" spans="1:10" ht="13" x14ac:dyDescent="0.15">
      <c r="A8" s="1" t="s">
        <v>7</v>
      </c>
      <c r="B8" s="2"/>
      <c r="C8" s="2">
        <f>+'Marzo 2019'!B8</f>
        <v>0</v>
      </c>
      <c r="D8" s="15"/>
      <c r="E8" s="2">
        <f>+B8+'Febrero 2020'!E8</f>
        <v>2</v>
      </c>
      <c r="F8" s="2">
        <f>+C8+'Febrero 2020'!F8</f>
        <v>1</v>
      </c>
      <c r="G8" s="15">
        <f t="shared" si="1"/>
        <v>100</v>
      </c>
      <c r="H8" s="2">
        <f>+B8-C8+'Febrero 2020'!H8</f>
        <v>3</v>
      </c>
      <c r="I8" s="16">
        <f>+'Marzo 2019'!H8</f>
        <v>10</v>
      </c>
      <c r="J8" s="15">
        <f t="shared" si="2"/>
        <v>-70</v>
      </c>
    </row>
    <row r="9" spans="1:10" ht="13" x14ac:dyDescent="0.15">
      <c r="A9" s="1" t="s">
        <v>8</v>
      </c>
      <c r="B9" s="2">
        <v>2</v>
      </c>
      <c r="C9" s="2">
        <f>+'Marzo 2019'!B9</f>
        <v>6</v>
      </c>
      <c r="D9" s="15">
        <f t="shared" ref="D9:D12" si="4">+(B9-C9)*100/C9</f>
        <v>-66.666666666666671</v>
      </c>
      <c r="E9" s="2">
        <f>+B9+'Febrero 2020'!E9</f>
        <v>8</v>
      </c>
      <c r="F9" s="2">
        <f>+C9+'Febrero 2020'!F9</f>
        <v>7</v>
      </c>
      <c r="G9" s="15">
        <f t="shared" si="1"/>
        <v>14.285714285714286</v>
      </c>
      <c r="H9" s="2">
        <f>+B9-C9+'Febrero 2020'!H9</f>
        <v>35</v>
      </c>
      <c r="I9" s="16">
        <f>+'Marzo 2019'!H9</f>
        <v>23</v>
      </c>
      <c r="J9" s="15">
        <f t="shared" si="2"/>
        <v>52.173913043478258</v>
      </c>
    </row>
    <row r="10" spans="1:10" ht="13" x14ac:dyDescent="0.15">
      <c r="A10" s="1" t="s">
        <v>9</v>
      </c>
      <c r="B10" s="2">
        <v>3</v>
      </c>
      <c r="C10" s="2">
        <f>+'Marzo 2019'!B10</f>
        <v>4</v>
      </c>
      <c r="D10" s="15">
        <f t="shared" si="4"/>
        <v>-25</v>
      </c>
      <c r="E10" s="2">
        <f>+B10+'Febrero 2020'!E10</f>
        <v>10</v>
      </c>
      <c r="F10" s="2">
        <f>+C10+'Febrero 2020'!F10</f>
        <v>21</v>
      </c>
      <c r="G10" s="15">
        <f t="shared" si="1"/>
        <v>-52.38095238095238</v>
      </c>
      <c r="H10" s="2">
        <f>+B10-C10+'Febrero 2020'!H10</f>
        <v>66</v>
      </c>
      <c r="I10" s="16">
        <f>+'Marzo 2019'!H10</f>
        <v>67</v>
      </c>
      <c r="J10" s="15">
        <f t="shared" si="2"/>
        <v>-1.4925373134328359</v>
      </c>
    </row>
    <row r="11" spans="1:10" ht="13" x14ac:dyDescent="0.15">
      <c r="A11" s="1" t="s">
        <v>10</v>
      </c>
      <c r="B11" s="2">
        <v>3</v>
      </c>
      <c r="C11" s="2">
        <f>+'Marzo 2019'!B11</f>
        <v>8</v>
      </c>
      <c r="D11" s="15">
        <f t="shared" si="4"/>
        <v>-62.5</v>
      </c>
      <c r="E11" s="2">
        <f>+B11+'Febrero 2020'!E11</f>
        <v>20</v>
      </c>
      <c r="F11" s="2">
        <f>+C11+'Febrero 2020'!F11</f>
        <v>20</v>
      </c>
      <c r="G11" s="15">
        <f t="shared" si="1"/>
        <v>0</v>
      </c>
      <c r="H11" s="2">
        <f>+B11-C11+'Febrero 2020'!H11</f>
        <v>99</v>
      </c>
      <c r="I11" s="16">
        <f>+'Marzo 2019'!H11</f>
        <v>84</v>
      </c>
      <c r="J11" s="15">
        <f t="shared" si="2"/>
        <v>17.857142857142858</v>
      </c>
    </row>
    <row r="12" spans="1:10" ht="13" x14ac:dyDescent="0.15">
      <c r="A12" s="1" t="s">
        <v>11</v>
      </c>
      <c r="B12" s="2">
        <v>7</v>
      </c>
      <c r="C12" s="2">
        <f>+'Marzo 2019'!B12</f>
        <v>10</v>
      </c>
      <c r="D12" s="15">
        <f t="shared" si="4"/>
        <v>-30</v>
      </c>
      <c r="E12" s="2">
        <f>+B12+'Febrero 2020'!E12</f>
        <v>31</v>
      </c>
      <c r="F12" s="2">
        <f>+C12+'Febrero 2020'!F12</f>
        <v>29</v>
      </c>
      <c r="G12" s="15">
        <f t="shared" si="1"/>
        <v>6.8965517241379306</v>
      </c>
      <c r="H12" s="2">
        <f>+B12-C12+'Febrero 2020'!H12</f>
        <v>148</v>
      </c>
      <c r="I12" s="16">
        <f>+'Marzo 2019'!H12</f>
        <v>157</v>
      </c>
      <c r="J12" s="15">
        <f t="shared" si="2"/>
        <v>-5.7324840764331206</v>
      </c>
    </row>
    <row r="13" spans="1:10" x14ac:dyDescent="0.15">
      <c r="A13" s="6" t="s">
        <v>2</v>
      </c>
      <c r="B13" s="4">
        <f t="shared" ref="B13" si="5">+B8+B9+B10+B11+B12</f>
        <v>15</v>
      </c>
      <c r="C13" s="4">
        <f>SUM(C8:C12)</f>
        <v>28</v>
      </c>
      <c r="D13" s="5">
        <f>+(B13-C13)*100/C13</f>
        <v>-46.428571428571431</v>
      </c>
      <c r="E13" s="4">
        <f>SUM(E8:E12)</f>
        <v>71</v>
      </c>
      <c r="F13" s="4">
        <f>SUM(F8:F12)</f>
        <v>78</v>
      </c>
      <c r="G13" s="5">
        <f t="shared" si="1"/>
        <v>-8.9743589743589745</v>
      </c>
      <c r="H13" s="4">
        <f>SUM(H8:H12)</f>
        <v>351</v>
      </c>
      <c r="I13" s="4">
        <f>SUM(I8:I12)</f>
        <v>341</v>
      </c>
      <c r="J13" s="5">
        <f t="shared" si="2"/>
        <v>2.9325513196480939</v>
      </c>
    </row>
    <row r="14" spans="1:10" ht="13" x14ac:dyDescent="0.15">
      <c r="A14" s="1" t="s">
        <v>12</v>
      </c>
      <c r="B14" s="2">
        <v>4</v>
      </c>
      <c r="C14" s="2">
        <f>+'Marzo 2019'!B14</f>
        <v>5</v>
      </c>
      <c r="D14" s="15">
        <f>+(B14-C14)*100/C14</f>
        <v>-20</v>
      </c>
      <c r="E14" s="2">
        <f>+B14+'Febrero 2020'!E14</f>
        <v>20</v>
      </c>
      <c r="F14" s="2">
        <f>+C14+'Febrero 2020'!F14</f>
        <v>15</v>
      </c>
      <c r="G14" s="15">
        <f t="shared" si="1"/>
        <v>33.333333333333336</v>
      </c>
      <c r="H14" s="2">
        <f>+B14-C14+'Febrero 2020'!H14</f>
        <v>98</v>
      </c>
      <c r="I14" s="16">
        <f>+'Marzo 2019'!H14</f>
        <v>83</v>
      </c>
      <c r="J14" s="15">
        <f t="shared" si="2"/>
        <v>18.072289156626507</v>
      </c>
    </row>
    <row r="15" spans="1:10" ht="13" x14ac:dyDescent="0.15">
      <c r="A15" s="1" t="s">
        <v>13</v>
      </c>
      <c r="B15" s="2">
        <v>2</v>
      </c>
      <c r="C15" s="2">
        <f>+'Marzo 2019'!B15</f>
        <v>10</v>
      </c>
      <c r="D15" s="15">
        <f t="shared" ref="D15:D27" si="6">+(B15-C15)*100/C15</f>
        <v>-80</v>
      </c>
      <c r="E15" s="2">
        <f>+B15+'Febrero 2020'!E15</f>
        <v>21</v>
      </c>
      <c r="F15" s="2">
        <f>+C15+'Febrero 2020'!F15</f>
        <v>24</v>
      </c>
      <c r="G15" s="15">
        <f t="shared" si="1"/>
        <v>-12.5</v>
      </c>
      <c r="H15" s="2">
        <f>+B15-C15+'Febrero 2020'!H15</f>
        <v>99</v>
      </c>
      <c r="I15" s="16">
        <f>+'Marzo 2019'!H15</f>
        <v>115</v>
      </c>
      <c r="J15" s="15">
        <f t="shared" si="2"/>
        <v>-13.913043478260869</v>
      </c>
    </row>
    <row r="16" spans="1:10" ht="13" x14ac:dyDescent="0.15">
      <c r="A16" s="1" t="s">
        <v>14</v>
      </c>
      <c r="B16" s="2">
        <v>8</v>
      </c>
      <c r="C16" s="2">
        <f>+'Marzo 2019'!B16</f>
        <v>15</v>
      </c>
      <c r="D16" s="15">
        <f t="shared" si="6"/>
        <v>-46.666666666666664</v>
      </c>
      <c r="E16" s="2">
        <f>+B16+'Febrero 2020'!E16</f>
        <v>33</v>
      </c>
      <c r="F16" s="2">
        <f>+C16+'Febrero 2020'!F16</f>
        <v>38</v>
      </c>
      <c r="G16" s="15">
        <f t="shared" si="1"/>
        <v>-13.157894736842104</v>
      </c>
      <c r="H16" s="2">
        <f>+B16-C16+'Febrero 2020'!H16</f>
        <v>140</v>
      </c>
      <c r="I16" s="16">
        <f>+'Marzo 2019'!H16</f>
        <v>137</v>
      </c>
      <c r="J16" s="15">
        <f t="shared" si="2"/>
        <v>2.1897810218978102</v>
      </c>
    </row>
    <row r="17" spans="1:10" ht="13" x14ac:dyDescent="0.15">
      <c r="A17" s="1" t="s">
        <v>15</v>
      </c>
      <c r="B17" s="2">
        <v>2</v>
      </c>
      <c r="C17" s="2">
        <f>+'Marzo 2019'!B17</f>
        <v>7</v>
      </c>
      <c r="D17" s="15">
        <f t="shared" si="6"/>
        <v>-71.428571428571431</v>
      </c>
      <c r="E17" s="2">
        <f>+B17+'Febrero 2020'!E17</f>
        <v>12</v>
      </c>
      <c r="F17" s="2">
        <f>+C17+'Febrero 2020'!F17</f>
        <v>23</v>
      </c>
      <c r="G17" s="15">
        <f t="shared" si="1"/>
        <v>-47.826086956521742</v>
      </c>
      <c r="H17" s="2">
        <f>+B17-C17+'Febrero 2020'!H17</f>
        <v>65</v>
      </c>
      <c r="I17" s="16">
        <f>+'Marzo 2019'!H17</f>
        <v>99</v>
      </c>
      <c r="J17" s="15">
        <f t="shared" si="2"/>
        <v>-34.343434343434346</v>
      </c>
    </row>
    <row r="18" spans="1:10" ht="13" x14ac:dyDescent="0.15">
      <c r="A18" s="1" t="s">
        <v>29</v>
      </c>
      <c r="B18" s="2">
        <v>5</v>
      </c>
      <c r="C18" s="2">
        <f>+'Marzo 2019'!B18</f>
        <v>14</v>
      </c>
      <c r="D18" s="15">
        <f t="shared" si="6"/>
        <v>-64.285714285714292</v>
      </c>
      <c r="E18" s="2">
        <f>+B18+'Febrero 2020'!E18</f>
        <v>19</v>
      </c>
      <c r="F18" s="2">
        <f>+C18+'Febrero 2020'!F18</f>
        <v>35</v>
      </c>
      <c r="G18" s="15">
        <f t="shared" si="1"/>
        <v>-45.714285714285715</v>
      </c>
      <c r="H18" s="2">
        <f>+B18-C18+'Febrero 2020'!H18</f>
        <v>116</v>
      </c>
      <c r="I18" s="16">
        <f>+'Marzo 2019'!H18</f>
        <v>126</v>
      </c>
      <c r="J18" s="15">
        <f t="shared" si="2"/>
        <v>-7.9365079365079367</v>
      </c>
    </row>
    <row r="19" spans="1:10" x14ac:dyDescent="0.15">
      <c r="A19" s="6" t="s">
        <v>3</v>
      </c>
      <c r="B19" s="4">
        <f t="shared" ref="B19" si="7">+B14+B15+B16+B17+B18</f>
        <v>21</v>
      </c>
      <c r="C19" s="4">
        <f>SUM(C14:C18)</f>
        <v>51</v>
      </c>
      <c r="D19" s="5">
        <f>+(B19-C19)*100/C19</f>
        <v>-58.823529411764703</v>
      </c>
      <c r="E19" s="4">
        <f>SUM(E14:E18)</f>
        <v>105</v>
      </c>
      <c r="F19" s="4">
        <f>SUM(F14:F18)</f>
        <v>135</v>
      </c>
      <c r="G19" s="5">
        <f t="shared" si="1"/>
        <v>-22.222222222222221</v>
      </c>
      <c r="H19" s="4">
        <f>SUM(H14:H18)</f>
        <v>518</v>
      </c>
      <c r="I19" s="4">
        <f>SUM(I14:I18)</f>
        <v>560</v>
      </c>
      <c r="J19" s="5">
        <f t="shared" si="2"/>
        <v>-7.5</v>
      </c>
    </row>
    <row r="20" spans="1:10" ht="13" x14ac:dyDescent="0.15">
      <c r="A20" s="1" t="s">
        <v>16</v>
      </c>
      <c r="B20" s="2">
        <v>11</v>
      </c>
      <c r="C20" s="2">
        <f>+'Marzo 2019'!B20</f>
        <v>3</v>
      </c>
      <c r="D20" s="15">
        <f t="shared" si="6"/>
        <v>266.66666666666669</v>
      </c>
      <c r="E20" s="2">
        <f>+B20+'Febrero 2020'!E20</f>
        <v>30</v>
      </c>
      <c r="F20" s="2">
        <f>+C20+'Febrero 2020'!F20</f>
        <v>17</v>
      </c>
      <c r="G20" s="15">
        <f t="shared" si="1"/>
        <v>76.470588235294116</v>
      </c>
      <c r="H20" s="2">
        <f>+B20-C20+'Febrero 2020'!H20</f>
        <v>86</v>
      </c>
      <c r="I20" s="16">
        <f>+'Marzo 2019'!H20</f>
        <v>94</v>
      </c>
      <c r="J20" s="15">
        <f t="shared" si="2"/>
        <v>-8.5106382978723403</v>
      </c>
    </row>
    <row r="21" spans="1:10" ht="13" x14ac:dyDescent="0.15">
      <c r="A21" s="1" t="s">
        <v>17</v>
      </c>
      <c r="B21" s="2">
        <v>4</v>
      </c>
      <c r="C21" s="2">
        <f>+'Marzo 2019'!B21</f>
        <v>8</v>
      </c>
      <c r="D21" s="15">
        <f t="shared" si="6"/>
        <v>-50</v>
      </c>
      <c r="E21" s="2">
        <f>+B21+'Febrero 2020'!E21</f>
        <v>13</v>
      </c>
      <c r="F21" s="2">
        <f>+C21+'Febrero 2020'!F21</f>
        <v>19</v>
      </c>
      <c r="G21" s="15">
        <f t="shared" si="1"/>
        <v>-31.578947368421051</v>
      </c>
      <c r="H21" s="2">
        <f>+B21-C21+'Febrero 2020'!H21</f>
        <v>54</v>
      </c>
      <c r="I21" s="16">
        <f>+'Marzo 2019'!H21</f>
        <v>61</v>
      </c>
      <c r="J21" s="15">
        <f t="shared" si="2"/>
        <v>-11.475409836065573</v>
      </c>
    </row>
    <row r="22" spans="1:10" ht="13" x14ac:dyDescent="0.15">
      <c r="A22" s="1" t="s">
        <v>19</v>
      </c>
      <c r="B22" s="2">
        <v>2</v>
      </c>
      <c r="C22" s="2">
        <f>+'Marzo 2019'!B22</f>
        <v>2</v>
      </c>
      <c r="D22" s="15">
        <f t="shared" si="6"/>
        <v>0</v>
      </c>
      <c r="E22" s="2">
        <f>+B22+'Febrero 2020'!E22</f>
        <v>8</v>
      </c>
      <c r="F22" s="2">
        <f>+C22+'Febrero 2020'!F22</f>
        <v>6</v>
      </c>
      <c r="G22" s="15">
        <f t="shared" si="1"/>
        <v>33.333333333333336</v>
      </c>
      <c r="H22" s="2">
        <f>+B22-C22+'Febrero 2020'!H22</f>
        <v>28</v>
      </c>
      <c r="I22" s="16">
        <f>+'Marzo 2019'!H22</f>
        <v>38</v>
      </c>
      <c r="J22" s="15">
        <f t="shared" si="2"/>
        <v>-26.315789473684209</v>
      </c>
    </row>
    <row r="23" spans="1:10" ht="13" x14ac:dyDescent="0.15">
      <c r="A23" s="1" t="s">
        <v>18</v>
      </c>
      <c r="B23" s="2">
        <v>5</v>
      </c>
      <c r="C23" s="2">
        <f>+'Marzo 2019'!B23</f>
        <v>12</v>
      </c>
      <c r="D23" s="15">
        <f t="shared" si="6"/>
        <v>-58.333333333333336</v>
      </c>
      <c r="E23" s="2">
        <f>+B23+'Febrero 2020'!E23</f>
        <v>20</v>
      </c>
      <c r="F23" s="2">
        <f>+C23+'Febrero 2020'!F23</f>
        <v>41</v>
      </c>
      <c r="G23" s="15">
        <f t="shared" si="1"/>
        <v>-51.219512195121951</v>
      </c>
      <c r="H23" s="2">
        <f>+B23-C23+'Febrero 2020'!H23</f>
        <v>92</v>
      </c>
      <c r="I23" s="16">
        <f>+'Marzo 2019'!H23</f>
        <v>68</v>
      </c>
      <c r="J23" s="15">
        <f t="shared" si="2"/>
        <v>35.294117647058826</v>
      </c>
    </row>
    <row r="24" spans="1:10" ht="13" x14ac:dyDescent="0.15">
      <c r="A24" s="1" t="s">
        <v>20</v>
      </c>
      <c r="B24" s="2">
        <v>4</v>
      </c>
      <c r="C24" s="2">
        <f>+'Marzo 2019'!B24</f>
        <v>7</v>
      </c>
      <c r="D24" s="15">
        <f t="shared" si="6"/>
        <v>-42.857142857142854</v>
      </c>
      <c r="E24" s="2">
        <f>+B24+'Febrero 2020'!E24</f>
        <v>13</v>
      </c>
      <c r="F24" s="2">
        <f>+C24+'Febrero 2020'!F24</f>
        <v>20</v>
      </c>
      <c r="G24" s="15">
        <f t="shared" si="1"/>
        <v>-35</v>
      </c>
      <c r="H24" s="2">
        <f>+B24-C24+'Febrero 2020'!H24</f>
        <v>48</v>
      </c>
      <c r="I24" s="16">
        <f>+'Marzo 2019'!H24</f>
        <v>73</v>
      </c>
      <c r="J24" s="15">
        <f t="shared" si="2"/>
        <v>-34.246575342465754</v>
      </c>
    </row>
    <row r="25" spans="1:10" ht="13" x14ac:dyDescent="0.15">
      <c r="A25" s="1" t="s">
        <v>22</v>
      </c>
      <c r="B25" s="2">
        <v>13</v>
      </c>
      <c r="C25" s="2">
        <f>+'Marzo 2019'!B25</f>
        <v>17</v>
      </c>
      <c r="D25" s="15">
        <f t="shared" si="6"/>
        <v>-23.529411764705884</v>
      </c>
      <c r="E25" s="2">
        <f>+B25+'Febrero 2020'!E25</f>
        <v>67</v>
      </c>
      <c r="F25" s="2">
        <f>+C25+'Febrero 2020'!F25</f>
        <v>55</v>
      </c>
      <c r="G25" s="15">
        <f t="shared" si="1"/>
        <v>21.818181818181817</v>
      </c>
      <c r="H25" s="2">
        <f>+B25-C25+'Febrero 2020'!H25</f>
        <v>237</v>
      </c>
      <c r="I25" s="16">
        <f>+'Marzo 2019'!H25</f>
        <v>191</v>
      </c>
      <c r="J25" s="15">
        <f t="shared" si="2"/>
        <v>24.083769633507853</v>
      </c>
    </row>
    <row r="26" spans="1:10" ht="13" x14ac:dyDescent="0.15">
      <c r="A26" s="1" t="s">
        <v>21</v>
      </c>
      <c r="B26" s="2">
        <v>3</v>
      </c>
      <c r="C26" s="2">
        <f>+'Marzo 2019'!B26</f>
        <v>6</v>
      </c>
      <c r="D26" s="15">
        <f t="shared" si="6"/>
        <v>-50</v>
      </c>
      <c r="E26" s="2">
        <f>+B26+'Febrero 2020'!E26</f>
        <v>21</v>
      </c>
      <c r="F26" s="2">
        <f>+C26+'Febrero 2020'!F26</f>
        <v>13</v>
      </c>
      <c r="G26" s="15">
        <f t="shared" si="1"/>
        <v>61.53846153846154</v>
      </c>
      <c r="H26" s="2">
        <f>+B26-C26+'Febrero 2020'!H26</f>
        <v>58</v>
      </c>
      <c r="I26" s="16">
        <f>+'Marzo 2019'!H26</f>
        <v>67</v>
      </c>
      <c r="J26" s="15">
        <f t="shared" si="2"/>
        <v>-13.432835820895523</v>
      </c>
    </row>
    <row r="27" spans="1:10" ht="13" x14ac:dyDescent="0.15">
      <c r="A27" s="1" t="s">
        <v>28</v>
      </c>
      <c r="B27" s="2">
        <v>5</v>
      </c>
      <c r="C27" s="2">
        <f>+'Marzo 2019'!B27</f>
        <v>2</v>
      </c>
      <c r="D27" s="15">
        <f t="shared" si="6"/>
        <v>150</v>
      </c>
      <c r="E27" s="2">
        <f>+B27+'Febrero 2020'!E27</f>
        <v>22</v>
      </c>
      <c r="F27" s="2">
        <f>+C27+'Febrero 2020'!F27</f>
        <v>15</v>
      </c>
      <c r="G27" s="15">
        <f t="shared" si="1"/>
        <v>46.666666666666664</v>
      </c>
      <c r="H27" s="2">
        <f>+B27-C27+'Febrero 2020'!H27</f>
        <v>70</v>
      </c>
      <c r="I27" s="16">
        <f>+'Marzo 2019'!H27</f>
        <v>44</v>
      </c>
      <c r="J27" s="15">
        <f t="shared" si="2"/>
        <v>59.090909090909093</v>
      </c>
    </row>
    <row r="28" spans="1:10" x14ac:dyDescent="0.15">
      <c r="A28" s="6" t="s">
        <v>30</v>
      </c>
      <c r="B28" s="4">
        <f>SUM(B20:B27)</f>
        <v>47</v>
      </c>
      <c r="C28" s="4">
        <f>SUM(C20:C27)</f>
        <v>57</v>
      </c>
      <c r="D28" s="5">
        <f>+(B28-C28)*100/C28</f>
        <v>-17.543859649122808</v>
      </c>
      <c r="E28" s="4">
        <f>SUM(E20:E27)</f>
        <v>194</v>
      </c>
      <c r="F28" s="4">
        <f>SUM(F20:F27)</f>
        <v>186</v>
      </c>
      <c r="G28" s="5">
        <f>+(E28-F28)*100/F28</f>
        <v>4.301075268817204</v>
      </c>
      <c r="H28" s="4">
        <f>SUM(H20:H27)</f>
        <v>673</v>
      </c>
      <c r="I28" s="4">
        <f>SUM(I20:I27)</f>
        <v>636</v>
      </c>
      <c r="J28" s="5">
        <f>+(H28-I28)*100/I28</f>
        <v>5.817610062893082</v>
      </c>
    </row>
    <row r="29" spans="1:10" ht="14" x14ac:dyDescent="0.15">
      <c r="A29" s="14" t="s">
        <v>27</v>
      </c>
      <c r="B29" s="12">
        <f>+B7+B13+B19+B28</f>
        <v>84</v>
      </c>
      <c r="C29" s="12">
        <f>+C7+C13+C19+C28</f>
        <v>142</v>
      </c>
      <c r="D29" s="13">
        <f>+(B29-C29)*100/C29</f>
        <v>-40.845070422535208</v>
      </c>
      <c r="E29" s="12">
        <f t="shared" ref="E29:I29" si="8">+E7+E13+E19+E28</f>
        <v>374</v>
      </c>
      <c r="F29" s="12">
        <f t="shared" si="8"/>
        <v>414</v>
      </c>
      <c r="G29" s="13">
        <f>+(E29-F29)*100/F29</f>
        <v>-9.6618357487922708</v>
      </c>
      <c r="H29" s="12">
        <f t="shared" si="8"/>
        <v>1580</v>
      </c>
      <c r="I29" s="12">
        <f t="shared" si="8"/>
        <v>1594</v>
      </c>
      <c r="J29" s="13">
        <f>+(H29-I29)*100/I29</f>
        <v>-0.87829360100376408</v>
      </c>
    </row>
    <row r="30" spans="1:10" x14ac:dyDescent="0.15">
      <c r="A30" s="11" t="s">
        <v>31</v>
      </c>
      <c r="B30" s="11">
        <f>+B29-B7</f>
        <v>83</v>
      </c>
      <c r="C30" s="11">
        <f>+C29-C7</f>
        <v>136</v>
      </c>
      <c r="D30" s="10">
        <f>+(B30-C30)*100/C30</f>
        <v>-38.970588235294116</v>
      </c>
      <c r="E30" s="11">
        <f t="shared" ref="E30:I30" si="9">+E29-E7</f>
        <v>370</v>
      </c>
      <c r="F30" s="11">
        <f t="shared" si="9"/>
        <v>399</v>
      </c>
      <c r="G30" s="10">
        <f>+(E30-F30)*100/F30</f>
        <v>-7.2681704260651632</v>
      </c>
      <c r="H30" s="11">
        <f t="shared" si="9"/>
        <v>1542</v>
      </c>
      <c r="I30" s="11">
        <f t="shared" si="9"/>
        <v>1537</v>
      </c>
      <c r="J30" s="10">
        <f>+(H30-I30)*100/I30</f>
        <v>0.32530904359141183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76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+'Febrero 2019'!B4</f>
        <v>2</v>
      </c>
      <c r="D4" s="15">
        <f t="shared" ref="D4:D5" si="0">+(B4-C4)*100/C4</f>
        <v>-100</v>
      </c>
      <c r="E4" s="2">
        <f>+B4+'Enero 2020'!E4</f>
        <v>0</v>
      </c>
      <c r="F4" s="2">
        <f>+C4+'Enero 2020'!F4</f>
        <v>3</v>
      </c>
      <c r="G4" s="15">
        <f t="shared" ref="G4:G27" si="1">+(E4-F4)*100/F4</f>
        <v>-100</v>
      </c>
      <c r="H4" s="2">
        <f>+B4-C4+'Enero 2020'!H4</f>
        <v>11</v>
      </c>
      <c r="I4" s="16">
        <f>+'Febrero 2019'!H4</f>
        <v>14</v>
      </c>
      <c r="J4" s="15">
        <f t="shared" ref="J4:J27" si="2">+(H4-I4)*100/I4</f>
        <v>-21.428571428571427</v>
      </c>
    </row>
    <row r="5" spans="1:10" ht="13" x14ac:dyDescent="0.15">
      <c r="A5" s="1" t="s">
        <v>5</v>
      </c>
      <c r="B5" s="2"/>
      <c r="C5" s="2">
        <f>+'Febrero 2019'!B5</f>
        <v>1</v>
      </c>
      <c r="D5" s="15">
        <f t="shared" si="0"/>
        <v>-100</v>
      </c>
      <c r="E5" s="2">
        <f>+B5+'Enero 2020'!E5</f>
        <v>1</v>
      </c>
      <c r="F5" s="2">
        <f>+C5+'Enero 2020'!F5</f>
        <v>3</v>
      </c>
      <c r="G5" s="15">
        <f t="shared" si="1"/>
        <v>-66.666666666666671</v>
      </c>
      <c r="H5" s="2">
        <f>+B5-C5+'Enero 2020'!H5</f>
        <v>12</v>
      </c>
      <c r="I5" s="16">
        <f>+'Febrero 2019'!H5</f>
        <v>11</v>
      </c>
      <c r="J5" s="15">
        <f t="shared" si="2"/>
        <v>9.0909090909090917</v>
      </c>
    </row>
    <row r="6" spans="1:10" ht="13" x14ac:dyDescent="0.15">
      <c r="A6" s="1" t="s">
        <v>6</v>
      </c>
      <c r="B6" s="2">
        <v>1</v>
      </c>
      <c r="C6" s="2">
        <f>+'Febrero 2019'!B6</f>
        <v>0</v>
      </c>
      <c r="D6" s="15"/>
      <c r="E6" s="2">
        <f>+B6+'Enero 2020'!E6</f>
        <v>2</v>
      </c>
      <c r="F6" s="2">
        <f>+C6+'Enero 2020'!F6</f>
        <v>3</v>
      </c>
      <c r="G6" s="15">
        <f t="shared" si="1"/>
        <v>-33.333333333333336</v>
      </c>
      <c r="H6" s="2">
        <f>+B6-C6+'Enero 2020'!H6</f>
        <v>20</v>
      </c>
      <c r="I6" s="16">
        <f>+'Febrero 2019'!H6</f>
        <v>26</v>
      </c>
      <c r="J6" s="15">
        <f t="shared" si="2"/>
        <v>-23.076923076923077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3</v>
      </c>
      <c r="D7" s="5">
        <f>+(B7-C7)*100/C7</f>
        <v>-66.666666666666671</v>
      </c>
      <c r="E7" s="4">
        <f>SUM(E4:E6)</f>
        <v>3</v>
      </c>
      <c r="F7" s="4">
        <f>SUM(F4:F6)</f>
        <v>9</v>
      </c>
      <c r="G7" s="5">
        <f t="shared" si="1"/>
        <v>-66.666666666666671</v>
      </c>
      <c r="H7" s="4">
        <f>SUM(H4:H6)</f>
        <v>43</v>
      </c>
      <c r="I7" s="4">
        <f>SUM(I4:I6)</f>
        <v>51</v>
      </c>
      <c r="J7" s="5">
        <f t="shared" si="2"/>
        <v>-15.686274509803921</v>
      </c>
    </row>
    <row r="8" spans="1:10" ht="13" x14ac:dyDescent="0.15">
      <c r="A8" s="1" t="s">
        <v>7</v>
      </c>
      <c r="B8" s="2">
        <v>1</v>
      </c>
      <c r="C8" s="2">
        <f>+'Febrero 2019'!B8</f>
        <v>0</v>
      </c>
      <c r="D8" s="15"/>
      <c r="E8" s="2">
        <f>+B8+'Enero 2020'!E8</f>
        <v>2</v>
      </c>
      <c r="F8" s="2">
        <f>+C8+'Enero 2020'!F8</f>
        <v>1</v>
      </c>
      <c r="G8" s="15">
        <f t="shared" si="1"/>
        <v>100</v>
      </c>
      <c r="H8" s="2">
        <f>+B8-C8+'Enero 2020'!H8</f>
        <v>3</v>
      </c>
      <c r="I8" s="16">
        <f>+'Febrero 2019'!H8</f>
        <v>13</v>
      </c>
      <c r="J8" s="15">
        <f t="shared" si="2"/>
        <v>-76.92307692307692</v>
      </c>
    </row>
    <row r="9" spans="1:10" ht="13" x14ac:dyDescent="0.15">
      <c r="A9" s="1" t="s">
        <v>8</v>
      </c>
      <c r="B9" s="2">
        <v>2</v>
      </c>
      <c r="C9" s="2">
        <f>+'Febrero 2019'!B9</f>
        <v>1</v>
      </c>
      <c r="D9" s="15">
        <f t="shared" ref="D9:D12" si="4">+(B9-C9)*100/C9</f>
        <v>100</v>
      </c>
      <c r="E9" s="2">
        <f>+B9+'Enero 2020'!E9</f>
        <v>6</v>
      </c>
      <c r="F9" s="2">
        <f>+C9+'Enero 2020'!F9</f>
        <v>1</v>
      </c>
      <c r="G9" s="15">
        <f t="shared" si="1"/>
        <v>500</v>
      </c>
      <c r="H9" s="2">
        <f>+B9-C9+'Enero 2020'!H9</f>
        <v>39</v>
      </c>
      <c r="I9" s="16">
        <f>+'Febrero 2019'!H9</f>
        <v>20</v>
      </c>
      <c r="J9" s="15">
        <f t="shared" si="2"/>
        <v>95</v>
      </c>
    </row>
    <row r="10" spans="1:10" ht="13" x14ac:dyDescent="0.15">
      <c r="A10" s="1" t="s">
        <v>9</v>
      </c>
      <c r="B10" s="2">
        <v>3</v>
      </c>
      <c r="C10" s="2">
        <f>+'Febrero 2019'!B10</f>
        <v>8</v>
      </c>
      <c r="D10" s="15">
        <f t="shared" si="4"/>
        <v>-62.5</v>
      </c>
      <c r="E10" s="2">
        <f>+B10+'Enero 2020'!E10</f>
        <v>7</v>
      </c>
      <c r="F10" s="2">
        <f>+C10+'Enero 2020'!F10</f>
        <v>17</v>
      </c>
      <c r="G10" s="15">
        <f t="shared" si="1"/>
        <v>-58.823529411764703</v>
      </c>
      <c r="H10" s="2">
        <f>+B10-C10+'Enero 2020'!H10</f>
        <v>67</v>
      </c>
      <c r="I10" s="16">
        <f>+'Febrero 2019'!H10</f>
        <v>68</v>
      </c>
      <c r="J10" s="15">
        <f t="shared" si="2"/>
        <v>-1.4705882352941178</v>
      </c>
    </row>
    <row r="11" spans="1:10" ht="13" x14ac:dyDescent="0.15">
      <c r="A11" s="1" t="s">
        <v>10</v>
      </c>
      <c r="B11" s="2">
        <v>9</v>
      </c>
      <c r="C11" s="2">
        <f>+'Febrero 2019'!B11</f>
        <v>6</v>
      </c>
      <c r="D11" s="15">
        <f t="shared" si="4"/>
        <v>50</v>
      </c>
      <c r="E11" s="2">
        <f>+B11+'Enero 2020'!E11</f>
        <v>17</v>
      </c>
      <c r="F11" s="2">
        <f>+C11+'Enero 2020'!F11</f>
        <v>12</v>
      </c>
      <c r="G11" s="15">
        <f t="shared" si="1"/>
        <v>41.666666666666664</v>
      </c>
      <c r="H11" s="2">
        <f>+B11-C11+'Enero 2020'!H11</f>
        <v>104</v>
      </c>
      <c r="I11" s="16">
        <f>+'Febrero 2019'!H11</f>
        <v>81</v>
      </c>
      <c r="J11" s="15">
        <f t="shared" si="2"/>
        <v>28.395061728395063</v>
      </c>
    </row>
    <row r="12" spans="1:10" ht="13" x14ac:dyDescent="0.15">
      <c r="A12" s="1" t="s">
        <v>11</v>
      </c>
      <c r="B12" s="2">
        <v>11</v>
      </c>
      <c r="C12" s="2">
        <f>+'Febrero 2019'!B12</f>
        <v>12</v>
      </c>
      <c r="D12" s="15">
        <f t="shared" si="4"/>
        <v>-8.3333333333333339</v>
      </c>
      <c r="E12" s="2">
        <f>+B12+'Enero 2020'!E12</f>
        <v>24</v>
      </c>
      <c r="F12" s="2">
        <f>+C12+'Enero 2020'!F12</f>
        <v>19</v>
      </c>
      <c r="G12" s="15">
        <f t="shared" si="1"/>
        <v>26.315789473684209</v>
      </c>
      <c r="H12" s="2">
        <f>+B12-C12+'Enero 2020'!H12</f>
        <v>151</v>
      </c>
      <c r="I12" s="16">
        <f>+'Febrero 2019'!H12</f>
        <v>163</v>
      </c>
      <c r="J12" s="15">
        <f t="shared" si="2"/>
        <v>-7.3619631901840492</v>
      </c>
    </row>
    <row r="13" spans="1:10" x14ac:dyDescent="0.15">
      <c r="A13" s="6" t="s">
        <v>2</v>
      </c>
      <c r="B13" s="4">
        <f t="shared" ref="B13" si="5">+B8+B9+B10+B11+B12</f>
        <v>26</v>
      </c>
      <c r="C13" s="4">
        <f>SUM(C8:C12)</f>
        <v>27</v>
      </c>
      <c r="D13" s="5">
        <f>+(B13-C13)*100/C13</f>
        <v>-3.7037037037037037</v>
      </c>
      <c r="E13" s="4">
        <f>SUM(E8:E12)</f>
        <v>56</v>
      </c>
      <c r="F13" s="4">
        <f>SUM(F8:F12)</f>
        <v>50</v>
      </c>
      <c r="G13" s="5">
        <f t="shared" si="1"/>
        <v>12</v>
      </c>
      <c r="H13" s="4">
        <f>SUM(H8:H12)</f>
        <v>364</v>
      </c>
      <c r="I13" s="4">
        <f>SUM(I8:I12)</f>
        <v>345</v>
      </c>
      <c r="J13" s="5">
        <f t="shared" si="2"/>
        <v>5.5072463768115938</v>
      </c>
    </row>
    <row r="14" spans="1:10" ht="13" x14ac:dyDescent="0.15">
      <c r="A14" s="1" t="s">
        <v>12</v>
      </c>
      <c r="B14" s="2">
        <v>9</v>
      </c>
      <c r="C14" s="2">
        <f>+'Febrero 2019'!B14</f>
        <v>3</v>
      </c>
      <c r="D14" s="15">
        <f>+(B14-C14)*100/C14</f>
        <v>200</v>
      </c>
      <c r="E14" s="2">
        <f>+B14+'Enero 2020'!E14</f>
        <v>16</v>
      </c>
      <c r="F14" s="2">
        <f>+C14+'Enero 2020'!F14</f>
        <v>10</v>
      </c>
      <c r="G14" s="15">
        <f t="shared" si="1"/>
        <v>60</v>
      </c>
      <c r="H14" s="2">
        <f>+B14-C14+'Enero 2020'!H14</f>
        <v>99</v>
      </c>
      <c r="I14" s="16">
        <f>+'Febrero 2019'!H14</f>
        <v>81</v>
      </c>
      <c r="J14" s="15">
        <f t="shared" si="2"/>
        <v>22.222222222222221</v>
      </c>
    </row>
    <row r="15" spans="1:10" ht="13" x14ac:dyDescent="0.15">
      <c r="A15" s="1" t="s">
        <v>13</v>
      </c>
      <c r="B15" s="2">
        <v>8</v>
      </c>
      <c r="C15" s="2">
        <f>+'Febrero 2019'!B15</f>
        <v>6</v>
      </c>
      <c r="D15" s="15">
        <f t="shared" ref="D15:D27" si="6">+(B15-C15)*100/C15</f>
        <v>33.333333333333336</v>
      </c>
      <c r="E15" s="2">
        <f>+B15+'Enero 2020'!E15</f>
        <v>19</v>
      </c>
      <c r="F15" s="2">
        <f>+C15+'Enero 2020'!F15</f>
        <v>14</v>
      </c>
      <c r="G15" s="15">
        <f t="shared" si="1"/>
        <v>35.714285714285715</v>
      </c>
      <c r="H15" s="2">
        <f>+B15-C15+'Enero 2020'!H15</f>
        <v>107</v>
      </c>
      <c r="I15" s="16">
        <f>+'Febrero 2019'!H15</f>
        <v>116</v>
      </c>
      <c r="J15" s="15">
        <f t="shared" si="2"/>
        <v>-7.7586206896551726</v>
      </c>
    </row>
    <row r="16" spans="1:10" ht="13" x14ac:dyDescent="0.15">
      <c r="A16" s="1" t="s">
        <v>14</v>
      </c>
      <c r="B16" s="2">
        <v>15</v>
      </c>
      <c r="C16" s="2">
        <f>+'Febrero 2019'!B16</f>
        <v>13</v>
      </c>
      <c r="D16" s="15">
        <f t="shared" si="6"/>
        <v>15.384615384615385</v>
      </c>
      <c r="E16" s="2">
        <f>+B16+'Enero 2020'!E16</f>
        <v>25</v>
      </c>
      <c r="F16" s="2">
        <f>+C16+'Enero 2020'!F16</f>
        <v>23</v>
      </c>
      <c r="G16" s="15">
        <f t="shared" si="1"/>
        <v>8.695652173913043</v>
      </c>
      <c r="H16" s="2">
        <f>+B16-C16+'Enero 2020'!H16</f>
        <v>147</v>
      </c>
      <c r="I16" s="16">
        <f>+'Febrero 2019'!H16</f>
        <v>133</v>
      </c>
      <c r="J16" s="15">
        <f t="shared" si="2"/>
        <v>10.526315789473685</v>
      </c>
    </row>
    <row r="17" spans="1:10" ht="13" x14ac:dyDescent="0.15">
      <c r="A17" s="1" t="s">
        <v>15</v>
      </c>
      <c r="B17" s="2">
        <v>1</v>
      </c>
      <c r="C17" s="2">
        <f>+'Febrero 2019'!B17</f>
        <v>6</v>
      </c>
      <c r="D17" s="15">
        <f t="shared" si="6"/>
        <v>-83.333333333333329</v>
      </c>
      <c r="E17" s="2">
        <f>+B17+'Enero 2020'!E17</f>
        <v>10</v>
      </c>
      <c r="F17" s="2">
        <f>+C17+'Enero 2020'!F17</f>
        <v>16</v>
      </c>
      <c r="G17" s="15">
        <f t="shared" si="1"/>
        <v>-37.5</v>
      </c>
      <c r="H17" s="2">
        <f>+B17-C17+'Enero 2020'!H17</f>
        <v>70</v>
      </c>
      <c r="I17" s="16">
        <f>+'Febrero 2019'!H17</f>
        <v>99</v>
      </c>
      <c r="J17" s="15">
        <f t="shared" si="2"/>
        <v>-29.292929292929294</v>
      </c>
    </row>
    <row r="18" spans="1:10" ht="13" x14ac:dyDescent="0.15">
      <c r="A18" s="1" t="s">
        <v>29</v>
      </c>
      <c r="B18" s="2">
        <v>8</v>
      </c>
      <c r="C18" s="2">
        <f>+'Febrero 2019'!B18</f>
        <v>12</v>
      </c>
      <c r="D18" s="15">
        <f t="shared" si="6"/>
        <v>-33.333333333333336</v>
      </c>
      <c r="E18" s="2">
        <f>+B18+'Enero 2020'!E18</f>
        <v>14</v>
      </c>
      <c r="F18" s="2">
        <f>+C18+'Enero 2020'!F18</f>
        <v>21</v>
      </c>
      <c r="G18" s="15">
        <f t="shared" si="1"/>
        <v>-33.333333333333336</v>
      </c>
      <c r="H18" s="2">
        <f>+B18-C18+'Enero 2020'!H18</f>
        <v>125</v>
      </c>
      <c r="I18" s="16">
        <f>+'Febrero 2019'!H18</f>
        <v>123</v>
      </c>
      <c r="J18" s="15">
        <f t="shared" si="2"/>
        <v>1.6260162601626016</v>
      </c>
    </row>
    <row r="19" spans="1:10" x14ac:dyDescent="0.15">
      <c r="A19" s="6" t="s">
        <v>3</v>
      </c>
      <c r="B19" s="4">
        <f t="shared" ref="B19" si="7">+B14+B15+B16+B17+B18</f>
        <v>41</v>
      </c>
      <c r="C19" s="4">
        <f>SUM(C14:C18)</f>
        <v>40</v>
      </c>
      <c r="D19" s="5">
        <f>+(B19-C19)*100/C19</f>
        <v>2.5</v>
      </c>
      <c r="E19" s="4">
        <f>SUM(E14:E18)</f>
        <v>84</v>
      </c>
      <c r="F19" s="4">
        <f>SUM(F14:F18)</f>
        <v>84</v>
      </c>
      <c r="G19" s="5">
        <f t="shared" si="1"/>
        <v>0</v>
      </c>
      <c r="H19" s="4">
        <f>SUM(H14:H18)</f>
        <v>548</v>
      </c>
      <c r="I19" s="4">
        <f>SUM(I14:I18)</f>
        <v>552</v>
      </c>
      <c r="J19" s="5">
        <f t="shared" si="2"/>
        <v>-0.72463768115942029</v>
      </c>
    </row>
    <row r="20" spans="1:10" ht="13" x14ac:dyDescent="0.15">
      <c r="A20" s="1" t="s">
        <v>16</v>
      </c>
      <c r="B20" s="2">
        <v>8</v>
      </c>
      <c r="C20" s="2">
        <f>+'Febrero 2019'!B20</f>
        <v>6</v>
      </c>
      <c r="D20" s="15">
        <f t="shared" si="6"/>
        <v>33.333333333333336</v>
      </c>
      <c r="E20" s="2">
        <f>+B20+'Enero 2020'!E20</f>
        <v>19</v>
      </c>
      <c r="F20" s="2">
        <f>+C20+'Enero 2020'!F20</f>
        <v>14</v>
      </c>
      <c r="G20" s="15">
        <f t="shared" si="1"/>
        <v>35.714285714285715</v>
      </c>
      <c r="H20" s="2">
        <f>+B20-C20+'Enero 2020'!H20</f>
        <v>78</v>
      </c>
      <c r="I20" s="16">
        <f>+'Febrero 2019'!H20</f>
        <v>103</v>
      </c>
      <c r="J20" s="15">
        <f t="shared" si="2"/>
        <v>-24.271844660194176</v>
      </c>
    </row>
    <row r="21" spans="1:10" ht="13" x14ac:dyDescent="0.15">
      <c r="A21" s="1" t="s">
        <v>17</v>
      </c>
      <c r="B21" s="2">
        <v>3</v>
      </c>
      <c r="C21" s="2">
        <f>+'Febrero 2019'!B21</f>
        <v>6</v>
      </c>
      <c r="D21" s="15">
        <f t="shared" si="6"/>
        <v>-50</v>
      </c>
      <c r="E21" s="2">
        <f>+B21+'Enero 2020'!E21</f>
        <v>9</v>
      </c>
      <c r="F21" s="2">
        <f>+C21+'Enero 2020'!F21</f>
        <v>11</v>
      </c>
      <c r="G21" s="15">
        <f t="shared" si="1"/>
        <v>-18.181818181818183</v>
      </c>
      <c r="H21" s="2">
        <f>+B21-C21+'Enero 2020'!H21</f>
        <v>58</v>
      </c>
      <c r="I21" s="16">
        <f>+'Febrero 2019'!H21</f>
        <v>57</v>
      </c>
      <c r="J21" s="15">
        <f t="shared" si="2"/>
        <v>1.7543859649122806</v>
      </c>
    </row>
    <row r="22" spans="1:10" ht="13" x14ac:dyDescent="0.15">
      <c r="A22" s="1" t="s">
        <v>19</v>
      </c>
      <c r="B22" s="2">
        <v>4</v>
      </c>
      <c r="C22" s="2">
        <f>+'Febrero 2019'!B22</f>
        <v>4</v>
      </c>
      <c r="D22" s="15">
        <f t="shared" si="6"/>
        <v>0</v>
      </c>
      <c r="E22" s="2">
        <f>+B22+'Enero 2020'!E22</f>
        <v>6</v>
      </c>
      <c r="F22" s="2">
        <f>+C22+'Enero 2020'!F22</f>
        <v>4</v>
      </c>
      <c r="G22" s="15">
        <f t="shared" si="1"/>
        <v>50</v>
      </c>
      <c r="H22" s="2">
        <f>+B22-C22+'Enero 2020'!H22</f>
        <v>28</v>
      </c>
      <c r="I22" s="16">
        <f>+'Febrero 2019'!H22</f>
        <v>38</v>
      </c>
      <c r="J22" s="15">
        <f t="shared" si="2"/>
        <v>-26.315789473684209</v>
      </c>
    </row>
    <row r="23" spans="1:10" ht="13" x14ac:dyDescent="0.15">
      <c r="A23" s="1" t="s">
        <v>18</v>
      </c>
      <c r="B23" s="2">
        <v>5</v>
      </c>
      <c r="C23" s="2">
        <f>+'Febrero 2019'!B23</f>
        <v>15</v>
      </c>
      <c r="D23" s="15">
        <f t="shared" si="6"/>
        <v>-66.666666666666671</v>
      </c>
      <c r="E23" s="2">
        <f>+B23+'Enero 2020'!E23</f>
        <v>15</v>
      </c>
      <c r="F23" s="2">
        <f>+C23+'Enero 2020'!F23</f>
        <v>29</v>
      </c>
      <c r="G23" s="15">
        <f t="shared" si="1"/>
        <v>-48.275862068965516</v>
      </c>
      <c r="H23" s="2">
        <f>+B23-C23+'Enero 2020'!H23</f>
        <v>99</v>
      </c>
      <c r="I23" s="16">
        <f>+'Febrero 2019'!H23</f>
        <v>58</v>
      </c>
      <c r="J23" s="15">
        <f t="shared" si="2"/>
        <v>70.689655172413794</v>
      </c>
    </row>
    <row r="24" spans="1:10" ht="13" x14ac:dyDescent="0.15">
      <c r="A24" s="1" t="s">
        <v>20</v>
      </c>
      <c r="B24" s="2">
        <v>5</v>
      </c>
      <c r="C24" s="2">
        <f>+'Febrero 2019'!B24</f>
        <v>5</v>
      </c>
      <c r="D24" s="15">
        <f t="shared" si="6"/>
        <v>0</v>
      </c>
      <c r="E24" s="2">
        <f>+B24+'Enero 2020'!E24</f>
        <v>9</v>
      </c>
      <c r="F24" s="2">
        <f>+C24+'Enero 2020'!F24</f>
        <v>13</v>
      </c>
      <c r="G24" s="15">
        <f t="shared" si="1"/>
        <v>-30.76923076923077</v>
      </c>
      <c r="H24" s="2">
        <f>+B24-C24+'Enero 2020'!H24</f>
        <v>51</v>
      </c>
      <c r="I24" s="16">
        <f>+'Febrero 2019'!H24</f>
        <v>71</v>
      </c>
      <c r="J24" s="15">
        <f t="shared" si="2"/>
        <v>-28.169014084507044</v>
      </c>
    </row>
    <row r="25" spans="1:10" ht="13" x14ac:dyDescent="0.15">
      <c r="A25" s="1" t="s">
        <v>22</v>
      </c>
      <c r="B25" s="2">
        <v>18</v>
      </c>
      <c r="C25" s="2">
        <f>+'Febrero 2019'!B25</f>
        <v>25</v>
      </c>
      <c r="D25" s="15">
        <f t="shared" si="6"/>
        <v>-28</v>
      </c>
      <c r="E25" s="2">
        <f>+B25+'Enero 2020'!E25</f>
        <v>54</v>
      </c>
      <c r="F25" s="2">
        <f>+C25+'Enero 2020'!F25</f>
        <v>38</v>
      </c>
      <c r="G25" s="15">
        <f t="shared" si="1"/>
        <v>42.10526315789474</v>
      </c>
      <c r="H25" s="2">
        <f>+B25-C25+'Enero 2020'!H25</f>
        <v>241</v>
      </c>
      <c r="I25" s="16">
        <f>+'Febrero 2019'!H25</f>
        <v>190</v>
      </c>
      <c r="J25" s="15">
        <f t="shared" si="2"/>
        <v>26.842105263157894</v>
      </c>
    </row>
    <row r="26" spans="1:10" ht="13" x14ac:dyDescent="0.15">
      <c r="A26" s="1" t="s">
        <v>21</v>
      </c>
      <c r="B26" s="2">
        <v>9</v>
      </c>
      <c r="C26" s="2">
        <f>+'Febrero 2019'!B26</f>
        <v>3</v>
      </c>
      <c r="D26" s="15">
        <f t="shared" si="6"/>
        <v>200</v>
      </c>
      <c r="E26" s="2">
        <f>+B26+'Enero 2020'!E26</f>
        <v>18</v>
      </c>
      <c r="F26" s="2">
        <f>+C26+'Enero 2020'!F26</f>
        <v>7</v>
      </c>
      <c r="G26" s="15">
        <f t="shared" si="1"/>
        <v>157.14285714285714</v>
      </c>
      <c r="H26" s="2">
        <f>+B26-C26+'Enero 2020'!H26</f>
        <v>61</v>
      </c>
      <c r="I26" s="16">
        <f>+'Febrero 2019'!H26</f>
        <v>66</v>
      </c>
      <c r="J26" s="15">
        <f t="shared" si="2"/>
        <v>-7.5757575757575761</v>
      </c>
    </row>
    <row r="27" spans="1:10" ht="13" x14ac:dyDescent="0.15">
      <c r="A27" s="1" t="s">
        <v>28</v>
      </c>
      <c r="B27" s="2">
        <v>6</v>
      </c>
      <c r="C27" s="2">
        <f>+'Febrero 2019'!B27</f>
        <v>3</v>
      </c>
      <c r="D27" s="15">
        <f t="shared" si="6"/>
        <v>100</v>
      </c>
      <c r="E27" s="2">
        <f>+B27+'Enero 2020'!E27</f>
        <v>17</v>
      </c>
      <c r="F27" s="2">
        <f>+C27+'Enero 2020'!F27</f>
        <v>13</v>
      </c>
      <c r="G27" s="15">
        <f t="shared" si="1"/>
        <v>30.76923076923077</v>
      </c>
      <c r="H27" s="2">
        <f>+B27-C27+'Enero 2020'!H27</f>
        <v>67</v>
      </c>
      <c r="I27" s="16">
        <f>+'Febrero 2019'!H27</f>
        <v>44</v>
      </c>
      <c r="J27" s="15">
        <f t="shared" si="2"/>
        <v>52.272727272727273</v>
      </c>
    </row>
    <row r="28" spans="1:10" x14ac:dyDescent="0.15">
      <c r="A28" s="6" t="s">
        <v>30</v>
      </c>
      <c r="B28" s="4">
        <f>SUM(B20:B27)</f>
        <v>58</v>
      </c>
      <c r="C28" s="4">
        <f>SUM(C20:C27)</f>
        <v>67</v>
      </c>
      <c r="D28" s="5">
        <f>+(B28-C28)*100/C28</f>
        <v>-13.432835820895523</v>
      </c>
      <c r="E28" s="4">
        <f>SUM(E20:E27)</f>
        <v>147</v>
      </c>
      <c r="F28" s="4">
        <f>SUM(F20:F27)</f>
        <v>129</v>
      </c>
      <c r="G28" s="5">
        <f>+(E28-F28)*100/F28</f>
        <v>13.953488372093023</v>
      </c>
      <c r="H28" s="4">
        <f>SUM(H20:H27)</f>
        <v>683</v>
      </c>
      <c r="I28" s="4">
        <f>SUM(I20:I27)</f>
        <v>627</v>
      </c>
      <c r="J28" s="5">
        <f>+(H28-I28)*100/I28</f>
        <v>8.931419457735247</v>
      </c>
    </row>
    <row r="29" spans="1:10" ht="14" x14ac:dyDescent="0.15">
      <c r="A29" s="14" t="s">
        <v>27</v>
      </c>
      <c r="B29" s="12">
        <f>+B7+B13+B19+B28</f>
        <v>126</v>
      </c>
      <c r="C29" s="12">
        <f>+C7+C13+C19+C28</f>
        <v>137</v>
      </c>
      <c r="D29" s="13">
        <f>+(B29-C29)*100/C29</f>
        <v>-8.0291970802919703</v>
      </c>
      <c r="E29" s="12">
        <f t="shared" ref="E29:I29" si="8">+E7+E13+E19+E28</f>
        <v>290</v>
      </c>
      <c r="F29" s="12">
        <f t="shared" si="8"/>
        <v>272</v>
      </c>
      <c r="G29" s="13">
        <f>+(E29-F29)*100/F29</f>
        <v>6.617647058823529</v>
      </c>
      <c r="H29" s="12">
        <f t="shared" si="8"/>
        <v>1638</v>
      </c>
      <c r="I29" s="12">
        <f t="shared" si="8"/>
        <v>1575</v>
      </c>
      <c r="J29" s="13">
        <f>+(H29-I29)*100/I29</f>
        <v>4</v>
      </c>
    </row>
    <row r="30" spans="1:10" x14ac:dyDescent="0.15">
      <c r="A30" s="11" t="s">
        <v>31</v>
      </c>
      <c r="B30" s="11">
        <f>+B29-B7</f>
        <v>125</v>
      </c>
      <c r="C30" s="11">
        <f>+C29-C7</f>
        <v>134</v>
      </c>
      <c r="D30" s="10">
        <f>+(B30-C30)*100/C30</f>
        <v>-6.7164179104477615</v>
      </c>
      <c r="E30" s="11">
        <f t="shared" ref="E30:I30" si="9">+E29-E7</f>
        <v>287</v>
      </c>
      <c r="F30" s="11">
        <f t="shared" si="9"/>
        <v>263</v>
      </c>
      <c r="G30" s="10">
        <f>+(E30-F30)*100/F30</f>
        <v>9.1254752851711025</v>
      </c>
      <c r="H30" s="11">
        <f t="shared" si="9"/>
        <v>1595</v>
      </c>
      <c r="I30" s="11">
        <f t="shared" si="9"/>
        <v>1524</v>
      </c>
      <c r="J30" s="10">
        <f>+(H30-I30)*100/I30</f>
        <v>4.6587926509186355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77"/>
  <dimension ref="A2:J30"/>
  <sheetViews>
    <sheetView zoomScale="144" zoomScaleNormal="117" zoomScalePageLayoutView="117" workbookViewId="0">
      <selection activeCell="C41" sqref="C41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2020</v>
      </c>
      <c r="C3" s="8">
        <v>2019</v>
      </c>
      <c r="D3" s="9" t="s">
        <v>23</v>
      </c>
      <c r="E3" s="7">
        <v>2020</v>
      </c>
      <c r="F3" s="8">
        <v>2019</v>
      </c>
      <c r="G3" s="9" t="s">
        <v>23</v>
      </c>
      <c r="H3" s="7">
        <v>2020</v>
      </c>
      <c r="I3" s="8">
        <v>2019</v>
      </c>
      <c r="J3" s="9" t="s">
        <v>23</v>
      </c>
    </row>
    <row r="4" spans="1:10" ht="13" x14ac:dyDescent="0.15">
      <c r="A4" s="1" t="s">
        <v>4</v>
      </c>
      <c r="B4" s="2"/>
      <c r="C4" s="2">
        <f>+'Enero 2019'!B4</f>
        <v>1</v>
      </c>
      <c r="D4" s="15"/>
      <c r="E4" s="2">
        <f>+B4</f>
        <v>0</v>
      </c>
      <c r="F4" s="2">
        <f>+C4</f>
        <v>1</v>
      </c>
      <c r="G4" s="15">
        <f t="shared" ref="G4:G27" si="0">+(E4-F4)*100/F4</f>
        <v>-100</v>
      </c>
      <c r="H4" s="2">
        <f>+B4-C4+'Diciembre 2019'!H4</f>
        <v>13</v>
      </c>
      <c r="I4" s="16">
        <f>+'Enero 2019'!H4</f>
        <v>13</v>
      </c>
      <c r="J4" s="15">
        <f t="shared" ref="J4:J27" si="1">+(H4-I4)*100/I4</f>
        <v>0</v>
      </c>
    </row>
    <row r="5" spans="1:10" ht="13" x14ac:dyDescent="0.15">
      <c r="A5" s="1" t="s">
        <v>5</v>
      </c>
      <c r="B5" s="2">
        <v>1</v>
      </c>
      <c r="C5" s="2">
        <f>+'Enero 2019'!B5</f>
        <v>2</v>
      </c>
      <c r="D5" s="15">
        <f t="shared" ref="D5:D6" si="2">+(B5-C5)*100/C5</f>
        <v>-50</v>
      </c>
      <c r="E5" s="2">
        <f t="shared" ref="E5:E6" si="3">+B5</f>
        <v>1</v>
      </c>
      <c r="F5" s="2">
        <f t="shared" ref="F5:F6" si="4">+C5</f>
        <v>2</v>
      </c>
      <c r="G5" s="15">
        <f t="shared" si="0"/>
        <v>-50</v>
      </c>
      <c r="H5" s="2">
        <f>+B5-C5+'Diciembre 2019'!H5</f>
        <v>13</v>
      </c>
      <c r="I5" s="16">
        <f>+'Enero 2019'!H5</f>
        <v>11</v>
      </c>
      <c r="J5" s="15">
        <f t="shared" si="1"/>
        <v>18.181818181818183</v>
      </c>
    </row>
    <row r="6" spans="1:10" ht="13" x14ac:dyDescent="0.15">
      <c r="A6" s="1" t="s">
        <v>6</v>
      </c>
      <c r="B6" s="2">
        <v>1</v>
      </c>
      <c r="C6" s="2">
        <f>+'Enero 2019'!B6</f>
        <v>3</v>
      </c>
      <c r="D6" s="15">
        <f t="shared" si="2"/>
        <v>-66.666666666666671</v>
      </c>
      <c r="E6" s="2">
        <f t="shared" si="3"/>
        <v>1</v>
      </c>
      <c r="F6" s="2">
        <f t="shared" si="4"/>
        <v>3</v>
      </c>
      <c r="G6" s="15">
        <f t="shared" si="0"/>
        <v>-66.666666666666671</v>
      </c>
      <c r="H6" s="2">
        <f>+B6-C6+'Diciembre 2019'!H6</f>
        <v>19</v>
      </c>
      <c r="I6" s="16">
        <f>+'Enero 2019'!H6</f>
        <v>27</v>
      </c>
      <c r="J6" s="15">
        <f t="shared" si="1"/>
        <v>-29.62962962962963</v>
      </c>
    </row>
    <row r="7" spans="1:10" x14ac:dyDescent="0.15">
      <c r="A7" s="6" t="s">
        <v>1</v>
      </c>
      <c r="B7" s="4">
        <f>+B4+B5+B6</f>
        <v>2</v>
      </c>
      <c r="C7" s="4">
        <f>SUM(C4:C6)</f>
        <v>6</v>
      </c>
      <c r="D7" s="5">
        <f>+(B7-C7)*100/C7</f>
        <v>-66.666666666666671</v>
      </c>
      <c r="E7" s="4">
        <f>SUM(E4:E6)</f>
        <v>2</v>
      </c>
      <c r="F7" s="4">
        <f>SUM(F4:F6)</f>
        <v>6</v>
      </c>
      <c r="G7" s="5">
        <f t="shared" si="0"/>
        <v>-66.666666666666671</v>
      </c>
      <c r="H7" s="4">
        <f>SUM(H4:H6)</f>
        <v>45</v>
      </c>
      <c r="I7" s="4">
        <f>SUM(I4:I6)</f>
        <v>51</v>
      </c>
      <c r="J7" s="5">
        <f t="shared" si="1"/>
        <v>-11.764705882352942</v>
      </c>
    </row>
    <row r="8" spans="1:10" ht="13" x14ac:dyDescent="0.15">
      <c r="A8" s="1" t="s">
        <v>7</v>
      </c>
      <c r="B8" s="2">
        <v>1</v>
      </c>
      <c r="C8" s="2">
        <f>+'Enero 2019'!B8</f>
        <v>1</v>
      </c>
      <c r="D8" s="15">
        <f t="shared" ref="D8:D12" si="5">+(B8-C8)*100/C8</f>
        <v>0</v>
      </c>
      <c r="E8" s="2">
        <f t="shared" ref="E8:E12" si="6">+B8</f>
        <v>1</v>
      </c>
      <c r="F8" s="2">
        <f t="shared" ref="F8:F12" si="7">+C8</f>
        <v>1</v>
      </c>
      <c r="G8" s="15">
        <f t="shared" si="0"/>
        <v>0</v>
      </c>
      <c r="H8" s="2">
        <f>+B8-C8+'Diciembre 2019'!H8</f>
        <v>2</v>
      </c>
      <c r="I8" s="16">
        <f>+'Enero 2019'!H8</f>
        <v>14</v>
      </c>
      <c r="J8" s="15">
        <f t="shared" si="1"/>
        <v>-85.714285714285708</v>
      </c>
    </row>
    <row r="9" spans="1:10" ht="13" x14ac:dyDescent="0.15">
      <c r="A9" s="1" t="s">
        <v>8</v>
      </c>
      <c r="B9" s="2">
        <v>4</v>
      </c>
      <c r="C9" s="2">
        <f>+'Enero 2019'!B9</f>
        <v>0</v>
      </c>
      <c r="D9" s="15"/>
      <c r="E9" s="2">
        <f t="shared" si="6"/>
        <v>4</v>
      </c>
      <c r="F9" s="2">
        <f t="shared" si="7"/>
        <v>0</v>
      </c>
      <c r="G9" s="15"/>
      <c r="H9" s="2">
        <f>+B9-C9+'Diciembre 2019'!H9</f>
        <v>38</v>
      </c>
      <c r="I9" s="16">
        <f>+'Enero 2019'!H9</f>
        <v>20</v>
      </c>
      <c r="J9" s="15">
        <f t="shared" si="1"/>
        <v>90</v>
      </c>
    </row>
    <row r="10" spans="1:10" ht="13" x14ac:dyDescent="0.15">
      <c r="A10" s="1" t="s">
        <v>9</v>
      </c>
      <c r="B10" s="2">
        <v>4</v>
      </c>
      <c r="C10" s="2">
        <f>+'Enero 2019'!B10</f>
        <v>9</v>
      </c>
      <c r="D10" s="15">
        <f t="shared" si="5"/>
        <v>-55.555555555555557</v>
      </c>
      <c r="E10" s="2">
        <f t="shared" si="6"/>
        <v>4</v>
      </c>
      <c r="F10" s="2">
        <f t="shared" si="7"/>
        <v>9</v>
      </c>
      <c r="G10" s="15">
        <f t="shared" si="0"/>
        <v>-55.555555555555557</v>
      </c>
      <c r="H10" s="2">
        <f>+B10-C10+'Diciembre 2019'!H10</f>
        <v>72</v>
      </c>
      <c r="I10" s="16">
        <f>+'Enero 2019'!H10</f>
        <v>65</v>
      </c>
      <c r="J10" s="15">
        <f t="shared" si="1"/>
        <v>10.76923076923077</v>
      </c>
    </row>
    <row r="11" spans="1:10" ht="13" x14ac:dyDescent="0.15">
      <c r="A11" s="1" t="s">
        <v>10</v>
      </c>
      <c r="B11" s="2">
        <v>8</v>
      </c>
      <c r="C11" s="2">
        <f>+'Enero 2019'!B11</f>
        <v>6</v>
      </c>
      <c r="D11" s="15">
        <f t="shared" si="5"/>
        <v>33.333333333333336</v>
      </c>
      <c r="E11" s="2">
        <f t="shared" si="6"/>
        <v>8</v>
      </c>
      <c r="F11" s="2">
        <f t="shared" si="7"/>
        <v>6</v>
      </c>
      <c r="G11" s="15">
        <f t="shared" si="0"/>
        <v>33.333333333333336</v>
      </c>
      <c r="H11" s="2">
        <f>+B11-C11+'Diciembre 2019'!H11</f>
        <v>101</v>
      </c>
      <c r="I11" s="16">
        <f>+'Enero 2019'!H11</f>
        <v>83</v>
      </c>
      <c r="J11" s="15">
        <f t="shared" si="1"/>
        <v>21.686746987951807</v>
      </c>
    </row>
    <row r="12" spans="1:10" ht="13" x14ac:dyDescent="0.15">
      <c r="A12" s="1" t="s">
        <v>11</v>
      </c>
      <c r="B12" s="2">
        <v>13</v>
      </c>
      <c r="C12" s="2">
        <f>+'Enero 2019'!B12</f>
        <v>7</v>
      </c>
      <c r="D12" s="15">
        <f t="shared" si="5"/>
        <v>85.714285714285708</v>
      </c>
      <c r="E12" s="2">
        <f t="shared" si="6"/>
        <v>13</v>
      </c>
      <c r="F12" s="2">
        <f t="shared" si="7"/>
        <v>7</v>
      </c>
      <c r="G12" s="15">
        <f t="shared" si="0"/>
        <v>85.714285714285708</v>
      </c>
      <c r="H12" s="2">
        <f>+B12-C12+'Diciembre 2019'!H12</f>
        <v>152</v>
      </c>
      <c r="I12" s="16">
        <f>+'Enero 2019'!H12</f>
        <v>161</v>
      </c>
      <c r="J12" s="15">
        <f t="shared" si="1"/>
        <v>-5.5900621118012426</v>
      </c>
    </row>
    <row r="13" spans="1:10" x14ac:dyDescent="0.15">
      <c r="A13" s="6" t="s">
        <v>2</v>
      </c>
      <c r="B13" s="4">
        <f t="shared" ref="B13" si="8">+B8+B9+B10+B11+B12</f>
        <v>30</v>
      </c>
      <c r="C13" s="4">
        <f>SUM(C8:C12)</f>
        <v>23</v>
      </c>
      <c r="D13" s="5">
        <f>+(B13-C13)*100/C13</f>
        <v>30.434782608695652</v>
      </c>
      <c r="E13" s="4">
        <f>SUM(E8:E12)</f>
        <v>30</v>
      </c>
      <c r="F13" s="4">
        <f>SUM(F8:F12)</f>
        <v>23</v>
      </c>
      <c r="G13" s="5">
        <f t="shared" si="0"/>
        <v>30.434782608695652</v>
      </c>
      <c r="H13" s="4">
        <f>SUM(H8:H12)</f>
        <v>365</v>
      </c>
      <c r="I13" s="4">
        <f>SUM(I8:I12)</f>
        <v>343</v>
      </c>
      <c r="J13" s="5">
        <f t="shared" si="1"/>
        <v>6.4139941690962097</v>
      </c>
    </row>
    <row r="14" spans="1:10" ht="13" x14ac:dyDescent="0.15">
      <c r="A14" s="1" t="s">
        <v>12</v>
      </c>
      <c r="B14" s="2">
        <v>7</v>
      </c>
      <c r="C14" s="2">
        <f>+'Enero 2019'!B14</f>
        <v>7</v>
      </c>
      <c r="D14" s="15">
        <f>+(B14-C14)*100/C14</f>
        <v>0</v>
      </c>
      <c r="E14" s="2">
        <f t="shared" ref="E14:E18" si="9">+B14</f>
        <v>7</v>
      </c>
      <c r="F14" s="2">
        <f t="shared" ref="F14:F18" si="10">+C14</f>
        <v>7</v>
      </c>
      <c r="G14" s="15">
        <f t="shared" si="0"/>
        <v>0</v>
      </c>
      <c r="H14" s="2">
        <f>+B14-C14+'Diciembre 2019'!H14</f>
        <v>93</v>
      </c>
      <c r="I14" s="16">
        <f>+'Enero 2019'!H14</f>
        <v>81</v>
      </c>
      <c r="J14" s="15">
        <f t="shared" si="1"/>
        <v>14.814814814814815</v>
      </c>
    </row>
    <row r="15" spans="1:10" ht="13" x14ac:dyDescent="0.15">
      <c r="A15" s="1" t="s">
        <v>13</v>
      </c>
      <c r="B15" s="2">
        <v>11</v>
      </c>
      <c r="C15" s="2">
        <f>+'Enero 2019'!B15</f>
        <v>8</v>
      </c>
      <c r="D15" s="15">
        <f t="shared" ref="D15:D27" si="11">+(B15-C15)*100/C15</f>
        <v>37.5</v>
      </c>
      <c r="E15" s="2">
        <f t="shared" si="9"/>
        <v>11</v>
      </c>
      <c r="F15" s="2">
        <f t="shared" si="10"/>
        <v>8</v>
      </c>
      <c r="G15" s="15">
        <f t="shared" si="0"/>
        <v>37.5</v>
      </c>
      <c r="H15" s="2">
        <f>+B15-C15+'Diciembre 2019'!H15</f>
        <v>105</v>
      </c>
      <c r="I15" s="16">
        <f>+'Enero 2019'!H15</f>
        <v>120</v>
      </c>
      <c r="J15" s="15">
        <f t="shared" si="1"/>
        <v>-12.5</v>
      </c>
    </row>
    <row r="16" spans="1:10" ht="13" x14ac:dyDescent="0.15">
      <c r="A16" s="1" t="s">
        <v>14</v>
      </c>
      <c r="B16" s="2">
        <v>10</v>
      </c>
      <c r="C16" s="2">
        <f>+'Enero 2019'!B16</f>
        <v>10</v>
      </c>
      <c r="D16" s="15">
        <f t="shared" si="11"/>
        <v>0</v>
      </c>
      <c r="E16" s="2">
        <f t="shared" si="9"/>
        <v>10</v>
      </c>
      <c r="F16" s="2">
        <f t="shared" si="10"/>
        <v>10</v>
      </c>
      <c r="G16" s="15">
        <f t="shared" si="0"/>
        <v>0</v>
      </c>
      <c r="H16" s="2">
        <f>+B16-C16+'Diciembre 2019'!H16</f>
        <v>145</v>
      </c>
      <c r="I16" s="16">
        <f>+'Enero 2019'!H16</f>
        <v>129</v>
      </c>
      <c r="J16" s="15">
        <f t="shared" si="1"/>
        <v>12.403100775193799</v>
      </c>
    </row>
    <row r="17" spans="1:10" ht="13" x14ac:dyDescent="0.15">
      <c r="A17" s="1" t="s">
        <v>15</v>
      </c>
      <c r="B17" s="2">
        <v>9</v>
      </c>
      <c r="C17" s="2">
        <f>+'Enero 2019'!B17</f>
        <v>10</v>
      </c>
      <c r="D17" s="15">
        <f t="shared" si="11"/>
        <v>-10</v>
      </c>
      <c r="E17" s="2">
        <f t="shared" si="9"/>
        <v>9</v>
      </c>
      <c r="F17" s="2">
        <f t="shared" si="10"/>
        <v>10</v>
      </c>
      <c r="G17" s="15">
        <f t="shared" si="0"/>
        <v>-10</v>
      </c>
      <c r="H17" s="2">
        <f>+B17-C17+'Diciembre 2019'!H17</f>
        <v>75</v>
      </c>
      <c r="I17" s="16">
        <f>+'Enero 2019'!H17</f>
        <v>99</v>
      </c>
      <c r="J17" s="15">
        <f t="shared" si="1"/>
        <v>-24.242424242424242</v>
      </c>
    </row>
    <row r="18" spans="1:10" ht="13" x14ac:dyDescent="0.15">
      <c r="A18" s="1" t="s">
        <v>29</v>
      </c>
      <c r="B18" s="2">
        <v>6</v>
      </c>
      <c r="C18" s="2">
        <f>+'Enero 2019'!B18</f>
        <v>9</v>
      </c>
      <c r="D18" s="15">
        <f t="shared" si="11"/>
        <v>-33.333333333333336</v>
      </c>
      <c r="E18" s="2">
        <f t="shared" si="9"/>
        <v>6</v>
      </c>
      <c r="F18" s="2">
        <f t="shared" si="10"/>
        <v>9</v>
      </c>
      <c r="G18" s="15">
        <f t="shared" si="0"/>
        <v>-33.333333333333336</v>
      </c>
      <c r="H18" s="2">
        <f>+B18-C18+'Diciembre 2019'!H18</f>
        <v>129</v>
      </c>
      <c r="I18" s="16">
        <f>+'Enero 2019'!H18</f>
        <v>118</v>
      </c>
      <c r="J18" s="15">
        <f t="shared" si="1"/>
        <v>9.3220338983050848</v>
      </c>
    </row>
    <row r="19" spans="1:10" x14ac:dyDescent="0.15">
      <c r="A19" s="6" t="s">
        <v>3</v>
      </c>
      <c r="B19" s="4">
        <f t="shared" ref="B19" si="12">+B14+B15+B16+B17+B18</f>
        <v>43</v>
      </c>
      <c r="C19" s="4">
        <f>SUM(C14:C18)</f>
        <v>44</v>
      </c>
      <c r="D19" s="5">
        <f>+(B19-C19)*100/C19</f>
        <v>-2.2727272727272729</v>
      </c>
      <c r="E19" s="4">
        <f>SUM(E14:E18)</f>
        <v>43</v>
      </c>
      <c r="F19" s="4">
        <f>SUM(F14:F18)</f>
        <v>44</v>
      </c>
      <c r="G19" s="5">
        <f t="shared" si="0"/>
        <v>-2.2727272727272729</v>
      </c>
      <c r="H19" s="4">
        <f>SUM(H14:H18)</f>
        <v>547</v>
      </c>
      <c r="I19" s="4">
        <f>SUM(I14:I18)</f>
        <v>547</v>
      </c>
      <c r="J19" s="5">
        <f t="shared" si="1"/>
        <v>0</v>
      </c>
    </row>
    <row r="20" spans="1:10" ht="13" x14ac:dyDescent="0.15">
      <c r="A20" s="1" t="s">
        <v>16</v>
      </c>
      <c r="B20" s="2">
        <v>11</v>
      </c>
      <c r="C20" s="2">
        <f>+'Enero 2019'!B20</f>
        <v>8</v>
      </c>
      <c r="D20" s="15">
        <f t="shared" si="11"/>
        <v>37.5</v>
      </c>
      <c r="E20" s="2">
        <f t="shared" ref="E20:E27" si="13">+B20</f>
        <v>11</v>
      </c>
      <c r="F20" s="2">
        <f t="shared" ref="F20:F27" si="14">+C20</f>
        <v>8</v>
      </c>
      <c r="G20" s="15">
        <f t="shared" si="0"/>
        <v>37.5</v>
      </c>
      <c r="H20" s="2">
        <f>+B20-C20+'Diciembre 2019'!H20</f>
        <v>76</v>
      </c>
      <c r="I20" s="16">
        <f>+'Enero 2019'!H20</f>
        <v>111</v>
      </c>
      <c r="J20" s="15">
        <f t="shared" si="1"/>
        <v>-31.531531531531531</v>
      </c>
    </row>
    <row r="21" spans="1:10" ht="13" x14ac:dyDescent="0.15">
      <c r="A21" s="1" t="s">
        <v>17</v>
      </c>
      <c r="B21" s="2">
        <v>6</v>
      </c>
      <c r="C21" s="2">
        <f>+'Enero 2019'!B21</f>
        <v>5</v>
      </c>
      <c r="D21" s="15">
        <f t="shared" si="11"/>
        <v>20</v>
      </c>
      <c r="E21" s="2">
        <f t="shared" si="13"/>
        <v>6</v>
      </c>
      <c r="F21" s="2">
        <f t="shared" si="14"/>
        <v>5</v>
      </c>
      <c r="G21" s="15">
        <f t="shared" si="0"/>
        <v>20</v>
      </c>
      <c r="H21" s="2">
        <f>+B21-C21+'Diciembre 2019'!H21</f>
        <v>61</v>
      </c>
      <c r="I21" s="16">
        <f>+'Enero 2019'!H21</f>
        <v>60</v>
      </c>
      <c r="J21" s="15">
        <f t="shared" si="1"/>
        <v>1.6666666666666667</v>
      </c>
    </row>
    <row r="22" spans="1:10" ht="13" x14ac:dyDescent="0.15">
      <c r="A22" s="1" t="s">
        <v>19</v>
      </c>
      <c r="B22" s="2">
        <v>2</v>
      </c>
      <c r="C22" s="2">
        <f>+'Enero 2019'!B22</f>
        <v>0</v>
      </c>
      <c r="D22" s="15"/>
      <c r="E22" s="2">
        <f t="shared" si="13"/>
        <v>2</v>
      </c>
      <c r="F22" s="2">
        <f t="shared" si="14"/>
        <v>0</v>
      </c>
      <c r="G22" s="15"/>
      <c r="H22" s="2">
        <f>+B22-C22+'Diciembre 2019'!H22</f>
        <v>28</v>
      </c>
      <c r="I22" s="16">
        <f>+'Enero 2019'!H22</f>
        <v>37</v>
      </c>
      <c r="J22" s="15">
        <f t="shared" si="1"/>
        <v>-24.324324324324323</v>
      </c>
    </row>
    <row r="23" spans="1:10" ht="13" x14ac:dyDescent="0.15">
      <c r="A23" s="1" t="s">
        <v>18</v>
      </c>
      <c r="B23" s="2">
        <v>10</v>
      </c>
      <c r="C23" s="2">
        <f>+'Enero 2019'!B23</f>
        <v>14</v>
      </c>
      <c r="D23" s="15">
        <f t="shared" si="11"/>
        <v>-28.571428571428573</v>
      </c>
      <c r="E23" s="2">
        <f t="shared" si="13"/>
        <v>10</v>
      </c>
      <c r="F23" s="2">
        <f t="shared" si="14"/>
        <v>14</v>
      </c>
      <c r="G23" s="15">
        <f t="shared" si="0"/>
        <v>-28.571428571428573</v>
      </c>
      <c r="H23" s="2">
        <f>+B23-C23+'Diciembre 2019'!H23</f>
        <v>109</v>
      </c>
      <c r="I23" s="16">
        <f>+'Enero 2019'!H23</f>
        <v>51</v>
      </c>
      <c r="J23" s="15">
        <f t="shared" si="1"/>
        <v>113.72549019607843</v>
      </c>
    </row>
    <row r="24" spans="1:10" ht="13" x14ac:dyDescent="0.15">
      <c r="A24" s="1" t="s">
        <v>20</v>
      </c>
      <c r="B24" s="2">
        <v>4</v>
      </c>
      <c r="C24" s="2">
        <f>+'Enero 2019'!B24</f>
        <v>8</v>
      </c>
      <c r="D24" s="15">
        <f t="shared" si="11"/>
        <v>-50</v>
      </c>
      <c r="E24" s="2">
        <f t="shared" si="13"/>
        <v>4</v>
      </c>
      <c r="F24" s="2">
        <f t="shared" si="14"/>
        <v>8</v>
      </c>
      <c r="G24" s="15">
        <f t="shared" si="0"/>
        <v>-50</v>
      </c>
      <c r="H24" s="2">
        <f>+B24-C24+'Diciembre 2019'!H24</f>
        <v>51</v>
      </c>
      <c r="I24" s="16">
        <f>+'Enero 2019'!H24</f>
        <v>75</v>
      </c>
      <c r="J24" s="15">
        <f t="shared" si="1"/>
        <v>-32</v>
      </c>
    </row>
    <row r="25" spans="1:10" ht="13" x14ac:dyDescent="0.15">
      <c r="A25" s="1" t="s">
        <v>22</v>
      </c>
      <c r="B25" s="2">
        <v>36</v>
      </c>
      <c r="C25" s="2">
        <f>+'Enero 2019'!B25</f>
        <v>13</v>
      </c>
      <c r="D25" s="15">
        <f t="shared" si="11"/>
        <v>176.92307692307693</v>
      </c>
      <c r="E25" s="2">
        <f t="shared" si="13"/>
        <v>36</v>
      </c>
      <c r="F25" s="2">
        <f t="shared" si="14"/>
        <v>13</v>
      </c>
      <c r="G25" s="15">
        <f t="shared" si="0"/>
        <v>176.92307692307693</v>
      </c>
      <c r="H25" s="2">
        <f>+B25-C25+'Diciembre 2019'!H25</f>
        <v>248</v>
      </c>
      <c r="I25" s="16">
        <f>+'Enero 2019'!H25</f>
        <v>178</v>
      </c>
      <c r="J25" s="15">
        <f t="shared" si="1"/>
        <v>39.325842696629216</v>
      </c>
    </row>
    <row r="26" spans="1:10" ht="13" x14ac:dyDescent="0.15">
      <c r="A26" s="1" t="s">
        <v>21</v>
      </c>
      <c r="B26" s="2">
        <v>9</v>
      </c>
      <c r="C26" s="2">
        <f>+'Enero 2019'!B26</f>
        <v>4</v>
      </c>
      <c r="D26" s="15">
        <f t="shared" si="11"/>
        <v>125</v>
      </c>
      <c r="E26" s="2">
        <f t="shared" si="13"/>
        <v>9</v>
      </c>
      <c r="F26" s="2">
        <f t="shared" si="14"/>
        <v>4</v>
      </c>
      <c r="G26" s="15">
        <f t="shared" si="0"/>
        <v>125</v>
      </c>
      <c r="H26" s="2">
        <f>+B26-C26+'Diciembre 2019'!H26</f>
        <v>55</v>
      </c>
      <c r="I26" s="16">
        <f>+'Enero 2019'!H26</f>
        <v>69</v>
      </c>
      <c r="J26" s="15">
        <f t="shared" si="1"/>
        <v>-20.289855072463769</v>
      </c>
    </row>
    <row r="27" spans="1:10" ht="13" x14ac:dyDescent="0.15">
      <c r="A27" s="1" t="s">
        <v>28</v>
      </c>
      <c r="B27" s="2">
        <v>11</v>
      </c>
      <c r="C27" s="2">
        <f>+'Enero 2019'!B27</f>
        <v>10</v>
      </c>
      <c r="D27" s="15">
        <f t="shared" si="11"/>
        <v>10</v>
      </c>
      <c r="E27" s="2">
        <f t="shared" si="13"/>
        <v>11</v>
      </c>
      <c r="F27" s="2">
        <f t="shared" si="14"/>
        <v>10</v>
      </c>
      <c r="G27" s="15">
        <f t="shared" si="0"/>
        <v>10</v>
      </c>
      <c r="H27" s="2">
        <f>+B27-C27+'Diciembre 2019'!H27</f>
        <v>64</v>
      </c>
      <c r="I27" s="16">
        <f>+'Enero 2019'!H27</f>
        <v>43</v>
      </c>
      <c r="J27" s="15">
        <f t="shared" si="1"/>
        <v>48.837209302325583</v>
      </c>
    </row>
    <row r="28" spans="1:10" x14ac:dyDescent="0.15">
      <c r="A28" s="6" t="s">
        <v>30</v>
      </c>
      <c r="B28" s="4">
        <f>SUM(B20:B27)</f>
        <v>89</v>
      </c>
      <c r="C28" s="4">
        <f>SUM(C20:C27)</f>
        <v>62</v>
      </c>
      <c r="D28" s="5">
        <f>+(B28-C28)*100/C28</f>
        <v>43.548387096774192</v>
      </c>
      <c r="E28" s="4">
        <f>SUM(E20:E27)</f>
        <v>89</v>
      </c>
      <c r="F28" s="4">
        <f>SUM(F20:F27)</f>
        <v>62</v>
      </c>
      <c r="G28" s="5">
        <f>+(E28-F28)*100/F28</f>
        <v>43.548387096774192</v>
      </c>
      <c r="H28" s="4">
        <f>SUM(H20:H27)</f>
        <v>692</v>
      </c>
      <c r="I28" s="4">
        <f>SUM(I20:I27)</f>
        <v>624</v>
      </c>
      <c r="J28" s="5">
        <f>+(H28-I28)*100/I28</f>
        <v>10.897435897435898</v>
      </c>
    </row>
    <row r="29" spans="1:10" ht="14" x14ac:dyDescent="0.15">
      <c r="A29" s="14" t="s">
        <v>27</v>
      </c>
      <c r="B29" s="12">
        <f>+B7+B13+B19+B28</f>
        <v>164</v>
      </c>
      <c r="C29" s="12">
        <f>+C7+C13+C19+C28</f>
        <v>135</v>
      </c>
      <c r="D29" s="13">
        <f>+(B29-C29)*100/C29</f>
        <v>21.481481481481481</v>
      </c>
      <c r="E29" s="12">
        <f t="shared" ref="E29:I29" si="15">+E7+E13+E19+E28</f>
        <v>164</v>
      </c>
      <c r="F29" s="12">
        <f t="shared" si="15"/>
        <v>135</v>
      </c>
      <c r="G29" s="13">
        <f>+(E29-F29)*100/F29</f>
        <v>21.481481481481481</v>
      </c>
      <c r="H29" s="12">
        <f t="shared" si="15"/>
        <v>1649</v>
      </c>
      <c r="I29" s="12">
        <f t="shared" si="15"/>
        <v>1565</v>
      </c>
      <c r="J29" s="13">
        <f>+(H29-I29)*100/I29</f>
        <v>5.3674121405750803</v>
      </c>
    </row>
    <row r="30" spans="1:10" x14ac:dyDescent="0.15">
      <c r="A30" s="11" t="s">
        <v>31</v>
      </c>
      <c r="B30" s="11">
        <f>+B29-B7</f>
        <v>162</v>
      </c>
      <c r="C30" s="11">
        <f>+C29-C7</f>
        <v>129</v>
      </c>
      <c r="D30" s="10">
        <f>+(B30-C30)*100/C30</f>
        <v>25.581395348837209</v>
      </c>
      <c r="E30" s="11">
        <f t="shared" ref="E30:I30" si="16">+E29-E7</f>
        <v>162</v>
      </c>
      <c r="F30" s="11">
        <f t="shared" si="16"/>
        <v>129</v>
      </c>
      <c r="G30" s="10">
        <f>+(E30-F30)*100/F30</f>
        <v>25.581395348837209</v>
      </c>
      <c r="H30" s="11">
        <f t="shared" si="16"/>
        <v>1604</v>
      </c>
      <c r="I30" s="11">
        <f t="shared" si="16"/>
        <v>1514</v>
      </c>
      <c r="J30" s="10">
        <f>+(H30-I30)*100/I30</f>
        <v>5.9445178335535003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78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+'Diciembre 2018'!B4</f>
        <v>0</v>
      </c>
      <c r="D4" s="15"/>
      <c r="E4" s="2">
        <f>+B4+'Noviembre 2019'!E4</f>
        <v>14</v>
      </c>
      <c r="F4" s="2">
        <f>+C4+'Noviembre 2019'!F4</f>
        <v>12</v>
      </c>
      <c r="G4" s="15">
        <f t="shared" ref="G4:G27" si="0">+(E4-F4)*100/F4</f>
        <v>16.666666666666668</v>
      </c>
      <c r="H4" s="2">
        <f>+B4-C4+'Noviembre 2019'!H4</f>
        <v>14</v>
      </c>
      <c r="I4" s="16">
        <f>+'Diciembre 2018'!H4</f>
        <v>12</v>
      </c>
      <c r="J4" s="15">
        <f t="shared" ref="J4:J27" si="1">+(H4-I4)*100/I4</f>
        <v>16.666666666666668</v>
      </c>
    </row>
    <row r="5" spans="1:10" ht="13" x14ac:dyDescent="0.15">
      <c r="A5" s="1" t="s">
        <v>5</v>
      </c>
      <c r="B5" s="2">
        <v>2</v>
      </c>
      <c r="C5" s="2">
        <f>+'Diciembre 2018'!B5</f>
        <v>1</v>
      </c>
      <c r="D5" s="15">
        <f t="shared" ref="D5:D6" si="2">+(B5-C5)*100/C5</f>
        <v>100</v>
      </c>
      <c r="E5" s="2">
        <f>+B5+'Noviembre 2019'!E5</f>
        <v>14</v>
      </c>
      <c r="F5" s="2">
        <f>+C5+'Noviembre 2019'!F5</f>
        <v>10</v>
      </c>
      <c r="G5" s="15">
        <f t="shared" si="0"/>
        <v>40</v>
      </c>
      <c r="H5" s="2">
        <f>+B5-C5+'Noviembre 2019'!H5</f>
        <v>14</v>
      </c>
      <c r="I5" s="16">
        <f>+'Diciembre 2018'!H5</f>
        <v>10</v>
      </c>
      <c r="J5" s="15">
        <f t="shared" si="1"/>
        <v>40</v>
      </c>
    </row>
    <row r="6" spans="1:10" ht="13" x14ac:dyDescent="0.15">
      <c r="A6" s="1" t="s">
        <v>6</v>
      </c>
      <c r="B6" s="2">
        <v>4</v>
      </c>
      <c r="C6" s="2">
        <f>+'Diciembre 2018'!B6</f>
        <v>3</v>
      </c>
      <c r="D6" s="15">
        <f t="shared" si="2"/>
        <v>33.333333333333336</v>
      </c>
      <c r="E6" s="2">
        <f>+B6+'Noviembre 2019'!E6</f>
        <v>21</v>
      </c>
      <c r="F6" s="2">
        <f>+C6+'Noviembre 2019'!F6</f>
        <v>24</v>
      </c>
      <c r="G6" s="15">
        <f t="shared" si="0"/>
        <v>-12.5</v>
      </c>
      <c r="H6" s="2">
        <f>+B6-C6+'Noviembre 2019'!H6</f>
        <v>21</v>
      </c>
      <c r="I6" s="16">
        <f>+'Diciembre 2018'!H6</f>
        <v>24</v>
      </c>
      <c r="J6" s="15">
        <f t="shared" si="1"/>
        <v>-12.5</v>
      </c>
    </row>
    <row r="7" spans="1:10" x14ac:dyDescent="0.15">
      <c r="A7" s="6" t="s">
        <v>1</v>
      </c>
      <c r="B7" s="4">
        <f t="shared" ref="B7" si="3">+B4+B5+B6</f>
        <v>7</v>
      </c>
      <c r="C7" s="4">
        <f>SUM(C4:C6)</f>
        <v>4</v>
      </c>
      <c r="D7" s="5">
        <f>+(B7-C7)*100/C7</f>
        <v>75</v>
      </c>
      <c r="E7" s="4">
        <f>SUM(E4:E6)</f>
        <v>49</v>
      </c>
      <c r="F7" s="4">
        <f>SUM(F4:F6)</f>
        <v>46</v>
      </c>
      <c r="G7" s="5">
        <f t="shared" si="0"/>
        <v>6.5217391304347823</v>
      </c>
      <c r="H7" s="4">
        <f>SUM(H4:H6)</f>
        <v>49</v>
      </c>
      <c r="I7" s="4">
        <f>SUM(I4:I6)</f>
        <v>46</v>
      </c>
      <c r="J7" s="5">
        <f t="shared" si="1"/>
        <v>6.5217391304347823</v>
      </c>
    </row>
    <row r="8" spans="1:10" ht="13" x14ac:dyDescent="0.15">
      <c r="A8" s="1" t="s">
        <v>7</v>
      </c>
      <c r="B8" s="2"/>
      <c r="C8" s="2">
        <f>+'Diciembre 2018'!B8</f>
        <v>1</v>
      </c>
      <c r="D8" s="15">
        <f t="shared" ref="D8:D12" si="4">+(B8-C8)*100/C8</f>
        <v>-100</v>
      </c>
      <c r="E8" s="2">
        <f>+B8+'Noviembre 2019'!E8</f>
        <v>2</v>
      </c>
      <c r="F8" s="2">
        <f>+C8+'Noviembre 2019'!F8</f>
        <v>13</v>
      </c>
      <c r="G8" s="15">
        <f t="shared" si="0"/>
        <v>-84.615384615384613</v>
      </c>
      <c r="H8" s="2">
        <f>+B8-C8+'Noviembre 2019'!H8</f>
        <v>2</v>
      </c>
      <c r="I8" s="16">
        <f>+'Diciembre 2018'!H8</f>
        <v>13</v>
      </c>
      <c r="J8" s="15">
        <f t="shared" si="1"/>
        <v>-84.615384615384613</v>
      </c>
    </row>
    <row r="9" spans="1:10" ht="13" x14ac:dyDescent="0.15">
      <c r="A9" s="1" t="s">
        <v>8</v>
      </c>
      <c r="B9" s="2">
        <v>4</v>
      </c>
      <c r="C9" s="2">
        <f>+'Diciembre 2018'!B9</f>
        <v>2</v>
      </c>
      <c r="D9" s="15">
        <f t="shared" si="4"/>
        <v>100</v>
      </c>
      <c r="E9" s="2">
        <f>+B9+'Noviembre 2019'!E9</f>
        <v>34</v>
      </c>
      <c r="F9" s="2">
        <f>+C9+'Noviembre 2019'!F9</f>
        <v>23</v>
      </c>
      <c r="G9" s="15">
        <f t="shared" si="0"/>
        <v>47.826086956521742</v>
      </c>
      <c r="H9" s="2">
        <f>+B9-C9+'Noviembre 2019'!H9</f>
        <v>34</v>
      </c>
      <c r="I9" s="16">
        <f>+'Diciembre 2018'!H9</f>
        <v>23</v>
      </c>
      <c r="J9" s="15">
        <f t="shared" si="1"/>
        <v>47.826086956521742</v>
      </c>
    </row>
    <row r="10" spans="1:10" ht="13" x14ac:dyDescent="0.15">
      <c r="A10" s="1" t="s">
        <v>9</v>
      </c>
      <c r="B10" s="2">
        <v>10</v>
      </c>
      <c r="C10" s="2">
        <f>+'Diciembre 2018'!B10</f>
        <v>4</v>
      </c>
      <c r="D10" s="15">
        <f t="shared" si="4"/>
        <v>150</v>
      </c>
      <c r="E10" s="2">
        <f>+B10+'Noviembre 2019'!E10</f>
        <v>77</v>
      </c>
      <c r="F10" s="2">
        <f>+C10+'Noviembre 2019'!F10</f>
        <v>64</v>
      </c>
      <c r="G10" s="15">
        <f t="shared" si="0"/>
        <v>20.3125</v>
      </c>
      <c r="H10" s="2">
        <f>+B10-C10+'Noviembre 2019'!H10</f>
        <v>77</v>
      </c>
      <c r="I10" s="16">
        <f>+'Diciembre 2018'!H10</f>
        <v>64</v>
      </c>
      <c r="J10" s="15">
        <f t="shared" si="1"/>
        <v>20.3125</v>
      </c>
    </row>
    <row r="11" spans="1:10" ht="13" x14ac:dyDescent="0.15">
      <c r="A11" s="1" t="s">
        <v>10</v>
      </c>
      <c r="B11" s="2">
        <v>14</v>
      </c>
      <c r="C11" s="2">
        <f>+'Diciembre 2018'!B11</f>
        <v>7</v>
      </c>
      <c r="D11" s="15">
        <f t="shared" si="4"/>
        <v>100</v>
      </c>
      <c r="E11" s="2">
        <f>+B11+'Noviembre 2019'!E11</f>
        <v>99</v>
      </c>
      <c r="F11" s="2">
        <f>+C11+'Noviembre 2019'!F11</f>
        <v>84</v>
      </c>
      <c r="G11" s="15">
        <f t="shared" si="0"/>
        <v>17.857142857142858</v>
      </c>
      <c r="H11" s="2">
        <f>+B11-C11+'Noviembre 2019'!H11</f>
        <v>99</v>
      </c>
      <c r="I11" s="16">
        <f>+'Diciembre 2018'!H11</f>
        <v>84</v>
      </c>
      <c r="J11" s="15">
        <f t="shared" si="1"/>
        <v>17.857142857142858</v>
      </c>
    </row>
    <row r="12" spans="1:10" ht="13" x14ac:dyDescent="0.15">
      <c r="A12" s="1" t="s">
        <v>11</v>
      </c>
      <c r="B12" s="2">
        <v>20</v>
      </c>
      <c r="C12" s="2">
        <f>+'Diciembre 2018'!B12</f>
        <v>13</v>
      </c>
      <c r="D12" s="15">
        <f t="shared" si="4"/>
        <v>53.846153846153847</v>
      </c>
      <c r="E12" s="2">
        <f>+B12+'Noviembre 2019'!E12</f>
        <v>146</v>
      </c>
      <c r="F12" s="2">
        <f>+C12+'Noviembre 2019'!F12</f>
        <v>174</v>
      </c>
      <c r="G12" s="15">
        <f t="shared" si="0"/>
        <v>-16.091954022988507</v>
      </c>
      <c r="H12" s="2">
        <f>+B12-C12+'Noviembre 2019'!H12</f>
        <v>146</v>
      </c>
      <c r="I12" s="16">
        <f>+'Diciembre 2018'!H12</f>
        <v>174</v>
      </c>
      <c r="J12" s="15">
        <f t="shared" si="1"/>
        <v>-16.091954022988507</v>
      </c>
    </row>
    <row r="13" spans="1:10" x14ac:dyDescent="0.15">
      <c r="A13" s="6" t="s">
        <v>2</v>
      </c>
      <c r="B13" s="4">
        <f t="shared" ref="B13" si="5">+B8+B9+B10+B11+B12</f>
        <v>48</v>
      </c>
      <c r="C13" s="4">
        <f>SUM(C8:C12)</f>
        <v>27</v>
      </c>
      <c r="D13" s="5">
        <f>+(B13-C13)*100/C13</f>
        <v>77.777777777777771</v>
      </c>
      <c r="E13" s="4">
        <f>SUM(E8:E12)</f>
        <v>358</v>
      </c>
      <c r="F13" s="4">
        <f>SUM(F8:F12)</f>
        <v>358</v>
      </c>
      <c r="G13" s="5">
        <f t="shared" si="0"/>
        <v>0</v>
      </c>
      <c r="H13" s="4">
        <f>SUM(H8:H12)</f>
        <v>358</v>
      </c>
      <c r="I13" s="4">
        <f>SUM(I8:I12)</f>
        <v>358</v>
      </c>
      <c r="J13" s="5">
        <f t="shared" si="1"/>
        <v>0</v>
      </c>
    </row>
    <row r="14" spans="1:10" ht="13" x14ac:dyDescent="0.15">
      <c r="A14" s="1" t="s">
        <v>12</v>
      </c>
      <c r="B14" s="2">
        <v>6</v>
      </c>
      <c r="C14" s="2">
        <f>+'Diciembre 2018'!B14</f>
        <v>9</v>
      </c>
      <c r="D14" s="15">
        <f>+(B14-C14)*100/C14</f>
        <v>-33.333333333333336</v>
      </c>
      <c r="E14" s="2">
        <f>+B14+'Noviembre 2019'!E14</f>
        <v>93</v>
      </c>
      <c r="F14" s="2">
        <f>+C14+'Noviembre 2019'!F14</f>
        <v>86</v>
      </c>
      <c r="G14" s="15">
        <f t="shared" si="0"/>
        <v>8.1395348837209305</v>
      </c>
      <c r="H14" s="2">
        <f>+B14-C14+'Noviembre 2019'!H14</f>
        <v>93</v>
      </c>
      <c r="I14" s="16">
        <f>+'Diciembre 2018'!H14</f>
        <v>86</v>
      </c>
      <c r="J14" s="15">
        <f t="shared" si="1"/>
        <v>8.1395348837209305</v>
      </c>
    </row>
    <row r="15" spans="1:10" ht="13" x14ac:dyDescent="0.15">
      <c r="A15" s="1" t="s">
        <v>13</v>
      </c>
      <c r="B15" s="2">
        <v>7</v>
      </c>
      <c r="C15" s="2">
        <f>+'Diciembre 2018'!B15</f>
        <v>12</v>
      </c>
      <c r="D15" s="15">
        <f t="shared" ref="D15:D27" si="6">+(B15-C15)*100/C15</f>
        <v>-41.666666666666664</v>
      </c>
      <c r="E15" s="2">
        <f>+B15+'Noviembre 2019'!E15</f>
        <v>102</v>
      </c>
      <c r="F15" s="2">
        <f>+C15+'Noviembre 2019'!F15</f>
        <v>128</v>
      </c>
      <c r="G15" s="15">
        <f t="shared" si="0"/>
        <v>-20.3125</v>
      </c>
      <c r="H15" s="2">
        <f>+B15-C15+'Noviembre 2019'!H15</f>
        <v>102</v>
      </c>
      <c r="I15" s="16">
        <f>+'Diciembre 2018'!H15</f>
        <v>128</v>
      </c>
      <c r="J15" s="15">
        <f t="shared" si="1"/>
        <v>-20.3125</v>
      </c>
    </row>
    <row r="16" spans="1:10" ht="13" x14ac:dyDescent="0.15">
      <c r="A16" s="1" t="s">
        <v>14</v>
      </c>
      <c r="B16" s="2">
        <v>16</v>
      </c>
      <c r="C16" s="2">
        <f>+'Diciembre 2018'!B16</f>
        <v>5</v>
      </c>
      <c r="D16" s="15">
        <f t="shared" si="6"/>
        <v>220</v>
      </c>
      <c r="E16" s="2">
        <f>+B16+'Noviembre 2019'!E16</f>
        <v>145</v>
      </c>
      <c r="F16" s="2">
        <f>+C16+'Noviembre 2019'!F16</f>
        <v>127</v>
      </c>
      <c r="G16" s="15">
        <f t="shared" si="0"/>
        <v>14.173228346456693</v>
      </c>
      <c r="H16" s="2">
        <f>+B16-C16+'Noviembre 2019'!H16</f>
        <v>145</v>
      </c>
      <c r="I16" s="16">
        <f>+'Diciembre 2018'!H16</f>
        <v>127</v>
      </c>
      <c r="J16" s="15">
        <f t="shared" si="1"/>
        <v>14.173228346456693</v>
      </c>
    </row>
    <row r="17" spans="1:10" ht="13" x14ac:dyDescent="0.15">
      <c r="A17" s="1" t="s">
        <v>15</v>
      </c>
      <c r="B17" s="2">
        <v>8</v>
      </c>
      <c r="C17" s="2">
        <f>+'Diciembre 2018'!B17</f>
        <v>7</v>
      </c>
      <c r="D17" s="15">
        <f t="shared" si="6"/>
        <v>14.285714285714286</v>
      </c>
      <c r="E17" s="2">
        <f>+B17+'Noviembre 2019'!E17</f>
        <v>76</v>
      </c>
      <c r="F17" s="2">
        <f>+C17+'Noviembre 2019'!F17</f>
        <v>100</v>
      </c>
      <c r="G17" s="15">
        <f t="shared" si="0"/>
        <v>-24</v>
      </c>
      <c r="H17" s="2">
        <f>+B17-C17+'Noviembre 2019'!H17</f>
        <v>76</v>
      </c>
      <c r="I17" s="16">
        <f>+'Diciembre 2018'!H17</f>
        <v>100</v>
      </c>
      <c r="J17" s="15">
        <f t="shared" si="1"/>
        <v>-24</v>
      </c>
    </row>
    <row r="18" spans="1:10" ht="13" x14ac:dyDescent="0.15">
      <c r="A18" s="1" t="s">
        <v>29</v>
      </c>
      <c r="B18" s="2">
        <v>11</v>
      </c>
      <c r="C18" s="2">
        <f>+'Diciembre 2018'!B18</f>
        <v>7</v>
      </c>
      <c r="D18" s="15">
        <f t="shared" si="6"/>
        <v>57.142857142857146</v>
      </c>
      <c r="E18" s="2">
        <f>+B18+'Noviembre 2019'!E18</f>
        <v>132</v>
      </c>
      <c r="F18" s="2">
        <f>+C18+'Noviembre 2019'!F18</f>
        <v>119</v>
      </c>
      <c r="G18" s="15">
        <f t="shared" si="0"/>
        <v>10.92436974789916</v>
      </c>
      <c r="H18" s="2">
        <f>+B18-C18+'Noviembre 2019'!H18</f>
        <v>132</v>
      </c>
      <c r="I18" s="16">
        <f>+'Diciembre 2018'!H18</f>
        <v>119</v>
      </c>
      <c r="J18" s="15">
        <f t="shared" si="1"/>
        <v>10.92436974789916</v>
      </c>
    </row>
    <row r="19" spans="1:10" x14ac:dyDescent="0.15">
      <c r="A19" s="6" t="s">
        <v>3</v>
      </c>
      <c r="B19" s="4">
        <f t="shared" ref="B19" si="7">+B14+B15+B16+B17+B18</f>
        <v>48</v>
      </c>
      <c r="C19" s="4">
        <f>SUM(C14:C18)</f>
        <v>40</v>
      </c>
      <c r="D19" s="5">
        <f>+(B19-C19)*100/C19</f>
        <v>20</v>
      </c>
      <c r="E19" s="4">
        <f>SUM(E14:E18)</f>
        <v>548</v>
      </c>
      <c r="F19" s="4">
        <f>SUM(F14:F18)</f>
        <v>560</v>
      </c>
      <c r="G19" s="5">
        <f t="shared" si="0"/>
        <v>-2.1428571428571428</v>
      </c>
      <c r="H19" s="4">
        <f>SUM(H14:H18)</f>
        <v>548</v>
      </c>
      <c r="I19" s="4">
        <f>SUM(I14:I18)</f>
        <v>560</v>
      </c>
      <c r="J19" s="5">
        <f t="shared" si="1"/>
        <v>-2.1428571428571428</v>
      </c>
    </row>
    <row r="20" spans="1:10" ht="13" x14ac:dyDescent="0.15">
      <c r="A20" s="1" t="s">
        <v>16</v>
      </c>
      <c r="B20" s="2">
        <v>4</v>
      </c>
      <c r="C20" s="2">
        <f>+'Diciembre 2018'!B20</f>
        <v>7</v>
      </c>
      <c r="D20" s="15">
        <f t="shared" si="6"/>
        <v>-42.857142857142854</v>
      </c>
      <c r="E20" s="2">
        <f>+B20+'Noviembre 2019'!E20</f>
        <v>73</v>
      </c>
      <c r="F20" s="2">
        <f>+C20+'Noviembre 2019'!F20</f>
        <v>110</v>
      </c>
      <c r="G20" s="15">
        <f t="shared" si="0"/>
        <v>-33.636363636363633</v>
      </c>
      <c r="H20" s="2">
        <f>+B20-C20+'Noviembre 2019'!H20</f>
        <v>73</v>
      </c>
      <c r="I20" s="16">
        <f>+'Diciembre 2018'!H20</f>
        <v>110</v>
      </c>
      <c r="J20" s="15">
        <f t="shared" si="1"/>
        <v>-33.636363636363633</v>
      </c>
    </row>
    <row r="21" spans="1:10" ht="13" x14ac:dyDescent="0.15">
      <c r="A21" s="1" t="s">
        <v>17</v>
      </c>
      <c r="B21" s="2">
        <v>8</v>
      </c>
      <c r="C21" s="2">
        <f>+'Diciembre 2018'!B21</f>
        <v>2</v>
      </c>
      <c r="D21" s="15">
        <f t="shared" si="6"/>
        <v>300</v>
      </c>
      <c r="E21" s="2">
        <f>+B21+'Noviembre 2019'!E21</f>
        <v>60</v>
      </c>
      <c r="F21" s="2">
        <f>+C21+'Noviembre 2019'!F21</f>
        <v>59</v>
      </c>
      <c r="G21" s="15">
        <f t="shared" si="0"/>
        <v>1.6949152542372881</v>
      </c>
      <c r="H21" s="2">
        <f>+B21-C21+'Noviembre 2019'!H21</f>
        <v>60</v>
      </c>
      <c r="I21" s="16">
        <f>+'Diciembre 2018'!H21</f>
        <v>59</v>
      </c>
      <c r="J21" s="15">
        <f t="shared" si="1"/>
        <v>1.6949152542372881</v>
      </c>
    </row>
    <row r="22" spans="1:10" ht="13" x14ac:dyDescent="0.15">
      <c r="A22" s="1" t="s">
        <v>19</v>
      </c>
      <c r="B22" s="2">
        <v>1</v>
      </c>
      <c r="C22" s="2">
        <f>+'Diciembre 2018'!B22</f>
        <v>3</v>
      </c>
      <c r="D22" s="15">
        <f t="shared" si="6"/>
        <v>-66.666666666666671</v>
      </c>
      <c r="E22" s="2">
        <f>+B22+'Noviembre 2019'!E22</f>
        <v>26</v>
      </c>
      <c r="F22" s="2">
        <f>+C22+'Noviembre 2019'!F22</f>
        <v>39</v>
      </c>
      <c r="G22" s="15">
        <f t="shared" si="0"/>
        <v>-33.333333333333336</v>
      </c>
      <c r="H22" s="2">
        <f>+B22-C22+'Noviembre 2019'!H22</f>
        <v>26</v>
      </c>
      <c r="I22" s="16">
        <f>+'Diciembre 2018'!H22</f>
        <v>39</v>
      </c>
      <c r="J22" s="15">
        <f t="shared" si="1"/>
        <v>-33.333333333333336</v>
      </c>
    </row>
    <row r="23" spans="1:10" ht="13" x14ac:dyDescent="0.15">
      <c r="A23" s="1" t="s">
        <v>18</v>
      </c>
      <c r="B23" s="2">
        <v>9</v>
      </c>
      <c r="C23" s="2">
        <f>+'Diciembre 2018'!B23</f>
        <v>0</v>
      </c>
      <c r="D23" s="15"/>
      <c r="E23" s="2">
        <f>+B23+'Noviembre 2019'!E23</f>
        <v>113</v>
      </c>
      <c r="F23" s="2">
        <f>+C23+'Noviembre 2019'!F23</f>
        <v>42</v>
      </c>
      <c r="G23" s="15">
        <f t="shared" si="0"/>
        <v>169.04761904761904</v>
      </c>
      <c r="H23" s="2">
        <f>+B23-C23+'Noviembre 2019'!H23</f>
        <v>113</v>
      </c>
      <c r="I23" s="16">
        <f>+'Diciembre 2018'!H23</f>
        <v>42</v>
      </c>
      <c r="J23" s="15">
        <f t="shared" si="1"/>
        <v>169.04761904761904</v>
      </c>
    </row>
    <row r="24" spans="1:10" ht="13" x14ac:dyDescent="0.15">
      <c r="A24" s="1" t="s">
        <v>20</v>
      </c>
      <c r="B24" s="2">
        <v>7</v>
      </c>
      <c r="C24" s="2">
        <f>+'Diciembre 2018'!B24</f>
        <v>6</v>
      </c>
      <c r="D24" s="15">
        <f t="shared" si="6"/>
        <v>16.666666666666668</v>
      </c>
      <c r="E24" s="2">
        <f>+B24+'Noviembre 2019'!E24</f>
        <v>55</v>
      </c>
      <c r="F24" s="2">
        <f>+C24+'Noviembre 2019'!F24</f>
        <v>73</v>
      </c>
      <c r="G24" s="15">
        <f t="shared" si="0"/>
        <v>-24.657534246575342</v>
      </c>
      <c r="H24" s="2">
        <f>+B24-C24+'Noviembre 2019'!H24</f>
        <v>55</v>
      </c>
      <c r="I24" s="16">
        <f>+'Diciembre 2018'!H24</f>
        <v>73</v>
      </c>
      <c r="J24" s="15">
        <f t="shared" si="1"/>
        <v>-24.657534246575342</v>
      </c>
    </row>
    <row r="25" spans="1:10" ht="13" x14ac:dyDescent="0.15">
      <c r="A25" s="1" t="s">
        <v>22</v>
      </c>
      <c r="B25" s="2">
        <v>16</v>
      </c>
      <c r="C25" s="2">
        <f>+'Diciembre 2018'!B25</f>
        <v>12</v>
      </c>
      <c r="D25" s="15">
        <f t="shared" si="6"/>
        <v>33.333333333333336</v>
      </c>
      <c r="E25" s="2">
        <f>+B25+'Noviembre 2019'!E25</f>
        <v>225</v>
      </c>
      <c r="F25" s="2">
        <f>+C25+'Noviembre 2019'!F25</f>
        <v>180</v>
      </c>
      <c r="G25" s="15">
        <f t="shared" si="0"/>
        <v>25</v>
      </c>
      <c r="H25" s="2">
        <f>+B25-C25+'Noviembre 2019'!H25</f>
        <v>225</v>
      </c>
      <c r="I25" s="16">
        <f>+'Diciembre 2018'!H25</f>
        <v>180</v>
      </c>
      <c r="J25" s="15">
        <f t="shared" si="1"/>
        <v>25</v>
      </c>
    </row>
    <row r="26" spans="1:10" ht="13" x14ac:dyDescent="0.15">
      <c r="A26" s="1" t="s">
        <v>21</v>
      </c>
      <c r="B26" s="2">
        <v>5</v>
      </c>
      <c r="C26" s="2">
        <f>+'Diciembre 2018'!B26</f>
        <v>9</v>
      </c>
      <c r="D26" s="15">
        <f t="shared" si="6"/>
        <v>-44.444444444444443</v>
      </c>
      <c r="E26" s="2">
        <f>+B26+'Noviembre 2019'!E26</f>
        <v>50</v>
      </c>
      <c r="F26" s="2">
        <f>+C26+'Noviembre 2019'!F26</f>
        <v>71</v>
      </c>
      <c r="G26" s="15">
        <f t="shared" si="0"/>
        <v>-29.577464788732396</v>
      </c>
      <c r="H26" s="2">
        <f>+B26-C26+'Noviembre 2019'!H26</f>
        <v>50</v>
      </c>
      <c r="I26" s="16">
        <f>+'Diciembre 2018'!H26</f>
        <v>71</v>
      </c>
      <c r="J26" s="15">
        <f t="shared" si="1"/>
        <v>-29.577464788732396</v>
      </c>
    </row>
    <row r="27" spans="1:10" ht="13" x14ac:dyDescent="0.15">
      <c r="A27" s="1" t="s">
        <v>28</v>
      </c>
      <c r="B27" s="2">
        <v>1</v>
      </c>
      <c r="C27" s="2">
        <f>+'Diciembre 2018'!B27</f>
        <v>5</v>
      </c>
      <c r="D27" s="15">
        <f t="shared" si="6"/>
        <v>-80</v>
      </c>
      <c r="E27" s="2">
        <f>+B27+'Noviembre 2019'!E27</f>
        <v>63</v>
      </c>
      <c r="F27" s="2">
        <f>+C27+'Noviembre 2019'!F27</f>
        <v>34</v>
      </c>
      <c r="G27" s="15">
        <f t="shared" si="0"/>
        <v>85.294117647058826</v>
      </c>
      <c r="H27" s="2">
        <f>+B27-C27+'Noviembre 2019'!H27</f>
        <v>63</v>
      </c>
      <c r="I27" s="16">
        <f>+'Diciembre 2018'!H27</f>
        <v>34</v>
      </c>
      <c r="J27" s="15">
        <f t="shared" si="1"/>
        <v>85.294117647058826</v>
      </c>
    </row>
    <row r="28" spans="1:10" x14ac:dyDescent="0.15">
      <c r="A28" s="6" t="s">
        <v>30</v>
      </c>
      <c r="B28" s="4">
        <f>SUM(B20:B27)</f>
        <v>51</v>
      </c>
      <c r="C28" s="4">
        <f>SUM(C20:C27)</f>
        <v>44</v>
      </c>
      <c r="D28" s="5">
        <f>+(B28-C28)*100/C28</f>
        <v>15.909090909090908</v>
      </c>
      <c r="E28" s="4">
        <f>SUM(E20:E27)</f>
        <v>665</v>
      </c>
      <c r="F28" s="4">
        <f>SUM(F20:F27)</f>
        <v>608</v>
      </c>
      <c r="G28" s="5">
        <f>+(E28-F28)*100/F28</f>
        <v>9.375</v>
      </c>
      <c r="H28" s="4">
        <f>SUM(H20:H27)</f>
        <v>665</v>
      </c>
      <c r="I28" s="4">
        <f>SUM(I20:I27)</f>
        <v>608</v>
      </c>
      <c r="J28" s="5">
        <f>+(H28-I28)*100/I28</f>
        <v>9.375</v>
      </c>
    </row>
    <row r="29" spans="1:10" ht="14" x14ac:dyDescent="0.15">
      <c r="A29" s="14" t="s">
        <v>27</v>
      </c>
      <c r="B29" s="12">
        <f>+B7+B13+B19+B28</f>
        <v>154</v>
      </c>
      <c r="C29" s="12">
        <f>+C7+C13+C19+C28</f>
        <v>115</v>
      </c>
      <c r="D29" s="13">
        <f>+(B29-C29)*100/C29</f>
        <v>33.913043478260867</v>
      </c>
      <c r="E29" s="12">
        <f t="shared" ref="E29:I29" si="8">+E7+E13+E19+E28</f>
        <v>1620</v>
      </c>
      <c r="F29" s="12">
        <f t="shared" si="8"/>
        <v>1572</v>
      </c>
      <c r="G29" s="13">
        <f>+(E29-F29)*100/F29</f>
        <v>3.053435114503817</v>
      </c>
      <c r="H29" s="12">
        <f t="shared" si="8"/>
        <v>1620</v>
      </c>
      <c r="I29" s="12">
        <f t="shared" si="8"/>
        <v>1572</v>
      </c>
      <c r="J29" s="13">
        <f>+(H29-I29)*100/I29</f>
        <v>3.053435114503817</v>
      </c>
    </row>
    <row r="30" spans="1:10" x14ac:dyDescent="0.15">
      <c r="A30" s="11" t="s">
        <v>31</v>
      </c>
      <c r="B30" s="11">
        <f>+B29-B7</f>
        <v>147</v>
      </c>
      <c r="C30" s="11">
        <f>+C29-C7</f>
        <v>111</v>
      </c>
      <c r="D30" s="10">
        <f>+(B30-C30)*100/C30</f>
        <v>32.432432432432435</v>
      </c>
      <c r="E30" s="11">
        <f t="shared" ref="E30:I30" si="9">+E29-E7</f>
        <v>1571</v>
      </c>
      <c r="F30" s="11">
        <f t="shared" si="9"/>
        <v>1526</v>
      </c>
      <c r="G30" s="10">
        <f>+(E30-F30)*100/F30</f>
        <v>2.9488859764089121</v>
      </c>
      <c r="H30" s="11">
        <f t="shared" si="9"/>
        <v>1571</v>
      </c>
      <c r="I30" s="11">
        <f t="shared" si="9"/>
        <v>1526</v>
      </c>
      <c r="J30" s="10">
        <f>+(H30-I30)*100/I30</f>
        <v>2.9488859764089121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6DC62-87F7-5047-B975-B4BFDF626AE7}">
  <dimension ref="A2:J30"/>
  <sheetViews>
    <sheetView topLeftCell="A5" zoomScale="154" zoomScaleNormal="154" zoomScalePageLayoutView="117" workbookViewId="0">
      <selection activeCell="C26" sqref="C26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/>
      <c r="C4" s="2"/>
      <c r="D4" s="15"/>
      <c r="E4" s="2">
        <f>+B4+'Abril 2024'!E4</f>
        <v>3</v>
      </c>
      <c r="F4" s="2">
        <f>+C4+'Abril 2024'!F4</f>
        <v>1</v>
      </c>
      <c r="G4" s="15">
        <f t="shared" ref="G4:G27" si="0">+(E4-F4)*100/F4</f>
        <v>200</v>
      </c>
      <c r="H4" s="2">
        <f>+B4-C4+'Abril 2024'!H4</f>
        <v>5</v>
      </c>
      <c r="I4" s="16">
        <f>+'Mayo 2023'!H4</f>
        <v>3</v>
      </c>
      <c r="J4" s="15">
        <f t="shared" ref="J4:J27" si="1">+(H4-I4)*100/I4</f>
        <v>66.666666666666671</v>
      </c>
    </row>
    <row r="5" spans="1:10" ht="13" x14ac:dyDescent="0.15">
      <c r="A5" s="1" t="s">
        <v>5</v>
      </c>
      <c r="B5" s="2"/>
      <c r="C5" s="2"/>
      <c r="D5" s="15"/>
      <c r="E5" s="2">
        <f>+B5+'Abril 2024'!E5</f>
        <v>0</v>
      </c>
      <c r="F5" s="2">
        <f>+C5+'Abril 2024'!F5</f>
        <v>0</v>
      </c>
      <c r="G5" s="15"/>
      <c r="H5" s="2">
        <f>+B5-C5+'Abril 2024'!H5</f>
        <v>1</v>
      </c>
      <c r="I5" s="16">
        <f>+'Mayo 2023'!H5</f>
        <v>1</v>
      </c>
      <c r="J5" s="15">
        <f t="shared" si="1"/>
        <v>0</v>
      </c>
    </row>
    <row r="6" spans="1:10" ht="13" x14ac:dyDescent="0.15">
      <c r="A6" s="1" t="s">
        <v>6</v>
      </c>
      <c r="B6" s="2"/>
      <c r="C6" s="2"/>
      <c r="D6" s="15"/>
      <c r="E6" s="2">
        <f>+B6+'Abril 2024'!E6</f>
        <v>3</v>
      </c>
      <c r="F6" s="2">
        <f>+C6+'Abril 2024'!F6</f>
        <v>0</v>
      </c>
      <c r="G6" s="15"/>
      <c r="H6" s="2">
        <f>+B6-C6+'Abril 2024'!H6</f>
        <v>6</v>
      </c>
      <c r="I6" s="16">
        <f>+'Mayo 2023'!H6</f>
        <v>3</v>
      </c>
      <c r="J6" s="15">
        <f t="shared" si="1"/>
        <v>100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0</v>
      </c>
      <c r="D7" s="5"/>
      <c r="E7" s="4">
        <f>SUM(E4:E6)</f>
        <v>6</v>
      </c>
      <c r="F7" s="4">
        <f>SUM(F4:F6)</f>
        <v>1</v>
      </c>
      <c r="G7" s="5">
        <f t="shared" si="0"/>
        <v>500</v>
      </c>
      <c r="H7" s="4">
        <f>SUM(H4:H6)</f>
        <v>12</v>
      </c>
      <c r="I7" s="4">
        <f>SUM(I4:I6)</f>
        <v>7</v>
      </c>
      <c r="J7" s="5">
        <f t="shared" si="1"/>
        <v>71.428571428571431</v>
      </c>
    </row>
    <row r="8" spans="1:10" ht="13" x14ac:dyDescent="0.15">
      <c r="A8" s="1" t="s">
        <v>7</v>
      </c>
      <c r="B8" s="2"/>
      <c r="C8" s="2">
        <f>+'Mayo 2023'!B8</f>
        <v>1</v>
      </c>
      <c r="D8" s="15">
        <f t="shared" ref="D8:D12" si="3">+(B8-C8)*100/C8</f>
        <v>-100</v>
      </c>
      <c r="E8" s="2">
        <f>+B8+'Abril 2024'!E8</f>
        <v>0</v>
      </c>
      <c r="F8" s="2">
        <f>+C8+'Abril 2024'!F8</f>
        <v>1</v>
      </c>
      <c r="G8" s="15">
        <f t="shared" si="0"/>
        <v>-100</v>
      </c>
      <c r="H8" s="2">
        <f>+B8-C8+'Abril 2024'!H8</f>
        <v>2</v>
      </c>
      <c r="I8" s="16">
        <f>+'Mayo 2023'!H8</f>
        <v>1</v>
      </c>
      <c r="J8" s="15"/>
    </row>
    <row r="9" spans="1:10" ht="13" x14ac:dyDescent="0.15">
      <c r="A9" s="1" t="s">
        <v>8</v>
      </c>
      <c r="B9" s="2"/>
      <c r="C9" s="2">
        <f>+'Mayo 2023'!B9</f>
        <v>1</v>
      </c>
      <c r="D9" s="15">
        <f t="shared" si="3"/>
        <v>-100</v>
      </c>
      <c r="E9" s="2">
        <f>+B9+'Abril 2024'!E9</f>
        <v>1</v>
      </c>
      <c r="F9" s="2">
        <f>+C9+'Abril 2024'!F9</f>
        <v>2</v>
      </c>
      <c r="G9" s="15">
        <f t="shared" si="0"/>
        <v>-50</v>
      </c>
      <c r="H9" s="2">
        <f>+B9-C9+'Abril 2024'!H9</f>
        <v>4</v>
      </c>
      <c r="I9" s="16">
        <f>+'Mayo 2023'!H9</f>
        <v>6</v>
      </c>
      <c r="J9" s="15">
        <f t="shared" si="1"/>
        <v>-33.333333333333336</v>
      </c>
    </row>
    <row r="10" spans="1:10" ht="13" x14ac:dyDescent="0.15">
      <c r="A10" s="1" t="s">
        <v>9</v>
      </c>
      <c r="B10" s="2">
        <v>2</v>
      </c>
      <c r="C10" s="2">
        <f>+'Mayo 2023'!B10</f>
        <v>3</v>
      </c>
      <c r="D10" s="15">
        <f t="shared" si="3"/>
        <v>-33.333333333333336</v>
      </c>
      <c r="E10" s="2">
        <f>+B10+'Abril 2024'!E10</f>
        <v>9</v>
      </c>
      <c r="F10" s="2">
        <f>+C10+'Abril 2024'!F10</f>
        <v>14</v>
      </c>
      <c r="G10" s="15">
        <f t="shared" si="0"/>
        <v>-35.714285714285715</v>
      </c>
      <c r="H10" s="2">
        <f>+B10-C10+'Abril 2024'!H10</f>
        <v>20</v>
      </c>
      <c r="I10" s="16">
        <f>+'Mayo 2023'!H10</f>
        <v>30</v>
      </c>
      <c r="J10" s="15">
        <f t="shared" si="1"/>
        <v>-33.333333333333336</v>
      </c>
    </row>
    <row r="11" spans="1:10" ht="13" x14ac:dyDescent="0.15">
      <c r="A11" s="1" t="s">
        <v>10</v>
      </c>
      <c r="B11" s="2">
        <v>1</v>
      </c>
      <c r="C11" s="2">
        <f>+'Mayo 2023'!B11</f>
        <v>2</v>
      </c>
      <c r="D11" s="15">
        <f t="shared" si="3"/>
        <v>-50</v>
      </c>
      <c r="E11" s="2">
        <f>+B11+'Abril 2024'!E11</f>
        <v>14</v>
      </c>
      <c r="F11" s="2">
        <f>+C11+'Abril 2024'!F11</f>
        <v>10</v>
      </c>
      <c r="G11" s="15">
        <f t="shared" si="0"/>
        <v>40</v>
      </c>
      <c r="H11" s="2">
        <f>+B11-C11+'Abril 2024'!H11</f>
        <v>29</v>
      </c>
      <c r="I11" s="16">
        <f>+'Mayo 2023'!H11</f>
        <v>39</v>
      </c>
      <c r="J11" s="15">
        <f t="shared" si="1"/>
        <v>-25.641025641025642</v>
      </c>
    </row>
    <row r="12" spans="1:10" ht="13" x14ac:dyDescent="0.15">
      <c r="A12" s="1" t="s">
        <v>11</v>
      </c>
      <c r="B12" s="2">
        <v>7</v>
      </c>
      <c r="C12" s="2">
        <f>+'Mayo 2023'!B12</f>
        <v>2</v>
      </c>
      <c r="D12" s="15">
        <f t="shared" si="3"/>
        <v>250</v>
      </c>
      <c r="E12" s="2">
        <f>+B12+'Abril 2024'!E12</f>
        <v>32</v>
      </c>
      <c r="F12" s="2">
        <f>+C12+'Abril 2024'!F12</f>
        <v>23</v>
      </c>
      <c r="G12" s="15">
        <f t="shared" si="0"/>
        <v>39.130434782608695</v>
      </c>
      <c r="H12" s="2">
        <f>+B12-C12+'Abril 2024'!H12</f>
        <v>65</v>
      </c>
      <c r="I12" s="16">
        <f>+'Mayo 2023'!H12</f>
        <v>52</v>
      </c>
      <c r="J12" s="15">
        <f t="shared" si="1"/>
        <v>25</v>
      </c>
    </row>
    <row r="13" spans="1:10" x14ac:dyDescent="0.15">
      <c r="A13" s="6" t="s">
        <v>2</v>
      </c>
      <c r="B13" s="4">
        <f t="shared" ref="B13" si="4">+B8+B9+B10+B11+B12</f>
        <v>10</v>
      </c>
      <c r="C13" s="4">
        <f>SUM(C8:C12)</f>
        <v>9</v>
      </c>
      <c r="D13" s="5">
        <f>+(B13-C13)*100/C13</f>
        <v>11.111111111111111</v>
      </c>
      <c r="E13" s="4">
        <f>SUM(E8:E12)</f>
        <v>56</v>
      </c>
      <c r="F13" s="4">
        <f>SUM(F8:F12)</f>
        <v>50</v>
      </c>
      <c r="G13" s="5">
        <f t="shared" si="0"/>
        <v>12</v>
      </c>
      <c r="H13" s="4">
        <f>SUM(H8:H12)</f>
        <v>120</v>
      </c>
      <c r="I13" s="4">
        <f>SUM(I8:I12)</f>
        <v>128</v>
      </c>
      <c r="J13" s="5">
        <f t="shared" si="1"/>
        <v>-6.25</v>
      </c>
    </row>
    <row r="14" spans="1:10" ht="13" x14ac:dyDescent="0.15">
      <c r="A14" s="1" t="s">
        <v>12</v>
      </c>
      <c r="B14" s="2"/>
      <c r="C14" s="2">
        <f>+'Mayo 2023'!B14</f>
        <v>4</v>
      </c>
      <c r="D14" s="15">
        <f t="shared" ref="D14:D18" si="5">+(B14-C14)*100/C14</f>
        <v>-100</v>
      </c>
      <c r="E14" s="2">
        <f>+B14+'Abril 2024'!E14</f>
        <v>10</v>
      </c>
      <c r="F14" s="2">
        <f>+C14+'Abril 2024'!F14</f>
        <v>12</v>
      </c>
      <c r="G14" s="15">
        <f t="shared" si="0"/>
        <v>-16.666666666666668</v>
      </c>
      <c r="H14" s="2">
        <f>+B14-C14+'Abril 2024'!H14</f>
        <v>26</v>
      </c>
      <c r="I14" s="16">
        <f>+'Mayo 2023'!H14</f>
        <v>26</v>
      </c>
      <c r="J14" s="15">
        <f t="shared" si="1"/>
        <v>0</v>
      </c>
    </row>
    <row r="15" spans="1:10" ht="13" x14ac:dyDescent="0.15">
      <c r="A15" s="1" t="s">
        <v>13</v>
      </c>
      <c r="B15" s="2">
        <v>8</v>
      </c>
      <c r="C15" s="2">
        <f>+'Mayo 2023'!B15</f>
        <v>4</v>
      </c>
      <c r="D15" s="15">
        <f t="shared" si="5"/>
        <v>100</v>
      </c>
      <c r="E15" s="2">
        <f>+B15+'Abril 2024'!E15</f>
        <v>26</v>
      </c>
      <c r="F15" s="2">
        <f>+C15+'Abril 2024'!F15</f>
        <v>12</v>
      </c>
      <c r="G15" s="15">
        <f t="shared" si="0"/>
        <v>116.66666666666667</v>
      </c>
      <c r="H15" s="2">
        <f>+B15-C15+'Abril 2024'!H15</f>
        <v>50</v>
      </c>
      <c r="I15" s="16">
        <f>+'Mayo 2023'!H15</f>
        <v>34</v>
      </c>
      <c r="J15" s="15">
        <f t="shared" si="1"/>
        <v>47.058823529411768</v>
      </c>
    </row>
    <row r="16" spans="1:10" ht="13" x14ac:dyDescent="0.15">
      <c r="A16" s="1" t="s">
        <v>14</v>
      </c>
      <c r="B16" s="2">
        <v>8</v>
      </c>
      <c r="C16" s="2">
        <f>+'Mayo 2023'!B16</f>
        <v>8</v>
      </c>
      <c r="D16" s="15">
        <f t="shared" si="5"/>
        <v>0</v>
      </c>
      <c r="E16" s="2">
        <f>+B16+'Abril 2024'!E16</f>
        <v>45</v>
      </c>
      <c r="F16" s="2">
        <f>+C16+'Abril 2024'!F16</f>
        <v>23</v>
      </c>
      <c r="G16" s="15">
        <f t="shared" si="0"/>
        <v>95.652173913043484</v>
      </c>
      <c r="H16" s="2">
        <f>+B16-C16+'Abril 2024'!H16</f>
        <v>103</v>
      </c>
      <c r="I16" s="16">
        <f>+'Mayo 2023'!H16</f>
        <v>68</v>
      </c>
      <c r="J16" s="15">
        <f t="shared" si="1"/>
        <v>51.470588235294116</v>
      </c>
    </row>
    <row r="17" spans="1:10" ht="13" x14ac:dyDescent="0.15">
      <c r="A17" s="1" t="s">
        <v>15</v>
      </c>
      <c r="B17" s="2">
        <v>5</v>
      </c>
      <c r="C17" s="2">
        <f>+'Mayo 2023'!B17</f>
        <v>2</v>
      </c>
      <c r="D17" s="15">
        <f t="shared" si="5"/>
        <v>150</v>
      </c>
      <c r="E17" s="2">
        <f>+B17+'Abril 2024'!E17</f>
        <v>23</v>
      </c>
      <c r="F17" s="2">
        <f>+C17+'Abril 2024'!F17</f>
        <v>11</v>
      </c>
      <c r="G17" s="15">
        <f t="shared" si="0"/>
        <v>109.09090909090909</v>
      </c>
      <c r="H17" s="2">
        <f>+B17-C17+'Abril 2024'!H17</f>
        <v>34</v>
      </c>
      <c r="I17" s="16">
        <f>+'Mayo 2023'!H17</f>
        <v>31</v>
      </c>
      <c r="J17" s="15">
        <f t="shared" si="1"/>
        <v>9.67741935483871</v>
      </c>
    </row>
    <row r="18" spans="1:10" ht="13" x14ac:dyDescent="0.15">
      <c r="A18" s="1" t="s">
        <v>29</v>
      </c>
      <c r="B18" s="2">
        <v>3</v>
      </c>
      <c r="C18" s="2">
        <f>+'Mayo 2023'!B18</f>
        <v>4</v>
      </c>
      <c r="D18" s="15">
        <f t="shared" si="5"/>
        <v>-25</v>
      </c>
      <c r="E18" s="2">
        <f>+B18+'Abril 2024'!E18</f>
        <v>22</v>
      </c>
      <c r="F18" s="2">
        <f>+C18+'Abril 2024'!F18</f>
        <v>26</v>
      </c>
      <c r="G18" s="15">
        <f t="shared" si="0"/>
        <v>-15.384615384615385</v>
      </c>
      <c r="H18" s="2">
        <f>+B18-C18+'Abril 2024'!H18</f>
        <v>51</v>
      </c>
      <c r="I18" s="16">
        <f>+'Mayo 2023'!H18</f>
        <v>59</v>
      </c>
      <c r="J18" s="15">
        <f t="shared" si="1"/>
        <v>-13.559322033898304</v>
      </c>
    </row>
    <row r="19" spans="1:10" x14ac:dyDescent="0.15">
      <c r="A19" s="6" t="s">
        <v>3</v>
      </c>
      <c r="B19" s="4">
        <f t="shared" ref="B19" si="6">+B14+B15+B16+B17+B18</f>
        <v>24</v>
      </c>
      <c r="C19" s="4">
        <f>SUM(C14:C18)</f>
        <v>22</v>
      </c>
      <c r="D19" s="5">
        <f>+(B19-C19)*100/C19</f>
        <v>9.0909090909090917</v>
      </c>
      <c r="E19" s="4">
        <f>SUM(E14:E18)</f>
        <v>126</v>
      </c>
      <c r="F19" s="4">
        <f>SUM(F14:F18)</f>
        <v>84</v>
      </c>
      <c r="G19" s="5">
        <f t="shared" si="0"/>
        <v>50</v>
      </c>
      <c r="H19" s="4">
        <f>SUM(H14:H18)</f>
        <v>264</v>
      </c>
      <c r="I19" s="4">
        <f>SUM(I14:I18)</f>
        <v>218</v>
      </c>
      <c r="J19" s="5">
        <f t="shared" si="1"/>
        <v>21.100917431192659</v>
      </c>
    </row>
    <row r="20" spans="1:10" ht="13" x14ac:dyDescent="0.15">
      <c r="A20" s="1" t="s">
        <v>16</v>
      </c>
      <c r="B20" s="2">
        <v>4</v>
      </c>
      <c r="C20" s="2">
        <f>+'Mayo 2023'!B20</f>
        <v>3</v>
      </c>
      <c r="D20" s="15">
        <f t="shared" ref="D20:D27" si="7">+(B20-C20)*100/C20</f>
        <v>33.333333333333336</v>
      </c>
      <c r="E20" s="2">
        <f>+B20+'Abril 2024'!E20</f>
        <v>19</v>
      </c>
      <c r="F20" s="2">
        <f>+C20+'Abril 2024'!F20</f>
        <v>30</v>
      </c>
      <c r="G20" s="15">
        <f t="shared" si="0"/>
        <v>-36.666666666666664</v>
      </c>
      <c r="H20" s="2">
        <f>+B20-C20+'Abril 2024'!H20</f>
        <v>48</v>
      </c>
      <c r="I20" s="16">
        <f>+'Mayo 2023'!H20</f>
        <v>55</v>
      </c>
      <c r="J20" s="15">
        <f t="shared" si="1"/>
        <v>-12.727272727272727</v>
      </c>
    </row>
    <row r="21" spans="1:10" ht="13" x14ac:dyDescent="0.15">
      <c r="A21" s="1" t="s">
        <v>17</v>
      </c>
      <c r="B21" s="2">
        <v>4</v>
      </c>
      <c r="C21" s="2">
        <f>+'Mayo 2023'!B21</f>
        <v>2</v>
      </c>
      <c r="D21" s="15">
        <f t="shared" si="7"/>
        <v>100</v>
      </c>
      <c r="E21" s="2">
        <f>+B21+'Abril 2024'!E21</f>
        <v>15</v>
      </c>
      <c r="F21" s="2">
        <f>+C21+'Abril 2024'!F21</f>
        <v>17</v>
      </c>
      <c r="G21" s="15">
        <f t="shared" si="0"/>
        <v>-11.764705882352942</v>
      </c>
      <c r="H21" s="2">
        <f>+B21-C21+'Abril 2024'!H21</f>
        <v>35</v>
      </c>
      <c r="I21" s="16">
        <f>+'Mayo 2023'!H21</f>
        <v>33</v>
      </c>
      <c r="J21" s="15">
        <f t="shared" si="1"/>
        <v>6.0606060606060606</v>
      </c>
    </row>
    <row r="22" spans="1:10" ht="13" x14ac:dyDescent="0.15">
      <c r="A22" s="1" t="s">
        <v>19</v>
      </c>
      <c r="B22" s="2">
        <v>1</v>
      </c>
      <c r="C22" s="2">
        <f>+'Mayo 2023'!B22</f>
        <v>4</v>
      </c>
      <c r="D22" s="15">
        <f t="shared" si="7"/>
        <v>-75</v>
      </c>
      <c r="E22" s="2">
        <f>+B22+'Abril 2024'!E22</f>
        <v>6</v>
      </c>
      <c r="F22" s="2">
        <f>+C22+'Abril 2024'!F22</f>
        <v>11</v>
      </c>
      <c r="G22" s="15">
        <f t="shared" si="0"/>
        <v>-45.454545454545453</v>
      </c>
      <c r="H22" s="2">
        <f>+B22-C22+'Abril 2024'!H22</f>
        <v>22</v>
      </c>
      <c r="I22" s="16">
        <f>+'Mayo 2023'!H22</f>
        <v>21</v>
      </c>
      <c r="J22" s="15">
        <f t="shared" si="1"/>
        <v>4.7619047619047619</v>
      </c>
    </row>
    <row r="23" spans="1:10" ht="13" x14ac:dyDescent="0.15">
      <c r="A23" s="1" t="s">
        <v>18</v>
      </c>
      <c r="B23" s="2">
        <v>4</v>
      </c>
      <c r="C23" s="2">
        <f>+'Mayo 2023'!B23</f>
        <v>4</v>
      </c>
      <c r="D23" s="15">
        <f t="shared" si="7"/>
        <v>0</v>
      </c>
      <c r="E23" s="2">
        <f>+B23+'Abril 2024'!E23</f>
        <v>15</v>
      </c>
      <c r="F23" s="2">
        <f>+C23+'Abril 2024'!F23</f>
        <v>17</v>
      </c>
      <c r="G23" s="15">
        <f t="shared" si="0"/>
        <v>-11.764705882352942</v>
      </c>
      <c r="H23" s="2">
        <f>+B23-C23+'Abril 2024'!H23</f>
        <v>31</v>
      </c>
      <c r="I23" s="16">
        <f>+'Mayo 2023'!H23</f>
        <v>32</v>
      </c>
      <c r="J23" s="15">
        <f t="shared" si="1"/>
        <v>-3.125</v>
      </c>
    </row>
    <row r="24" spans="1:10" ht="13" x14ac:dyDescent="0.15">
      <c r="A24" s="1" t="s">
        <v>20</v>
      </c>
      <c r="B24" s="2">
        <v>15</v>
      </c>
      <c r="C24" s="2">
        <f>+'Mayo 2023'!B24</f>
        <v>8</v>
      </c>
      <c r="D24" s="15">
        <f t="shared" si="7"/>
        <v>87.5</v>
      </c>
      <c r="E24" s="2">
        <f>+B24+'Abril 2024'!E24</f>
        <v>37</v>
      </c>
      <c r="F24" s="2">
        <f>+C24+'Abril 2024'!F24</f>
        <v>30</v>
      </c>
      <c r="G24" s="15">
        <f t="shared" si="0"/>
        <v>23.333333333333332</v>
      </c>
      <c r="H24" s="2">
        <f>+B24-C24+'Abril 2024'!H24</f>
        <v>67</v>
      </c>
      <c r="I24" s="16">
        <f>+'Mayo 2023'!H24</f>
        <v>67</v>
      </c>
      <c r="J24" s="15">
        <f t="shared" si="1"/>
        <v>0</v>
      </c>
    </row>
    <row r="25" spans="1:10" ht="13" x14ac:dyDescent="0.15">
      <c r="A25" s="1" t="s">
        <v>22</v>
      </c>
      <c r="B25" s="2">
        <v>16</v>
      </c>
      <c r="C25" s="2">
        <f>+'Mayo 2023'!B25</f>
        <v>11</v>
      </c>
      <c r="D25" s="15">
        <f t="shared" si="7"/>
        <v>45.454545454545453</v>
      </c>
      <c r="E25" s="2">
        <f>+B25+'Abril 2024'!E25</f>
        <v>71</v>
      </c>
      <c r="F25" s="2">
        <f>+C25+'Abril 2024'!F25</f>
        <v>59</v>
      </c>
      <c r="G25" s="15">
        <f t="shared" si="0"/>
        <v>20.338983050847457</v>
      </c>
      <c r="H25" s="2">
        <f>+B25-C25+'Abril 2024'!H25</f>
        <v>137</v>
      </c>
      <c r="I25" s="16">
        <f>+'Mayo 2023'!H25</f>
        <v>133</v>
      </c>
      <c r="J25" s="15">
        <f t="shared" si="1"/>
        <v>3.007518796992481</v>
      </c>
    </row>
    <row r="26" spans="1:10" ht="13" x14ac:dyDescent="0.15">
      <c r="A26" s="1" t="s">
        <v>21</v>
      </c>
      <c r="B26" s="2">
        <v>9</v>
      </c>
      <c r="C26" s="2">
        <f>+'Mayo 2023'!B26</f>
        <v>7</v>
      </c>
      <c r="D26" s="15">
        <f t="shared" si="7"/>
        <v>28.571428571428573</v>
      </c>
      <c r="E26" s="2">
        <f>+B26+'Abril 2024'!E26</f>
        <v>55</v>
      </c>
      <c r="F26" s="2">
        <f>+C26+'Abril 2024'!F26</f>
        <v>45</v>
      </c>
      <c r="G26" s="15">
        <f t="shared" si="0"/>
        <v>22.222222222222221</v>
      </c>
      <c r="H26" s="2">
        <f>+B26-C26+'Abril 2024'!H26</f>
        <v>98</v>
      </c>
      <c r="I26" s="16">
        <f>+'Mayo 2023'!H26</f>
        <v>97</v>
      </c>
      <c r="J26" s="15">
        <f t="shared" si="1"/>
        <v>1.0309278350515463</v>
      </c>
    </row>
    <row r="27" spans="1:10" ht="13" x14ac:dyDescent="0.15">
      <c r="A27" s="1" t="s">
        <v>28</v>
      </c>
      <c r="B27" s="2">
        <v>5</v>
      </c>
      <c r="C27" s="2">
        <f>+'Mayo 2023'!B27</f>
        <v>5</v>
      </c>
      <c r="D27" s="15">
        <f t="shared" si="7"/>
        <v>0</v>
      </c>
      <c r="E27" s="2">
        <f>+B27+'Abril 2024'!E27</f>
        <v>41</v>
      </c>
      <c r="F27" s="2">
        <f>+C27+'Abril 2024'!F27</f>
        <v>46</v>
      </c>
      <c r="G27" s="15">
        <f t="shared" si="0"/>
        <v>-10.869565217391305</v>
      </c>
      <c r="H27" s="2">
        <f>+B27-C27+'Abril 2024'!H27</f>
        <v>68</v>
      </c>
      <c r="I27" s="16">
        <f>+'Mayo 2023'!H27</f>
        <v>89</v>
      </c>
      <c r="J27" s="15">
        <f t="shared" si="1"/>
        <v>-23.59550561797753</v>
      </c>
    </row>
    <row r="28" spans="1:10" x14ac:dyDescent="0.15">
      <c r="A28" s="6" t="s">
        <v>30</v>
      </c>
      <c r="B28" s="4">
        <f>SUM(B20:B27)</f>
        <v>58</v>
      </c>
      <c r="C28" s="4">
        <f>SUM(C20:C27)</f>
        <v>44</v>
      </c>
      <c r="D28" s="5">
        <f>+(B28-C28)*100/C28</f>
        <v>31.818181818181817</v>
      </c>
      <c r="E28" s="4">
        <f>SUM(E20:E27)</f>
        <v>259</v>
      </c>
      <c r="F28" s="4">
        <f>SUM(F20:F27)</f>
        <v>255</v>
      </c>
      <c r="G28" s="5">
        <f>+(E28-F28)*100/F28</f>
        <v>1.5686274509803921</v>
      </c>
      <c r="H28" s="4">
        <f>SUM(H20:H27)</f>
        <v>506</v>
      </c>
      <c r="I28" s="4">
        <f>SUM(I20:I27)</f>
        <v>527</v>
      </c>
      <c r="J28" s="5">
        <f>+(H28-I28)*100/I28</f>
        <v>-3.9848197343453511</v>
      </c>
    </row>
    <row r="29" spans="1:10" ht="14" x14ac:dyDescent="0.15">
      <c r="A29" s="14" t="s">
        <v>27</v>
      </c>
      <c r="B29" s="12">
        <f>+B7+B13+B19+B28</f>
        <v>92</v>
      </c>
      <c r="C29" s="12">
        <f>+C7+C13+C19+C28</f>
        <v>75</v>
      </c>
      <c r="D29" s="13">
        <f>+(B29-C29)*100/C29</f>
        <v>22.666666666666668</v>
      </c>
      <c r="E29" s="12">
        <f t="shared" ref="E29:I29" si="8">+E7+E13+E19+E28</f>
        <v>447</v>
      </c>
      <c r="F29" s="12">
        <f t="shared" si="8"/>
        <v>390</v>
      </c>
      <c r="G29" s="13">
        <f>+(E29-F29)*100/F29</f>
        <v>14.615384615384615</v>
      </c>
      <c r="H29" s="12">
        <f t="shared" si="8"/>
        <v>902</v>
      </c>
      <c r="I29" s="12">
        <f t="shared" si="8"/>
        <v>880</v>
      </c>
      <c r="J29" s="13">
        <f>+(H29-I29)*100/I29</f>
        <v>2.5</v>
      </c>
    </row>
    <row r="30" spans="1:10" x14ac:dyDescent="0.15">
      <c r="A30" s="11" t="s">
        <v>31</v>
      </c>
      <c r="B30" s="11">
        <f>+B29-B7</f>
        <v>92</v>
      </c>
      <c r="C30" s="11">
        <f>+C29-C7</f>
        <v>75</v>
      </c>
      <c r="D30" s="10">
        <f>+(B30-C30)*100/C30</f>
        <v>22.666666666666668</v>
      </c>
      <c r="E30" s="11">
        <f t="shared" ref="E30:I30" si="9">+E29-E7</f>
        <v>441</v>
      </c>
      <c r="F30" s="11">
        <f t="shared" si="9"/>
        <v>389</v>
      </c>
      <c r="G30" s="10">
        <f>+(E30-F30)*100/F30</f>
        <v>13.367609254498715</v>
      </c>
      <c r="H30" s="11">
        <f t="shared" si="9"/>
        <v>890</v>
      </c>
      <c r="I30" s="11">
        <f t="shared" si="9"/>
        <v>873</v>
      </c>
      <c r="J30" s="10">
        <f>+(H30-I30)*100/I30</f>
        <v>1.9473081328751431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79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+'Noviembre 2018'!B4</f>
        <v>1</v>
      </c>
      <c r="D4" s="15">
        <f t="shared" ref="D4:D6" si="0">+(B4-C4)*100/C4</f>
        <v>0</v>
      </c>
      <c r="E4" s="2">
        <f>+B4+'Octubre 2019'!E4</f>
        <v>13</v>
      </c>
      <c r="F4" s="2">
        <f>+C4+'Octubre 2019'!F4</f>
        <v>12</v>
      </c>
      <c r="G4" s="15">
        <f t="shared" ref="G4:G27" si="1">+(E4-F4)*100/F4</f>
        <v>8.3333333333333339</v>
      </c>
      <c r="H4" s="2">
        <f>+B4-C4+'Octubre 2019'!H4</f>
        <v>13</v>
      </c>
      <c r="I4" s="16">
        <f>+'Noviembre 2018'!H4</f>
        <v>13</v>
      </c>
      <c r="J4" s="15">
        <f t="shared" ref="J4:J27" si="2">+(H4-I4)*100/I4</f>
        <v>0</v>
      </c>
    </row>
    <row r="5" spans="1:10" ht="13" x14ac:dyDescent="0.15">
      <c r="A5" s="1" t="s">
        <v>5</v>
      </c>
      <c r="B5" s="2">
        <v>1</v>
      </c>
      <c r="C5" s="2">
        <f>+'Noviembre 2018'!B5</f>
        <v>2</v>
      </c>
      <c r="D5" s="15">
        <f t="shared" si="0"/>
        <v>-50</v>
      </c>
      <c r="E5" s="2">
        <f>+B5+'Octubre 2019'!E5</f>
        <v>12</v>
      </c>
      <c r="F5" s="2">
        <f>+C5+'Octubre 2019'!F5</f>
        <v>9</v>
      </c>
      <c r="G5" s="15">
        <f t="shared" si="1"/>
        <v>33.333333333333336</v>
      </c>
      <c r="H5" s="2">
        <f>+B5-C5+'Octubre 2019'!H5</f>
        <v>13</v>
      </c>
      <c r="I5" s="16">
        <f>+'Noviembre 2018'!H5</f>
        <v>9</v>
      </c>
      <c r="J5" s="15">
        <f t="shared" si="2"/>
        <v>44.444444444444443</v>
      </c>
    </row>
    <row r="6" spans="1:10" ht="13" x14ac:dyDescent="0.15">
      <c r="A6" s="1" t="s">
        <v>6</v>
      </c>
      <c r="B6" s="2"/>
      <c r="C6" s="2">
        <f>+'Noviembre 2018'!B6</f>
        <v>3</v>
      </c>
      <c r="D6" s="15">
        <f t="shared" si="0"/>
        <v>-100</v>
      </c>
      <c r="E6" s="2">
        <f>+B6+'Octubre 2019'!E6</f>
        <v>17</v>
      </c>
      <c r="F6" s="2">
        <f>+C6+'Octubre 2019'!F6</f>
        <v>21</v>
      </c>
      <c r="G6" s="15">
        <f t="shared" si="1"/>
        <v>-19.047619047619047</v>
      </c>
      <c r="H6" s="2">
        <f>+B6-C6+'Octubre 2019'!H6</f>
        <v>20</v>
      </c>
      <c r="I6" s="16">
        <f>+'Noviembre 2018'!H6</f>
        <v>22</v>
      </c>
      <c r="J6" s="15">
        <f t="shared" si="2"/>
        <v>-9.0909090909090917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6</v>
      </c>
      <c r="D7" s="5">
        <f>+(B7-C7)*100/C7</f>
        <v>-66.666666666666671</v>
      </c>
      <c r="E7" s="4">
        <f>SUM(E4:E6)</f>
        <v>42</v>
      </c>
      <c r="F7" s="4">
        <f>SUM(F4:F6)</f>
        <v>42</v>
      </c>
      <c r="G7" s="5">
        <f t="shared" si="1"/>
        <v>0</v>
      </c>
      <c r="H7" s="4">
        <f>SUM(H4:H6)</f>
        <v>46</v>
      </c>
      <c r="I7" s="4">
        <f>SUM(I4:I6)</f>
        <v>44</v>
      </c>
      <c r="J7" s="5">
        <f t="shared" si="2"/>
        <v>4.5454545454545459</v>
      </c>
    </row>
    <row r="8" spans="1:10" ht="13" x14ac:dyDescent="0.15">
      <c r="A8" s="1" t="s">
        <v>7</v>
      </c>
      <c r="B8" s="2"/>
      <c r="C8" s="2">
        <f>+'Noviembre 2018'!B8</f>
        <v>0</v>
      </c>
      <c r="D8" s="15"/>
      <c r="E8" s="2">
        <f>+B8+'Octubre 2019'!E8</f>
        <v>2</v>
      </c>
      <c r="F8" s="2">
        <f>+C8+'Octubre 2019'!F8</f>
        <v>12</v>
      </c>
      <c r="G8" s="15">
        <f t="shared" si="1"/>
        <v>-83.333333333333329</v>
      </c>
      <c r="H8" s="2">
        <f>+B8-C8+'Octubre 2019'!H8</f>
        <v>3</v>
      </c>
      <c r="I8" s="16">
        <f>+'Noviembre 2018'!H8</f>
        <v>12</v>
      </c>
      <c r="J8" s="15">
        <f t="shared" si="2"/>
        <v>-75</v>
      </c>
    </row>
    <row r="9" spans="1:10" ht="13" x14ac:dyDescent="0.15">
      <c r="A9" s="1" t="s">
        <v>8</v>
      </c>
      <c r="B9" s="2"/>
      <c r="C9" s="2">
        <f>+'Noviembre 2018'!B9</f>
        <v>0</v>
      </c>
      <c r="D9" s="15"/>
      <c r="E9" s="2">
        <f>+B9+'Octubre 2019'!E9</f>
        <v>30</v>
      </c>
      <c r="F9" s="2">
        <f>+C9+'Octubre 2019'!F9</f>
        <v>21</v>
      </c>
      <c r="G9" s="15">
        <f t="shared" si="1"/>
        <v>42.857142857142854</v>
      </c>
      <c r="H9" s="2">
        <f>+B9-C9+'Octubre 2019'!H9</f>
        <v>32</v>
      </c>
      <c r="I9" s="16">
        <f>+'Noviembre 2018'!H9</f>
        <v>24</v>
      </c>
      <c r="J9" s="15">
        <f t="shared" si="2"/>
        <v>33.333333333333336</v>
      </c>
    </row>
    <row r="10" spans="1:10" ht="13" x14ac:dyDescent="0.15">
      <c r="A10" s="1" t="s">
        <v>9</v>
      </c>
      <c r="B10" s="2">
        <v>5</v>
      </c>
      <c r="C10" s="2">
        <f>+'Noviembre 2018'!B10</f>
        <v>5</v>
      </c>
      <c r="D10" s="15">
        <f t="shared" ref="D10:D12" si="4">+(B10-C10)*100/C10</f>
        <v>0</v>
      </c>
      <c r="E10" s="2">
        <f>+B10+'Octubre 2019'!E10</f>
        <v>67</v>
      </c>
      <c r="F10" s="2">
        <f>+C10+'Octubre 2019'!F10</f>
        <v>60</v>
      </c>
      <c r="G10" s="15">
        <f t="shared" si="1"/>
        <v>11.666666666666666</v>
      </c>
      <c r="H10" s="2">
        <f>+B10-C10+'Octubre 2019'!H10</f>
        <v>71</v>
      </c>
      <c r="I10" s="16">
        <f>+'Noviembre 2018'!H10</f>
        <v>64</v>
      </c>
      <c r="J10" s="15">
        <f t="shared" si="2"/>
        <v>10.9375</v>
      </c>
    </row>
    <row r="11" spans="1:10" ht="13" x14ac:dyDescent="0.15">
      <c r="A11" s="1" t="s">
        <v>10</v>
      </c>
      <c r="B11" s="2">
        <v>8</v>
      </c>
      <c r="C11" s="2">
        <f>+'Noviembre 2018'!B11</f>
        <v>5</v>
      </c>
      <c r="D11" s="15">
        <f t="shared" si="4"/>
        <v>60</v>
      </c>
      <c r="E11" s="2">
        <f>+B11+'Octubre 2019'!E11</f>
        <v>85</v>
      </c>
      <c r="F11" s="2">
        <f>+C11+'Octubre 2019'!F11</f>
        <v>77</v>
      </c>
      <c r="G11" s="15">
        <f t="shared" si="1"/>
        <v>10.38961038961039</v>
      </c>
      <c r="H11" s="2">
        <f>+B11-C11+'Octubre 2019'!H11</f>
        <v>92</v>
      </c>
      <c r="I11" s="16">
        <f>+'Noviembre 2018'!H11</f>
        <v>83</v>
      </c>
      <c r="J11" s="15">
        <f t="shared" si="2"/>
        <v>10.843373493975903</v>
      </c>
    </row>
    <row r="12" spans="1:10" ht="13" x14ac:dyDescent="0.15">
      <c r="A12" s="1" t="s">
        <v>11</v>
      </c>
      <c r="B12" s="2">
        <v>17</v>
      </c>
      <c r="C12" s="2">
        <f>+'Noviembre 2018'!B12</f>
        <v>17</v>
      </c>
      <c r="D12" s="15">
        <f t="shared" si="4"/>
        <v>0</v>
      </c>
      <c r="E12" s="2">
        <f>+B12+'Octubre 2019'!E12</f>
        <v>126</v>
      </c>
      <c r="F12" s="2">
        <f>+C12+'Octubre 2019'!F12</f>
        <v>161</v>
      </c>
      <c r="G12" s="15">
        <f t="shared" si="1"/>
        <v>-21.739130434782609</v>
      </c>
      <c r="H12" s="2">
        <f>+B12-C12+'Octubre 2019'!H12</f>
        <v>139</v>
      </c>
      <c r="I12" s="16">
        <f>+'Noviembre 2018'!H12</f>
        <v>178</v>
      </c>
      <c r="J12" s="15">
        <f t="shared" si="2"/>
        <v>-21.910112359550563</v>
      </c>
    </row>
    <row r="13" spans="1:10" x14ac:dyDescent="0.15">
      <c r="A13" s="6" t="s">
        <v>2</v>
      </c>
      <c r="B13" s="4">
        <f t="shared" ref="B13" si="5">+B8+B9+B10+B11+B12</f>
        <v>30</v>
      </c>
      <c r="C13" s="4">
        <f>SUM(C8:C12)</f>
        <v>27</v>
      </c>
      <c r="D13" s="5">
        <f>+(B13-C13)*100/C13</f>
        <v>11.111111111111111</v>
      </c>
      <c r="E13" s="4">
        <f>SUM(E8:E12)</f>
        <v>310</v>
      </c>
      <c r="F13" s="4">
        <f>SUM(F8:F12)</f>
        <v>331</v>
      </c>
      <c r="G13" s="5">
        <f t="shared" si="1"/>
        <v>-6.3444108761329305</v>
      </c>
      <c r="H13" s="4">
        <f>SUM(H8:H12)</f>
        <v>337</v>
      </c>
      <c r="I13" s="4">
        <f>SUM(I8:I12)</f>
        <v>361</v>
      </c>
      <c r="J13" s="5">
        <f t="shared" si="2"/>
        <v>-6.6481994459833791</v>
      </c>
    </row>
    <row r="14" spans="1:10" ht="13" x14ac:dyDescent="0.15">
      <c r="A14" s="1" t="s">
        <v>12</v>
      </c>
      <c r="B14" s="2">
        <v>9</v>
      </c>
      <c r="C14" s="2">
        <f>+'Noviembre 2018'!B14</f>
        <v>11</v>
      </c>
      <c r="D14" s="15">
        <f>+(B14-C14)*100/C14</f>
        <v>-18.181818181818183</v>
      </c>
      <c r="E14" s="2">
        <f>+B14+'Octubre 2019'!E14</f>
        <v>87</v>
      </c>
      <c r="F14" s="2">
        <f>+C14+'Octubre 2019'!F14</f>
        <v>77</v>
      </c>
      <c r="G14" s="15">
        <f t="shared" si="1"/>
        <v>12.987012987012987</v>
      </c>
      <c r="H14" s="2">
        <f>+B14-C14+'Octubre 2019'!H14</f>
        <v>96</v>
      </c>
      <c r="I14" s="16">
        <f>+'Noviembre 2018'!H14</f>
        <v>79</v>
      </c>
      <c r="J14" s="15">
        <f t="shared" si="2"/>
        <v>21.518987341772153</v>
      </c>
    </row>
    <row r="15" spans="1:10" ht="13" x14ac:dyDescent="0.15">
      <c r="A15" s="1" t="s">
        <v>13</v>
      </c>
      <c r="B15" s="2">
        <v>7</v>
      </c>
      <c r="C15" s="2">
        <f>+'Noviembre 2018'!B15</f>
        <v>14</v>
      </c>
      <c r="D15" s="15">
        <f t="shared" ref="D15:D27" si="6">+(B15-C15)*100/C15</f>
        <v>-50</v>
      </c>
      <c r="E15" s="2">
        <f>+B15+'Octubre 2019'!E15</f>
        <v>95</v>
      </c>
      <c r="F15" s="2">
        <f>+C15+'Octubre 2019'!F15</f>
        <v>116</v>
      </c>
      <c r="G15" s="15">
        <f t="shared" si="1"/>
        <v>-18.103448275862068</v>
      </c>
      <c r="H15" s="2">
        <f>+B15-C15+'Octubre 2019'!H15</f>
        <v>107</v>
      </c>
      <c r="I15" s="16">
        <f>+'Noviembre 2018'!H15</f>
        <v>130</v>
      </c>
      <c r="J15" s="15">
        <f t="shared" si="2"/>
        <v>-17.692307692307693</v>
      </c>
    </row>
    <row r="16" spans="1:10" ht="13" x14ac:dyDescent="0.15">
      <c r="A16" s="1" t="s">
        <v>14</v>
      </c>
      <c r="B16" s="2">
        <v>14</v>
      </c>
      <c r="C16" s="2">
        <f>+'Noviembre 2018'!B16</f>
        <v>14</v>
      </c>
      <c r="D16" s="15">
        <f t="shared" si="6"/>
        <v>0</v>
      </c>
      <c r="E16" s="2">
        <f>+B16+'Octubre 2019'!E16</f>
        <v>129</v>
      </c>
      <c r="F16" s="2">
        <f>+C16+'Octubre 2019'!F16</f>
        <v>122</v>
      </c>
      <c r="G16" s="15">
        <f t="shared" si="1"/>
        <v>5.7377049180327866</v>
      </c>
      <c r="H16" s="2">
        <f>+B16-C16+'Octubre 2019'!H16</f>
        <v>134</v>
      </c>
      <c r="I16" s="16">
        <f>+'Noviembre 2018'!H16</f>
        <v>131</v>
      </c>
      <c r="J16" s="15">
        <f t="shared" si="2"/>
        <v>2.2900763358778624</v>
      </c>
    </row>
    <row r="17" spans="1:10" ht="13" x14ac:dyDescent="0.15">
      <c r="A17" s="1" t="s">
        <v>15</v>
      </c>
      <c r="B17" s="2">
        <v>6</v>
      </c>
      <c r="C17" s="2">
        <f>+'Noviembre 2018'!B17</f>
        <v>13</v>
      </c>
      <c r="D17" s="15">
        <f t="shared" si="6"/>
        <v>-53.846153846153847</v>
      </c>
      <c r="E17" s="2">
        <f>+B17+'Octubre 2019'!E17</f>
        <v>68</v>
      </c>
      <c r="F17" s="2">
        <f>+C17+'Octubre 2019'!F17</f>
        <v>93</v>
      </c>
      <c r="G17" s="15">
        <f t="shared" si="1"/>
        <v>-26.881720430107528</v>
      </c>
      <c r="H17" s="2">
        <f>+B17-C17+'Octubre 2019'!H17</f>
        <v>75</v>
      </c>
      <c r="I17" s="16">
        <f>+'Noviembre 2018'!H17</f>
        <v>97</v>
      </c>
      <c r="J17" s="15">
        <f t="shared" si="2"/>
        <v>-22.680412371134022</v>
      </c>
    </row>
    <row r="18" spans="1:10" ht="13" x14ac:dyDescent="0.15">
      <c r="A18" s="1" t="s">
        <v>29</v>
      </c>
      <c r="B18" s="2">
        <v>11</v>
      </c>
      <c r="C18" s="2">
        <f>+'Noviembre 2018'!B18</f>
        <v>9</v>
      </c>
      <c r="D18" s="15">
        <f t="shared" si="6"/>
        <v>22.222222222222221</v>
      </c>
      <c r="E18" s="2">
        <f>+B18+'Octubre 2019'!E18</f>
        <v>121</v>
      </c>
      <c r="F18" s="2">
        <f>+C18+'Octubre 2019'!F18</f>
        <v>112</v>
      </c>
      <c r="G18" s="15">
        <f t="shared" si="1"/>
        <v>8.0357142857142865</v>
      </c>
      <c r="H18" s="2">
        <f>+B18-C18+'Octubre 2019'!H18</f>
        <v>128</v>
      </c>
      <c r="I18" s="16">
        <f>+'Noviembre 2018'!H18</f>
        <v>123</v>
      </c>
      <c r="J18" s="15">
        <f t="shared" si="2"/>
        <v>4.0650406504065044</v>
      </c>
    </row>
    <row r="19" spans="1:10" x14ac:dyDescent="0.15">
      <c r="A19" s="6" t="s">
        <v>3</v>
      </c>
      <c r="B19" s="4">
        <f t="shared" ref="B19" si="7">+B14+B15+B16+B17+B18</f>
        <v>47</v>
      </c>
      <c r="C19" s="4">
        <f>SUM(C14:C18)</f>
        <v>61</v>
      </c>
      <c r="D19" s="5">
        <f>+(B19-C19)*100/C19</f>
        <v>-22.950819672131146</v>
      </c>
      <c r="E19" s="4">
        <f>SUM(E14:E18)</f>
        <v>500</v>
      </c>
      <c r="F19" s="4">
        <f>SUM(F14:F18)</f>
        <v>520</v>
      </c>
      <c r="G19" s="5">
        <f t="shared" si="1"/>
        <v>-3.8461538461538463</v>
      </c>
      <c r="H19" s="4">
        <f>SUM(H14:H18)</f>
        <v>540</v>
      </c>
      <c r="I19" s="4">
        <f>SUM(I14:I18)</f>
        <v>560</v>
      </c>
      <c r="J19" s="5">
        <f t="shared" si="2"/>
        <v>-3.5714285714285716</v>
      </c>
    </row>
    <row r="20" spans="1:10" ht="13" x14ac:dyDescent="0.15">
      <c r="A20" s="1" t="s">
        <v>16</v>
      </c>
      <c r="B20" s="2">
        <v>5</v>
      </c>
      <c r="C20" s="2">
        <f>+'Noviembre 2018'!B20</f>
        <v>11</v>
      </c>
      <c r="D20" s="15">
        <f t="shared" si="6"/>
        <v>-54.545454545454547</v>
      </c>
      <c r="E20" s="2">
        <f>+B20+'Octubre 2019'!E20</f>
        <v>69</v>
      </c>
      <c r="F20" s="2">
        <f>+C20+'Octubre 2019'!F20</f>
        <v>103</v>
      </c>
      <c r="G20" s="15">
        <f t="shared" si="1"/>
        <v>-33.009708737864081</v>
      </c>
      <c r="H20" s="2">
        <f>+B20-C20+'Octubre 2019'!H20</f>
        <v>76</v>
      </c>
      <c r="I20" s="16">
        <f>+'Noviembre 2018'!H20</f>
        <v>110</v>
      </c>
      <c r="J20" s="15">
        <f t="shared" si="2"/>
        <v>-30.90909090909091</v>
      </c>
    </row>
    <row r="21" spans="1:10" ht="13" x14ac:dyDescent="0.15">
      <c r="A21" s="1" t="s">
        <v>17</v>
      </c>
      <c r="B21" s="2">
        <v>3</v>
      </c>
      <c r="C21" s="2">
        <f>+'Noviembre 2018'!B21</f>
        <v>5</v>
      </c>
      <c r="D21" s="15">
        <f t="shared" si="6"/>
        <v>-40</v>
      </c>
      <c r="E21" s="2">
        <f>+B21+'Octubre 2019'!E21</f>
        <v>52</v>
      </c>
      <c r="F21" s="2">
        <f>+C21+'Octubre 2019'!F21</f>
        <v>57</v>
      </c>
      <c r="G21" s="15">
        <f t="shared" si="1"/>
        <v>-8.7719298245614041</v>
      </c>
      <c r="H21" s="2">
        <f>+B21-C21+'Octubre 2019'!H21</f>
        <v>54</v>
      </c>
      <c r="I21" s="16">
        <f>+'Noviembre 2018'!H21</f>
        <v>60</v>
      </c>
      <c r="J21" s="15">
        <f t="shared" si="2"/>
        <v>-10</v>
      </c>
    </row>
    <row r="22" spans="1:10" ht="13" x14ac:dyDescent="0.15">
      <c r="A22" s="1" t="s">
        <v>19</v>
      </c>
      <c r="B22" s="2">
        <v>1</v>
      </c>
      <c r="C22" s="2">
        <f>+'Noviembre 2018'!B22</f>
        <v>3</v>
      </c>
      <c r="D22" s="15">
        <f t="shared" si="6"/>
        <v>-66.666666666666671</v>
      </c>
      <c r="E22" s="2">
        <f>+B22+'Octubre 2019'!E22</f>
        <v>25</v>
      </c>
      <c r="F22" s="2">
        <f>+C22+'Octubre 2019'!F22</f>
        <v>36</v>
      </c>
      <c r="G22" s="15">
        <f t="shared" si="1"/>
        <v>-30.555555555555557</v>
      </c>
      <c r="H22" s="2">
        <f>+B22-C22+'Octubre 2019'!H22</f>
        <v>28</v>
      </c>
      <c r="I22" s="16">
        <f>+'Noviembre 2018'!H22</f>
        <v>39</v>
      </c>
      <c r="J22" s="15">
        <f t="shared" si="2"/>
        <v>-28.205128205128204</v>
      </c>
    </row>
    <row r="23" spans="1:10" ht="13" x14ac:dyDescent="0.15">
      <c r="A23" s="1" t="s">
        <v>18</v>
      </c>
      <c r="B23" s="2">
        <v>8</v>
      </c>
      <c r="C23" s="2">
        <f>+'Noviembre 2018'!B23</f>
        <v>4</v>
      </c>
      <c r="D23" s="15">
        <f t="shared" si="6"/>
        <v>100</v>
      </c>
      <c r="E23" s="2">
        <f>+B23+'Octubre 2019'!E23</f>
        <v>104</v>
      </c>
      <c r="F23" s="2">
        <f>+C23+'Octubre 2019'!F23</f>
        <v>42</v>
      </c>
      <c r="G23" s="15">
        <f t="shared" si="1"/>
        <v>147.61904761904762</v>
      </c>
      <c r="H23" s="2">
        <f>+B23-C23+'Octubre 2019'!H23</f>
        <v>104</v>
      </c>
      <c r="I23" s="16">
        <f>+'Noviembre 2018'!H23</f>
        <v>44</v>
      </c>
      <c r="J23" s="15">
        <f t="shared" si="2"/>
        <v>136.36363636363637</v>
      </c>
    </row>
    <row r="24" spans="1:10" ht="13" x14ac:dyDescent="0.15">
      <c r="A24" s="1" t="s">
        <v>20</v>
      </c>
      <c r="B24" s="2">
        <v>3</v>
      </c>
      <c r="C24" s="2">
        <f>+'Noviembre 2018'!B24</f>
        <v>6</v>
      </c>
      <c r="D24" s="15">
        <f t="shared" si="6"/>
        <v>-50</v>
      </c>
      <c r="E24" s="2">
        <f>+B24+'Octubre 2019'!E24</f>
        <v>48</v>
      </c>
      <c r="F24" s="2">
        <f>+C24+'Octubre 2019'!F24</f>
        <v>67</v>
      </c>
      <c r="G24" s="15">
        <f t="shared" si="1"/>
        <v>-28.35820895522388</v>
      </c>
      <c r="H24" s="2">
        <f>+B24-C24+'Octubre 2019'!H24</f>
        <v>54</v>
      </c>
      <c r="I24" s="16">
        <f>+'Noviembre 2018'!H24</f>
        <v>73</v>
      </c>
      <c r="J24" s="15">
        <f t="shared" si="2"/>
        <v>-26.027397260273972</v>
      </c>
    </row>
    <row r="25" spans="1:10" ht="13" x14ac:dyDescent="0.15">
      <c r="A25" s="1" t="s">
        <v>22</v>
      </c>
      <c r="B25" s="2">
        <v>20</v>
      </c>
      <c r="C25" s="2">
        <f>+'Noviembre 2018'!B25</f>
        <v>14</v>
      </c>
      <c r="D25" s="15">
        <f t="shared" si="6"/>
        <v>42.857142857142854</v>
      </c>
      <c r="E25" s="2">
        <f>+B25+'Octubre 2019'!E25</f>
        <v>209</v>
      </c>
      <c r="F25" s="2">
        <f>+C25+'Octubre 2019'!F25</f>
        <v>168</v>
      </c>
      <c r="G25" s="15">
        <f t="shared" si="1"/>
        <v>24.404761904761905</v>
      </c>
      <c r="H25" s="2">
        <f>+B25-C25+'Octubre 2019'!H25</f>
        <v>221</v>
      </c>
      <c r="I25" s="16">
        <f>+'Noviembre 2018'!H25</f>
        <v>175</v>
      </c>
      <c r="J25" s="15">
        <f t="shared" si="2"/>
        <v>26.285714285714285</v>
      </c>
    </row>
    <row r="26" spans="1:10" ht="13" x14ac:dyDescent="0.15">
      <c r="A26" s="1" t="s">
        <v>21</v>
      </c>
      <c r="B26" s="2">
        <v>5</v>
      </c>
      <c r="C26" s="2">
        <f>+'Noviembre 2018'!B26</f>
        <v>6</v>
      </c>
      <c r="D26" s="15">
        <f t="shared" si="6"/>
        <v>-16.666666666666668</v>
      </c>
      <c r="E26" s="2">
        <f>+B26+'Octubre 2019'!E26</f>
        <v>45</v>
      </c>
      <c r="F26" s="2">
        <f>+C26+'Octubre 2019'!F26</f>
        <v>62</v>
      </c>
      <c r="G26" s="15">
        <f t="shared" si="1"/>
        <v>-27.419354838709676</v>
      </c>
      <c r="H26" s="2">
        <f>+B26-C26+'Octubre 2019'!H26</f>
        <v>54</v>
      </c>
      <c r="I26" s="16">
        <f>+'Noviembre 2018'!H26</f>
        <v>66</v>
      </c>
      <c r="J26" s="15">
        <f t="shared" si="2"/>
        <v>-18.181818181818183</v>
      </c>
    </row>
    <row r="27" spans="1:10" ht="13" x14ac:dyDescent="0.15">
      <c r="A27" s="1" t="s">
        <v>28</v>
      </c>
      <c r="B27" s="2">
        <v>8</v>
      </c>
      <c r="C27" s="2">
        <f>+'Noviembre 2018'!B27</f>
        <v>2</v>
      </c>
      <c r="D27" s="15">
        <f t="shared" si="6"/>
        <v>300</v>
      </c>
      <c r="E27" s="2">
        <f>+B27+'Octubre 2019'!E27</f>
        <v>62</v>
      </c>
      <c r="F27" s="2">
        <f>+C27+'Octubre 2019'!F27</f>
        <v>29</v>
      </c>
      <c r="G27" s="15">
        <f t="shared" si="1"/>
        <v>113.79310344827586</v>
      </c>
      <c r="H27" s="2">
        <f>+B27-C27+'Octubre 2019'!H27</f>
        <v>67</v>
      </c>
      <c r="I27" s="16">
        <f>+'Noviembre 2018'!H27</f>
        <v>29</v>
      </c>
      <c r="J27" s="15">
        <f t="shared" si="2"/>
        <v>131.0344827586207</v>
      </c>
    </row>
    <row r="28" spans="1:10" x14ac:dyDescent="0.15">
      <c r="A28" s="6" t="s">
        <v>30</v>
      </c>
      <c r="B28" s="4">
        <f>SUM(B20:B27)</f>
        <v>53</v>
      </c>
      <c r="C28" s="4">
        <f>SUM(C20:C27)</f>
        <v>51</v>
      </c>
      <c r="D28" s="5">
        <f>+(B28-C28)*100/C28</f>
        <v>3.9215686274509802</v>
      </c>
      <c r="E28" s="4">
        <f>SUM(E20:E27)</f>
        <v>614</v>
      </c>
      <c r="F28" s="4">
        <f>SUM(F20:F27)</f>
        <v>564</v>
      </c>
      <c r="G28" s="5">
        <f>+(E28-F28)*100/F28</f>
        <v>8.8652482269503547</v>
      </c>
      <c r="H28" s="4">
        <f>SUM(H20:H27)</f>
        <v>658</v>
      </c>
      <c r="I28" s="4">
        <f>SUM(I20:I27)</f>
        <v>596</v>
      </c>
      <c r="J28" s="5">
        <f>+(H28-I28)*100/I28</f>
        <v>10.40268456375839</v>
      </c>
    </row>
    <row r="29" spans="1:10" ht="14" x14ac:dyDescent="0.15">
      <c r="A29" s="14" t="s">
        <v>27</v>
      </c>
      <c r="B29" s="12">
        <f>+B7+B13+B19+B28</f>
        <v>132</v>
      </c>
      <c r="C29" s="12">
        <f>+C7+C13+C19+C28</f>
        <v>145</v>
      </c>
      <c r="D29" s="13">
        <f>+(B29-C29)*100/C29</f>
        <v>-8.9655172413793096</v>
      </c>
      <c r="E29" s="12">
        <f t="shared" ref="E29:I29" si="8">+E7+E13+E19+E28</f>
        <v>1466</v>
      </c>
      <c r="F29" s="12">
        <f t="shared" si="8"/>
        <v>1457</v>
      </c>
      <c r="G29" s="13">
        <f>+(E29-F29)*100/F29</f>
        <v>0.61770761839396016</v>
      </c>
      <c r="H29" s="12">
        <f t="shared" si="8"/>
        <v>1581</v>
      </c>
      <c r="I29" s="12">
        <f t="shared" si="8"/>
        <v>1561</v>
      </c>
      <c r="J29" s="13">
        <f>+(H29-I29)*100/I29</f>
        <v>1.2812299807815504</v>
      </c>
    </row>
    <row r="30" spans="1:10" x14ac:dyDescent="0.15">
      <c r="A30" s="11" t="s">
        <v>31</v>
      </c>
      <c r="B30" s="11">
        <f>+B29-B7</f>
        <v>130</v>
      </c>
      <c r="C30" s="11">
        <f>+C29-C7</f>
        <v>139</v>
      </c>
      <c r="D30" s="10">
        <f>+(B30-C30)*100/C30</f>
        <v>-6.4748201438848918</v>
      </c>
      <c r="E30" s="11">
        <f t="shared" ref="E30:I30" si="9">+E29-E7</f>
        <v>1424</v>
      </c>
      <c r="F30" s="11">
        <f t="shared" si="9"/>
        <v>1415</v>
      </c>
      <c r="G30" s="10">
        <f>+(E30-F30)*100/F30</f>
        <v>0.63604240282685509</v>
      </c>
      <c r="H30" s="11">
        <f t="shared" si="9"/>
        <v>1535</v>
      </c>
      <c r="I30" s="11">
        <f t="shared" si="9"/>
        <v>1517</v>
      </c>
      <c r="J30" s="10">
        <f>+(H30-I30)*100/I30</f>
        <v>1.1865524060646011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80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+'Octubre 2018'!B4</f>
        <v>2</v>
      </c>
      <c r="D4" s="15">
        <f t="shared" ref="D4:D6" si="0">+(B4-C4)*100/C4</f>
        <v>-50</v>
      </c>
      <c r="E4" s="2">
        <f>+B4+'Septiembre 2019'!E4</f>
        <v>12</v>
      </c>
      <c r="F4" s="2">
        <f>+C4+'Septiembre 2019'!F4</f>
        <v>11</v>
      </c>
      <c r="G4" s="15">
        <f t="shared" ref="G4:G27" si="1">+(E4-F4)*100/F4</f>
        <v>9.0909090909090917</v>
      </c>
      <c r="H4" s="2">
        <f>+B4-C4+'Septiembre 2019'!H4</f>
        <v>13</v>
      </c>
      <c r="I4" s="16">
        <f>+'Octubre 2018'!H4</f>
        <v>15</v>
      </c>
      <c r="J4" s="15">
        <f t="shared" ref="J4:J27" si="2">+(H4-I4)*100/I4</f>
        <v>-13.333333333333334</v>
      </c>
    </row>
    <row r="5" spans="1:10" ht="13" x14ac:dyDescent="0.15">
      <c r="A5" s="1" t="s">
        <v>5</v>
      </c>
      <c r="B5" s="2"/>
      <c r="C5" s="2">
        <f>+'Octubre 2018'!B5</f>
        <v>2</v>
      </c>
      <c r="D5" s="15"/>
      <c r="E5" s="2">
        <f>+B5+'Septiembre 2019'!E5</f>
        <v>11</v>
      </c>
      <c r="F5" s="2">
        <f>+C5+'Septiembre 2019'!F5</f>
        <v>7</v>
      </c>
      <c r="G5" s="15">
        <f t="shared" si="1"/>
        <v>57.142857142857146</v>
      </c>
      <c r="H5" s="2">
        <f>+B5-C5+'Septiembre 2019'!H5</f>
        <v>14</v>
      </c>
      <c r="I5" s="16">
        <f>+'Octubre 2018'!H5</f>
        <v>7</v>
      </c>
      <c r="J5" s="15">
        <f t="shared" si="2"/>
        <v>100</v>
      </c>
    </row>
    <row r="6" spans="1:10" ht="13" x14ac:dyDescent="0.15">
      <c r="A6" s="1" t="s">
        <v>6</v>
      </c>
      <c r="B6" s="2">
        <v>4</v>
      </c>
      <c r="C6" s="2">
        <f>+'Octubre 2018'!B6</f>
        <v>2</v>
      </c>
      <c r="D6" s="15">
        <f t="shared" si="0"/>
        <v>100</v>
      </c>
      <c r="E6" s="2">
        <f>+B6+'Septiembre 2019'!E6</f>
        <v>17</v>
      </c>
      <c r="F6" s="2">
        <f>+C6+'Septiembre 2019'!F6</f>
        <v>18</v>
      </c>
      <c r="G6" s="15">
        <f t="shared" si="1"/>
        <v>-5.5555555555555554</v>
      </c>
      <c r="H6" s="2">
        <f>+B6-C6+'Septiembre 2019'!H6</f>
        <v>23</v>
      </c>
      <c r="I6" s="16">
        <f>+'Octubre 2018'!H6</f>
        <v>21</v>
      </c>
      <c r="J6" s="15">
        <f t="shared" si="2"/>
        <v>9.5238095238095237</v>
      </c>
    </row>
    <row r="7" spans="1:10" x14ac:dyDescent="0.15">
      <c r="A7" s="6" t="s">
        <v>1</v>
      </c>
      <c r="B7" s="4">
        <f t="shared" ref="B7" si="3">+B4+B5+B6</f>
        <v>5</v>
      </c>
      <c r="C7" s="4">
        <f>SUM(C4:C6)</f>
        <v>6</v>
      </c>
      <c r="D7" s="5">
        <f>+(B7-C7)*100/C7</f>
        <v>-16.666666666666668</v>
      </c>
      <c r="E7" s="4">
        <f>SUM(E4:E6)</f>
        <v>40</v>
      </c>
      <c r="F7" s="4">
        <f>SUM(F4:F6)</f>
        <v>36</v>
      </c>
      <c r="G7" s="5">
        <f t="shared" si="1"/>
        <v>11.111111111111111</v>
      </c>
      <c r="H7" s="4">
        <f>SUM(H4:H6)</f>
        <v>50</v>
      </c>
      <c r="I7" s="4">
        <f>SUM(I4:I6)</f>
        <v>43</v>
      </c>
      <c r="J7" s="5">
        <f t="shared" si="2"/>
        <v>16.279069767441861</v>
      </c>
    </row>
    <row r="8" spans="1:10" ht="13" x14ac:dyDescent="0.15">
      <c r="A8" s="1" t="s">
        <v>7</v>
      </c>
      <c r="B8" s="2">
        <v>1</v>
      </c>
      <c r="C8" s="2">
        <f>+'Octubre 2018'!B8</f>
        <v>2</v>
      </c>
      <c r="D8" s="15">
        <f t="shared" ref="D8:D12" si="4">+(B8-C8)*100/C8</f>
        <v>-50</v>
      </c>
      <c r="E8" s="2">
        <f>+B8+'Septiembre 2019'!E8</f>
        <v>2</v>
      </c>
      <c r="F8" s="2">
        <f>+C8+'Septiembre 2019'!F8</f>
        <v>12</v>
      </c>
      <c r="G8" s="15">
        <f t="shared" si="1"/>
        <v>-83.333333333333329</v>
      </c>
      <c r="H8" s="2">
        <f>+B8-C8+'Septiembre 2019'!H8</f>
        <v>3</v>
      </c>
      <c r="I8" s="16">
        <f>+'Octubre 2018'!H8</f>
        <v>13</v>
      </c>
      <c r="J8" s="15">
        <f t="shared" si="2"/>
        <v>-76.92307692307692</v>
      </c>
    </row>
    <row r="9" spans="1:10" ht="13" x14ac:dyDescent="0.15">
      <c r="A9" s="1" t="s">
        <v>8</v>
      </c>
      <c r="B9" s="2">
        <v>2</v>
      </c>
      <c r="C9" s="2">
        <f>+'Octubre 2018'!B9</f>
        <v>3</v>
      </c>
      <c r="D9" s="15">
        <f t="shared" si="4"/>
        <v>-33.333333333333336</v>
      </c>
      <c r="E9" s="2">
        <f>+B9+'Septiembre 2019'!E9</f>
        <v>30</v>
      </c>
      <c r="F9" s="2">
        <f>+C9+'Septiembre 2019'!F9</f>
        <v>21</v>
      </c>
      <c r="G9" s="15">
        <f t="shared" si="1"/>
        <v>42.857142857142854</v>
      </c>
      <c r="H9" s="2">
        <f>+B9-C9+'Septiembre 2019'!H9</f>
        <v>32</v>
      </c>
      <c r="I9" s="16">
        <f>+'Octubre 2018'!H9</f>
        <v>24</v>
      </c>
      <c r="J9" s="15">
        <f t="shared" si="2"/>
        <v>33.333333333333336</v>
      </c>
    </row>
    <row r="10" spans="1:10" ht="13" x14ac:dyDescent="0.15">
      <c r="A10" s="1" t="s">
        <v>9</v>
      </c>
      <c r="B10" s="2">
        <v>8</v>
      </c>
      <c r="C10" s="2">
        <f>+'Octubre 2018'!B10</f>
        <v>4</v>
      </c>
      <c r="D10" s="15">
        <f t="shared" si="4"/>
        <v>100</v>
      </c>
      <c r="E10" s="2">
        <f>+B10+'Septiembre 2019'!E10</f>
        <v>62</v>
      </c>
      <c r="F10" s="2">
        <f>+C10+'Septiembre 2019'!F10</f>
        <v>55</v>
      </c>
      <c r="G10" s="15">
        <f t="shared" si="1"/>
        <v>12.727272727272727</v>
      </c>
      <c r="H10" s="2">
        <f>+B10-C10+'Septiembre 2019'!H10</f>
        <v>71</v>
      </c>
      <c r="I10" s="16">
        <f>+'Octubre 2018'!H10</f>
        <v>65</v>
      </c>
      <c r="J10" s="15">
        <f t="shared" si="2"/>
        <v>9.2307692307692299</v>
      </c>
    </row>
    <row r="11" spans="1:10" ht="13" x14ac:dyDescent="0.15">
      <c r="A11" s="1" t="s">
        <v>10</v>
      </c>
      <c r="B11" s="2">
        <v>6</v>
      </c>
      <c r="C11" s="2">
        <f>+'Octubre 2018'!B11</f>
        <v>10</v>
      </c>
      <c r="D11" s="15">
        <f t="shared" si="4"/>
        <v>-40</v>
      </c>
      <c r="E11" s="2">
        <f>+B11+'Septiembre 2019'!E11</f>
        <v>77</v>
      </c>
      <c r="F11" s="2">
        <f>+C11+'Septiembre 2019'!F11</f>
        <v>72</v>
      </c>
      <c r="G11" s="15">
        <f t="shared" si="1"/>
        <v>6.9444444444444446</v>
      </c>
      <c r="H11" s="2">
        <f>+B11-C11+'Septiembre 2019'!H11</f>
        <v>89</v>
      </c>
      <c r="I11" s="16">
        <f>+'Octubre 2018'!H11</f>
        <v>83</v>
      </c>
      <c r="J11" s="15">
        <f t="shared" si="2"/>
        <v>7.2289156626506026</v>
      </c>
    </row>
    <row r="12" spans="1:10" ht="13" x14ac:dyDescent="0.15">
      <c r="A12" s="1" t="s">
        <v>11</v>
      </c>
      <c r="B12" s="2">
        <v>11</v>
      </c>
      <c r="C12" s="2">
        <f>+'Octubre 2018'!B12</f>
        <v>6</v>
      </c>
      <c r="D12" s="15">
        <f t="shared" si="4"/>
        <v>83.333333333333329</v>
      </c>
      <c r="E12" s="2">
        <f>+B12+'Septiembre 2019'!E12</f>
        <v>109</v>
      </c>
      <c r="F12" s="2">
        <f>+C12+'Septiembre 2019'!F12</f>
        <v>144</v>
      </c>
      <c r="G12" s="15">
        <f t="shared" si="1"/>
        <v>-24.305555555555557</v>
      </c>
      <c r="H12" s="2">
        <f>+B12-C12+'Septiembre 2019'!H12</f>
        <v>139</v>
      </c>
      <c r="I12" s="16">
        <f>+'Octubre 2018'!H12</f>
        <v>174</v>
      </c>
      <c r="J12" s="15">
        <f t="shared" si="2"/>
        <v>-20.114942528735632</v>
      </c>
    </row>
    <row r="13" spans="1:10" x14ac:dyDescent="0.15">
      <c r="A13" s="6" t="s">
        <v>2</v>
      </c>
      <c r="B13" s="4">
        <f t="shared" ref="B13" si="5">+B8+B9+B10+B11+B12</f>
        <v>28</v>
      </c>
      <c r="C13" s="4">
        <f>SUM(C8:C12)</f>
        <v>25</v>
      </c>
      <c r="D13" s="5">
        <f>+(B13-C13)*100/C13</f>
        <v>12</v>
      </c>
      <c r="E13" s="4">
        <f>SUM(E8:E12)</f>
        <v>280</v>
      </c>
      <c r="F13" s="4">
        <f>SUM(F8:F12)</f>
        <v>304</v>
      </c>
      <c r="G13" s="5">
        <f t="shared" si="1"/>
        <v>-7.8947368421052628</v>
      </c>
      <c r="H13" s="4">
        <f>SUM(H8:H12)</f>
        <v>334</v>
      </c>
      <c r="I13" s="4">
        <f>SUM(I8:I12)</f>
        <v>359</v>
      </c>
      <c r="J13" s="5">
        <f t="shared" si="2"/>
        <v>-6.9637883008356543</v>
      </c>
    </row>
    <row r="14" spans="1:10" ht="13" x14ac:dyDescent="0.15">
      <c r="A14" s="1" t="s">
        <v>12</v>
      </c>
      <c r="B14" s="2">
        <v>11</v>
      </c>
      <c r="C14" s="2">
        <f>+'Octubre 2018'!B14</f>
        <v>5</v>
      </c>
      <c r="D14" s="15">
        <f>+(B14-C14)*100/C14</f>
        <v>120</v>
      </c>
      <c r="E14" s="2">
        <f>+B14+'Septiembre 2019'!E14</f>
        <v>78</v>
      </c>
      <c r="F14" s="2">
        <f>+C14+'Septiembre 2019'!F14</f>
        <v>66</v>
      </c>
      <c r="G14" s="15">
        <f t="shared" si="1"/>
        <v>18.181818181818183</v>
      </c>
      <c r="H14" s="2">
        <f>+B14-C14+'Septiembre 2019'!H14</f>
        <v>98</v>
      </c>
      <c r="I14" s="16">
        <f>+'Octubre 2018'!H14</f>
        <v>76</v>
      </c>
      <c r="J14" s="15">
        <f t="shared" si="2"/>
        <v>28.94736842105263</v>
      </c>
    </row>
    <row r="15" spans="1:10" ht="13" x14ac:dyDescent="0.15">
      <c r="A15" s="1" t="s">
        <v>13</v>
      </c>
      <c r="B15" s="2">
        <v>8</v>
      </c>
      <c r="C15" s="2">
        <f>+'Octubre 2018'!B15</f>
        <v>4</v>
      </c>
      <c r="D15" s="15">
        <f t="shared" ref="D15:D27" si="6">+(B15-C15)*100/C15</f>
        <v>100</v>
      </c>
      <c r="E15" s="2">
        <f>+B15+'Septiembre 2019'!E15</f>
        <v>88</v>
      </c>
      <c r="F15" s="2">
        <f>+C15+'Septiembre 2019'!F15</f>
        <v>102</v>
      </c>
      <c r="G15" s="15">
        <f t="shared" si="1"/>
        <v>-13.725490196078431</v>
      </c>
      <c r="H15" s="2">
        <f>+B15-C15+'Septiembre 2019'!H15</f>
        <v>114</v>
      </c>
      <c r="I15" s="16">
        <f>+'Octubre 2018'!H15</f>
        <v>130</v>
      </c>
      <c r="J15" s="15">
        <f t="shared" si="2"/>
        <v>-12.307692307692308</v>
      </c>
    </row>
    <row r="16" spans="1:10" ht="13" x14ac:dyDescent="0.15">
      <c r="A16" s="1" t="s">
        <v>14</v>
      </c>
      <c r="B16" s="2">
        <v>9</v>
      </c>
      <c r="C16" s="2">
        <f>+'Octubre 2018'!B16</f>
        <v>18</v>
      </c>
      <c r="D16" s="15">
        <f t="shared" si="6"/>
        <v>-50</v>
      </c>
      <c r="E16" s="2">
        <f>+B16+'Septiembre 2019'!E16</f>
        <v>115</v>
      </c>
      <c r="F16" s="2">
        <f>+C16+'Septiembre 2019'!F16</f>
        <v>108</v>
      </c>
      <c r="G16" s="15">
        <f t="shared" si="1"/>
        <v>6.4814814814814818</v>
      </c>
      <c r="H16" s="2">
        <f>+B16-C16+'Septiembre 2019'!H16</f>
        <v>134</v>
      </c>
      <c r="I16" s="16">
        <f>+'Octubre 2018'!H16</f>
        <v>126</v>
      </c>
      <c r="J16" s="15">
        <f t="shared" si="2"/>
        <v>6.3492063492063489</v>
      </c>
    </row>
    <row r="17" spans="1:10" ht="13" x14ac:dyDescent="0.15">
      <c r="A17" s="1" t="s">
        <v>15</v>
      </c>
      <c r="B17" s="2">
        <v>6</v>
      </c>
      <c r="C17" s="2">
        <f>+'Octubre 2018'!B17</f>
        <v>10</v>
      </c>
      <c r="D17" s="15">
        <f t="shared" si="6"/>
        <v>-40</v>
      </c>
      <c r="E17" s="2">
        <f>+B17+'Septiembre 2019'!E17</f>
        <v>62</v>
      </c>
      <c r="F17" s="2">
        <f>+C17+'Septiembre 2019'!F17</f>
        <v>80</v>
      </c>
      <c r="G17" s="15">
        <f t="shared" si="1"/>
        <v>-22.5</v>
      </c>
      <c r="H17" s="2">
        <f>+B17-C17+'Septiembre 2019'!H17</f>
        <v>82</v>
      </c>
      <c r="I17" s="16">
        <f>+'Octubre 2018'!H17</f>
        <v>97</v>
      </c>
      <c r="J17" s="15">
        <f t="shared" si="2"/>
        <v>-15.463917525773196</v>
      </c>
    </row>
    <row r="18" spans="1:10" ht="13" x14ac:dyDescent="0.15">
      <c r="A18" s="1" t="s">
        <v>29</v>
      </c>
      <c r="B18" s="2">
        <v>18</v>
      </c>
      <c r="C18" s="2">
        <f>+'Octubre 2018'!B18</f>
        <v>7</v>
      </c>
      <c r="D18" s="15">
        <f t="shared" si="6"/>
        <v>157.14285714285714</v>
      </c>
      <c r="E18" s="2">
        <f>+B18+'Septiembre 2019'!E18</f>
        <v>110</v>
      </c>
      <c r="F18" s="2">
        <f>+C18+'Septiembre 2019'!F18</f>
        <v>103</v>
      </c>
      <c r="G18" s="15">
        <f t="shared" si="1"/>
        <v>6.7961165048543686</v>
      </c>
      <c r="H18" s="2">
        <f>+B18-C18+'Septiembre 2019'!H18</f>
        <v>126</v>
      </c>
      <c r="I18" s="16">
        <f>+'Octubre 2018'!H18</f>
        <v>120</v>
      </c>
      <c r="J18" s="15">
        <f t="shared" si="2"/>
        <v>5</v>
      </c>
    </row>
    <row r="19" spans="1:10" x14ac:dyDescent="0.15">
      <c r="A19" s="6" t="s">
        <v>3</v>
      </c>
      <c r="B19" s="4">
        <f t="shared" ref="B19" si="7">+B14+B15+B16+B17+B18</f>
        <v>52</v>
      </c>
      <c r="C19" s="4">
        <f>SUM(C14:C18)</f>
        <v>44</v>
      </c>
      <c r="D19" s="5">
        <f>+(B19-C19)*100/C19</f>
        <v>18.181818181818183</v>
      </c>
      <c r="E19" s="4">
        <f>SUM(E14:E18)</f>
        <v>453</v>
      </c>
      <c r="F19" s="4">
        <f>SUM(F14:F18)</f>
        <v>459</v>
      </c>
      <c r="G19" s="5">
        <f t="shared" si="1"/>
        <v>-1.3071895424836601</v>
      </c>
      <c r="H19" s="4">
        <f>SUM(H14:H18)</f>
        <v>554</v>
      </c>
      <c r="I19" s="4">
        <f>SUM(I14:I18)</f>
        <v>549</v>
      </c>
      <c r="J19" s="5">
        <f t="shared" si="2"/>
        <v>0.91074681238615662</v>
      </c>
    </row>
    <row r="20" spans="1:10" ht="13" x14ac:dyDescent="0.15">
      <c r="A20" s="1" t="s">
        <v>16</v>
      </c>
      <c r="B20" s="2">
        <v>9</v>
      </c>
      <c r="C20" s="2">
        <f>+'Octubre 2018'!B20</f>
        <v>10</v>
      </c>
      <c r="D20" s="15">
        <f t="shared" si="6"/>
        <v>-10</v>
      </c>
      <c r="E20" s="2">
        <f>+B20+'Septiembre 2019'!E20</f>
        <v>64</v>
      </c>
      <c r="F20" s="2">
        <f>+C20+'Septiembre 2019'!F20</f>
        <v>92</v>
      </c>
      <c r="G20" s="15">
        <f t="shared" si="1"/>
        <v>-30.434782608695652</v>
      </c>
      <c r="H20" s="2">
        <f>+B20-C20+'Septiembre 2019'!H20</f>
        <v>82</v>
      </c>
      <c r="I20" s="16">
        <f>+'Octubre 2018'!H20</f>
        <v>104</v>
      </c>
      <c r="J20" s="15">
        <f t="shared" si="2"/>
        <v>-21.153846153846153</v>
      </c>
    </row>
    <row r="21" spans="1:10" ht="13" x14ac:dyDescent="0.15">
      <c r="A21" s="1" t="s">
        <v>17</v>
      </c>
      <c r="B21" s="2">
        <v>7</v>
      </c>
      <c r="C21" s="2">
        <f>+'Octubre 2018'!B21</f>
        <v>4</v>
      </c>
      <c r="D21" s="15">
        <f t="shared" si="6"/>
        <v>75</v>
      </c>
      <c r="E21" s="2">
        <f>+B21+'Septiembre 2019'!E21</f>
        <v>49</v>
      </c>
      <c r="F21" s="2">
        <f>+C21+'Septiembre 2019'!F21</f>
        <v>52</v>
      </c>
      <c r="G21" s="15">
        <f t="shared" si="1"/>
        <v>-5.7692307692307692</v>
      </c>
      <c r="H21" s="2">
        <f>+B21-C21+'Septiembre 2019'!H21</f>
        <v>56</v>
      </c>
      <c r="I21" s="16">
        <f>+'Octubre 2018'!H21</f>
        <v>57</v>
      </c>
      <c r="J21" s="15">
        <f t="shared" si="2"/>
        <v>-1.7543859649122806</v>
      </c>
    </row>
    <row r="22" spans="1:10" ht="13" x14ac:dyDescent="0.15">
      <c r="A22" s="1" t="s">
        <v>19</v>
      </c>
      <c r="B22" s="2">
        <v>1</v>
      </c>
      <c r="C22" s="2">
        <f>+'Octubre 2018'!B22</f>
        <v>2</v>
      </c>
      <c r="D22" s="15">
        <f t="shared" si="6"/>
        <v>-50</v>
      </c>
      <c r="E22" s="2">
        <f>+B22+'Septiembre 2019'!E22</f>
        <v>24</v>
      </c>
      <c r="F22" s="2">
        <f>+C22+'Septiembre 2019'!F22</f>
        <v>33</v>
      </c>
      <c r="G22" s="15">
        <f t="shared" si="1"/>
        <v>-27.272727272727273</v>
      </c>
      <c r="H22" s="2">
        <f>+B22-C22+'Septiembre 2019'!H22</f>
        <v>30</v>
      </c>
      <c r="I22" s="16">
        <f>+'Octubre 2018'!H22</f>
        <v>37</v>
      </c>
      <c r="J22" s="15">
        <f t="shared" si="2"/>
        <v>-18.918918918918919</v>
      </c>
    </row>
    <row r="23" spans="1:10" ht="13" x14ac:dyDescent="0.15">
      <c r="A23" s="1" t="s">
        <v>18</v>
      </c>
      <c r="B23" s="2">
        <v>6</v>
      </c>
      <c r="C23" s="2">
        <f>+'Octubre 2018'!B23</f>
        <v>2</v>
      </c>
      <c r="D23" s="15">
        <f t="shared" si="6"/>
        <v>200</v>
      </c>
      <c r="E23" s="2">
        <f>+B23+'Septiembre 2019'!E23</f>
        <v>96</v>
      </c>
      <c r="F23" s="2">
        <f>+C23+'Septiembre 2019'!F23</f>
        <v>38</v>
      </c>
      <c r="G23" s="15">
        <f t="shared" si="1"/>
        <v>152.63157894736841</v>
      </c>
      <c r="H23" s="2">
        <f>+B23-C23+'Septiembre 2019'!H23</f>
        <v>100</v>
      </c>
      <c r="I23" s="16">
        <f>+'Octubre 2018'!H23</f>
        <v>43</v>
      </c>
      <c r="J23" s="15">
        <f t="shared" si="2"/>
        <v>132.55813953488371</v>
      </c>
    </row>
    <row r="24" spans="1:10" ht="13" x14ac:dyDescent="0.15">
      <c r="A24" s="1" t="s">
        <v>20</v>
      </c>
      <c r="B24" s="2">
        <v>4</v>
      </c>
      <c r="C24" s="2">
        <f>+'Octubre 2018'!B24</f>
        <v>10</v>
      </c>
      <c r="D24" s="15">
        <f t="shared" si="6"/>
        <v>-60</v>
      </c>
      <c r="E24" s="2">
        <f>+B24+'Septiembre 2019'!E24</f>
        <v>45</v>
      </c>
      <c r="F24" s="2">
        <f>+C24+'Septiembre 2019'!F24</f>
        <v>61</v>
      </c>
      <c r="G24" s="15">
        <f t="shared" si="1"/>
        <v>-26.229508196721312</v>
      </c>
      <c r="H24" s="2">
        <f>+B24-C24+'Septiembre 2019'!H24</f>
        <v>57</v>
      </c>
      <c r="I24" s="16">
        <f>+'Octubre 2018'!H24</f>
        <v>74</v>
      </c>
      <c r="J24" s="15">
        <f t="shared" si="2"/>
        <v>-22.972972972972972</v>
      </c>
    </row>
    <row r="25" spans="1:10" ht="13" x14ac:dyDescent="0.15">
      <c r="A25" s="1" t="s">
        <v>22</v>
      </c>
      <c r="B25" s="2">
        <v>28</v>
      </c>
      <c r="C25" s="2">
        <f>+'Octubre 2018'!B25</f>
        <v>15</v>
      </c>
      <c r="D25" s="15">
        <f t="shared" si="6"/>
        <v>86.666666666666671</v>
      </c>
      <c r="E25" s="2">
        <f>+B25+'Septiembre 2019'!E25</f>
        <v>189</v>
      </c>
      <c r="F25" s="2">
        <f>+C25+'Septiembre 2019'!F25</f>
        <v>154</v>
      </c>
      <c r="G25" s="15">
        <f t="shared" si="1"/>
        <v>22.727272727272727</v>
      </c>
      <c r="H25" s="2">
        <f>+B25-C25+'Septiembre 2019'!H25</f>
        <v>215</v>
      </c>
      <c r="I25" s="16">
        <f>+'Octubre 2018'!H25</f>
        <v>178</v>
      </c>
      <c r="J25" s="15">
        <f t="shared" si="2"/>
        <v>20.786516853932586</v>
      </c>
    </row>
    <row r="26" spans="1:10" ht="13" x14ac:dyDescent="0.15">
      <c r="A26" s="1" t="s">
        <v>21</v>
      </c>
      <c r="B26" s="2">
        <v>1</v>
      </c>
      <c r="C26" s="2">
        <f>+'Octubre 2018'!B26</f>
        <v>4</v>
      </c>
      <c r="D26" s="15">
        <f t="shared" si="6"/>
        <v>-75</v>
      </c>
      <c r="E26" s="2">
        <f>+B26+'Septiembre 2019'!E26</f>
        <v>40</v>
      </c>
      <c r="F26" s="2">
        <f>+C26+'Septiembre 2019'!F26</f>
        <v>56</v>
      </c>
      <c r="G26" s="15">
        <f t="shared" si="1"/>
        <v>-28.571428571428573</v>
      </c>
      <c r="H26" s="2">
        <f>+B26-C26+'Septiembre 2019'!H26</f>
        <v>55</v>
      </c>
      <c r="I26" s="16">
        <f>+'Octubre 2018'!H26</f>
        <v>67</v>
      </c>
      <c r="J26" s="15">
        <f t="shared" si="2"/>
        <v>-17.910447761194028</v>
      </c>
    </row>
    <row r="27" spans="1:10" ht="13" x14ac:dyDescent="0.15">
      <c r="A27" s="1" t="s">
        <v>28</v>
      </c>
      <c r="B27" s="2">
        <v>11</v>
      </c>
      <c r="C27" s="2">
        <f>+'Octubre 2018'!B27</f>
        <v>5</v>
      </c>
      <c r="D27" s="15">
        <f t="shared" si="6"/>
        <v>120</v>
      </c>
      <c r="E27" s="2">
        <f>+B27+'Septiembre 2019'!E27</f>
        <v>54</v>
      </c>
      <c r="F27" s="2">
        <f>+C27+'Septiembre 2019'!F27</f>
        <v>27</v>
      </c>
      <c r="G27" s="15">
        <f t="shared" si="1"/>
        <v>100</v>
      </c>
      <c r="H27" s="2">
        <f>+B27-C27+'Septiembre 2019'!H27</f>
        <v>61</v>
      </c>
      <c r="I27" s="16">
        <f>+'Octubre 2018'!H27</f>
        <v>29</v>
      </c>
      <c r="J27" s="15">
        <f t="shared" si="2"/>
        <v>110.34482758620689</v>
      </c>
    </row>
    <row r="28" spans="1:10" x14ac:dyDescent="0.15">
      <c r="A28" s="6" t="s">
        <v>30</v>
      </c>
      <c r="B28" s="4">
        <f>SUM(B20:B27)</f>
        <v>67</v>
      </c>
      <c r="C28" s="4">
        <f>SUM(C20:C27)</f>
        <v>52</v>
      </c>
      <c r="D28" s="5">
        <f>+(B28-C28)*100/C28</f>
        <v>28.846153846153847</v>
      </c>
      <c r="E28" s="4">
        <f>SUM(E20:E27)</f>
        <v>561</v>
      </c>
      <c r="F28" s="4">
        <f>SUM(F20:F27)</f>
        <v>513</v>
      </c>
      <c r="G28" s="5">
        <f>+(E28-F28)*100/F28</f>
        <v>9.3567251461988299</v>
      </c>
      <c r="H28" s="4">
        <f>SUM(H20:H27)</f>
        <v>656</v>
      </c>
      <c r="I28" s="4">
        <f>SUM(I20:I27)</f>
        <v>589</v>
      </c>
      <c r="J28" s="5">
        <f>+(H28-I28)*100/I28</f>
        <v>11.375212224108658</v>
      </c>
    </row>
    <row r="29" spans="1:10" ht="14" x14ac:dyDescent="0.15">
      <c r="A29" s="14" t="s">
        <v>27</v>
      </c>
      <c r="B29" s="12">
        <f>+B7+B13+B19+B28</f>
        <v>152</v>
      </c>
      <c r="C29" s="12">
        <f>+C7+C13+C19+C28</f>
        <v>127</v>
      </c>
      <c r="D29" s="13">
        <f>+(B29-C29)*100/C29</f>
        <v>19.685039370078741</v>
      </c>
      <c r="E29" s="12">
        <f t="shared" ref="E29:I29" si="8">+E7+E13+E19+E28</f>
        <v>1334</v>
      </c>
      <c r="F29" s="12">
        <f t="shared" si="8"/>
        <v>1312</v>
      </c>
      <c r="G29" s="13">
        <f>+(E29-F29)*100/F29</f>
        <v>1.6768292682926829</v>
      </c>
      <c r="H29" s="12">
        <f t="shared" si="8"/>
        <v>1594</v>
      </c>
      <c r="I29" s="12">
        <f t="shared" si="8"/>
        <v>1540</v>
      </c>
      <c r="J29" s="13">
        <f>+(H29-I29)*100/I29</f>
        <v>3.5064935064935066</v>
      </c>
    </row>
    <row r="30" spans="1:10" x14ac:dyDescent="0.15">
      <c r="A30" s="11" t="s">
        <v>31</v>
      </c>
      <c r="B30" s="11">
        <f>+B29-B7</f>
        <v>147</v>
      </c>
      <c r="C30" s="11">
        <f>+C29-C7</f>
        <v>121</v>
      </c>
      <c r="D30" s="10">
        <f>+(B30-C30)*100/C30</f>
        <v>21.487603305785125</v>
      </c>
      <c r="E30" s="11">
        <f t="shared" ref="E30:I30" si="9">+E29-E7</f>
        <v>1294</v>
      </c>
      <c r="F30" s="11">
        <f t="shared" si="9"/>
        <v>1276</v>
      </c>
      <c r="G30" s="10">
        <f>+(E30-F30)*100/F30</f>
        <v>1.4106583072100314</v>
      </c>
      <c r="H30" s="11">
        <f t="shared" si="9"/>
        <v>1544</v>
      </c>
      <c r="I30" s="11">
        <f t="shared" si="9"/>
        <v>1497</v>
      </c>
      <c r="J30" s="10">
        <f>+(H30-I30)*100/I30</f>
        <v>3.1396125584502337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81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+'Septiembre 2018'!B4</f>
        <v>1</v>
      </c>
      <c r="D4" s="15">
        <f t="shared" ref="D4:D5" si="0">+(B4-C4)*100/C4</f>
        <v>0</v>
      </c>
      <c r="E4" s="2">
        <f>+B4+'Agosto 2019'!E4</f>
        <v>11</v>
      </c>
      <c r="F4" s="2">
        <f>+C4+'Agosto 2019'!F4</f>
        <v>9</v>
      </c>
      <c r="G4" s="15">
        <f t="shared" ref="G4:G27" si="1">+(E4-F4)*100/F4</f>
        <v>22.222222222222221</v>
      </c>
      <c r="H4" s="2">
        <f>+B4-C4+'Agosto 2019'!H4</f>
        <v>14</v>
      </c>
      <c r="I4" s="16">
        <f>+'Septiembre 2018'!H4</f>
        <v>14</v>
      </c>
      <c r="J4" s="15">
        <f t="shared" ref="J4:J27" si="2">+(H4-I4)*100/I4</f>
        <v>0</v>
      </c>
    </row>
    <row r="5" spans="1:10" ht="13" x14ac:dyDescent="0.15">
      <c r="A5" s="1" t="s">
        <v>5</v>
      </c>
      <c r="B5" s="2">
        <v>2</v>
      </c>
      <c r="C5" s="2">
        <f>+'Septiembre 2018'!B5</f>
        <v>2</v>
      </c>
      <c r="D5" s="15">
        <f t="shared" si="0"/>
        <v>0</v>
      </c>
      <c r="E5" s="2">
        <f>+B5+'Agosto 2019'!E5</f>
        <v>11</v>
      </c>
      <c r="F5" s="2">
        <f>+C5+'Agosto 2019'!F5</f>
        <v>5</v>
      </c>
      <c r="G5" s="15">
        <f t="shared" si="1"/>
        <v>120</v>
      </c>
      <c r="H5" s="2">
        <f>+B5-C5+'Agosto 2019'!H5</f>
        <v>16</v>
      </c>
      <c r="I5" s="16">
        <f>+'Septiembre 2018'!H5</f>
        <v>5</v>
      </c>
      <c r="J5" s="15">
        <f t="shared" si="2"/>
        <v>220</v>
      </c>
    </row>
    <row r="6" spans="1:10" ht="13" x14ac:dyDescent="0.15">
      <c r="A6" s="1" t="s">
        <v>6</v>
      </c>
      <c r="B6" s="2">
        <v>2</v>
      </c>
      <c r="C6" s="2">
        <f>+'Septiembre 2018'!B6</f>
        <v>2</v>
      </c>
      <c r="D6" s="15">
        <f t="shared" ref="D6" si="3">+(B6-C6)*100/C6</f>
        <v>0</v>
      </c>
      <c r="E6" s="2">
        <f>+B6+'Agosto 2019'!E6</f>
        <v>13</v>
      </c>
      <c r="F6" s="2">
        <f>+C6+'Agosto 2019'!F6</f>
        <v>16</v>
      </c>
      <c r="G6" s="15">
        <f t="shared" si="1"/>
        <v>-18.75</v>
      </c>
      <c r="H6" s="2">
        <f>+B6-C6+'Agosto 2019'!H6</f>
        <v>21</v>
      </c>
      <c r="I6" s="16">
        <f>+'Septiembre 2018'!H6</f>
        <v>19</v>
      </c>
      <c r="J6" s="15">
        <f t="shared" si="2"/>
        <v>10.526315789473685</v>
      </c>
    </row>
    <row r="7" spans="1:10" x14ac:dyDescent="0.15">
      <c r="A7" s="6" t="s">
        <v>1</v>
      </c>
      <c r="B7" s="4">
        <f t="shared" ref="B7" si="4">+B4+B5+B6</f>
        <v>5</v>
      </c>
      <c r="C7" s="4">
        <f>SUM(C4:C6)</f>
        <v>5</v>
      </c>
      <c r="D7" s="5">
        <f>+(B7-C7)*100/C7</f>
        <v>0</v>
      </c>
      <c r="E7" s="4">
        <f>SUM(E4:E6)</f>
        <v>35</v>
      </c>
      <c r="F7" s="4">
        <f>SUM(F4:F6)</f>
        <v>30</v>
      </c>
      <c r="G7" s="5">
        <f t="shared" si="1"/>
        <v>16.666666666666668</v>
      </c>
      <c r="H7" s="4">
        <f>SUM(H4:H6)</f>
        <v>51</v>
      </c>
      <c r="I7" s="4">
        <f>SUM(I4:I6)</f>
        <v>38</v>
      </c>
      <c r="J7" s="5">
        <f t="shared" si="2"/>
        <v>34.210526315789473</v>
      </c>
    </row>
    <row r="8" spans="1:10" ht="13" x14ac:dyDescent="0.15">
      <c r="A8" s="1" t="s">
        <v>7</v>
      </c>
      <c r="B8" s="2"/>
      <c r="C8" s="2">
        <f>+'Septiembre 2018'!B8</f>
        <v>0</v>
      </c>
      <c r="D8" s="15"/>
      <c r="E8" s="2">
        <f>+B8+'Agosto 2019'!E8</f>
        <v>1</v>
      </c>
      <c r="F8" s="2">
        <f>+C8+'Agosto 2019'!F8</f>
        <v>10</v>
      </c>
      <c r="G8" s="15">
        <f t="shared" si="1"/>
        <v>-90</v>
      </c>
      <c r="H8" s="2">
        <f>+B8-C8+'Agosto 2019'!H8</f>
        <v>4</v>
      </c>
      <c r="I8" s="16">
        <f>+'Septiembre 2018'!H8</f>
        <v>11</v>
      </c>
      <c r="J8" s="15">
        <f t="shared" si="2"/>
        <v>-63.636363636363633</v>
      </c>
    </row>
    <row r="9" spans="1:10" ht="13" x14ac:dyDescent="0.15">
      <c r="A9" s="1" t="s">
        <v>8</v>
      </c>
      <c r="B9" s="2"/>
      <c r="C9" s="2">
        <f>+'Septiembre 2018'!B9</f>
        <v>2</v>
      </c>
      <c r="D9" s="15"/>
      <c r="E9" s="2">
        <f>+B9+'Agosto 2019'!E9</f>
        <v>28</v>
      </c>
      <c r="F9" s="2">
        <f>+C9+'Agosto 2019'!F9</f>
        <v>18</v>
      </c>
      <c r="G9" s="15">
        <f t="shared" si="1"/>
        <v>55.555555555555557</v>
      </c>
      <c r="H9" s="2">
        <f>+B9-C9+'Agosto 2019'!H9</f>
        <v>33</v>
      </c>
      <c r="I9" s="16">
        <f>+'Septiembre 2018'!H9</f>
        <v>25</v>
      </c>
      <c r="J9" s="15">
        <f t="shared" si="2"/>
        <v>32</v>
      </c>
    </row>
    <row r="10" spans="1:10" ht="13" x14ac:dyDescent="0.15">
      <c r="A10" s="1" t="s">
        <v>9</v>
      </c>
      <c r="B10" s="2">
        <v>7</v>
      </c>
      <c r="C10" s="2">
        <f>+'Septiembre 2018'!B10</f>
        <v>3</v>
      </c>
      <c r="D10" s="15">
        <f t="shared" ref="D10:D12" si="5">+(B10-C10)*100/C10</f>
        <v>133.33333333333334</v>
      </c>
      <c r="E10" s="2">
        <f>+B10+'Agosto 2019'!E10</f>
        <v>54</v>
      </c>
      <c r="F10" s="2">
        <f>+C10+'Agosto 2019'!F10</f>
        <v>51</v>
      </c>
      <c r="G10" s="15">
        <f t="shared" si="1"/>
        <v>5.882352941176471</v>
      </c>
      <c r="H10" s="2">
        <f>+B10-C10+'Agosto 2019'!H10</f>
        <v>67</v>
      </c>
      <c r="I10" s="16">
        <f>+'Septiembre 2018'!H10</f>
        <v>66</v>
      </c>
      <c r="J10" s="15">
        <f t="shared" si="2"/>
        <v>1.5151515151515151</v>
      </c>
    </row>
    <row r="11" spans="1:10" ht="13" x14ac:dyDescent="0.15">
      <c r="A11" s="1" t="s">
        <v>10</v>
      </c>
      <c r="B11" s="2">
        <v>9</v>
      </c>
      <c r="C11" s="2">
        <f>+'Septiembre 2018'!B11</f>
        <v>6</v>
      </c>
      <c r="D11" s="15">
        <f t="shared" si="5"/>
        <v>50</v>
      </c>
      <c r="E11" s="2">
        <f>+B11+'Agosto 2019'!E11</f>
        <v>71</v>
      </c>
      <c r="F11" s="2">
        <f>+C11+'Agosto 2019'!F11</f>
        <v>62</v>
      </c>
      <c r="G11" s="15">
        <f t="shared" si="1"/>
        <v>14.516129032258064</v>
      </c>
      <c r="H11" s="2">
        <f>+B11-C11+'Agosto 2019'!H11</f>
        <v>93</v>
      </c>
      <c r="I11" s="16">
        <f>+'Septiembre 2018'!H11</f>
        <v>78</v>
      </c>
      <c r="J11" s="15">
        <f t="shared" si="2"/>
        <v>19.23076923076923</v>
      </c>
    </row>
    <row r="12" spans="1:10" ht="13" x14ac:dyDescent="0.15">
      <c r="A12" s="1" t="s">
        <v>11</v>
      </c>
      <c r="B12" s="2">
        <v>12</v>
      </c>
      <c r="C12" s="2">
        <f>+'Septiembre 2018'!B12</f>
        <v>10</v>
      </c>
      <c r="D12" s="15">
        <f t="shared" si="5"/>
        <v>20</v>
      </c>
      <c r="E12" s="2">
        <f>+B12+'Agosto 2019'!E12</f>
        <v>98</v>
      </c>
      <c r="F12" s="2">
        <f>+C12+'Agosto 2019'!F12</f>
        <v>138</v>
      </c>
      <c r="G12" s="15">
        <f t="shared" si="1"/>
        <v>-28.985507246376812</v>
      </c>
      <c r="H12" s="2">
        <f>+B12-C12+'Agosto 2019'!H12</f>
        <v>134</v>
      </c>
      <c r="I12" s="16">
        <f>+'Septiembre 2018'!H12</f>
        <v>176</v>
      </c>
      <c r="J12" s="15">
        <f t="shared" si="2"/>
        <v>-23.863636363636363</v>
      </c>
    </row>
    <row r="13" spans="1:10" x14ac:dyDescent="0.15">
      <c r="A13" s="6" t="s">
        <v>2</v>
      </c>
      <c r="B13" s="4">
        <f t="shared" ref="B13" si="6">+B8+B9+B10+B11+B12</f>
        <v>28</v>
      </c>
      <c r="C13" s="4">
        <f>SUM(C8:C12)</f>
        <v>21</v>
      </c>
      <c r="D13" s="5">
        <f>+(B13-C13)*100/C13</f>
        <v>33.333333333333336</v>
      </c>
      <c r="E13" s="4">
        <f>SUM(E8:E12)</f>
        <v>252</v>
      </c>
      <c r="F13" s="4">
        <f>SUM(F8:F12)</f>
        <v>279</v>
      </c>
      <c r="G13" s="5">
        <f t="shared" si="1"/>
        <v>-9.67741935483871</v>
      </c>
      <c r="H13" s="4">
        <f>SUM(H8:H12)</f>
        <v>331</v>
      </c>
      <c r="I13" s="4">
        <f>SUM(I8:I12)</f>
        <v>356</v>
      </c>
      <c r="J13" s="5">
        <f t="shared" si="2"/>
        <v>-7.0224719101123592</v>
      </c>
    </row>
    <row r="14" spans="1:10" ht="13" x14ac:dyDescent="0.15">
      <c r="A14" s="1" t="s">
        <v>12</v>
      </c>
      <c r="B14" s="2">
        <v>9</v>
      </c>
      <c r="C14" s="2">
        <f>+'Septiembre 2018'!B14</f>
        <v>4</v>
      </c>
      <c r="D14" s="15">
        <f>+(B14-C14)*100/C14</f>
        <v>125</v>
      </c>
      <c r="E14" s="2">
        <f>+B14+'Agosto 2019'!E14</f>
        <v>67</v>
      </c>
      <c r="F14" s="2">
        <f>+C14+'Agosto 2019'!F14</f>
        <v>61</v>
      </c>
      <c r="G14" s="15">
        <f t="shared" si="1"/>
        <v>9.8360655737704921</v>
      </c>
      <c r="H14" s="2">
        <f>+B14-C14+'Agosto 2019'!H14</f>
        <v>92</v>
      </c>
      <c r="I14" s="16">
        <f>+'Septiembre 2018'!H14</f>
        <v>76</v>
      </c>
      <c r="J14" s="15">
        <f t="shared" si="2"/>
        <v>21.05263157894737</v>
      </c>
    </row>
    <row r="15" spans="1:10" ht="13" x14ac:dyDescent="0.15">
      <c r="A15" s="1" t="s">
        <v>13</v>
      </c>
      <c r="B15" s="2">
        <v>13</v>
      </c>
      <c r="C15" s="2">
        <f>+'Septiembre 2018'!B15</f>
        <v>7</v>
      </c>
      <c r="D15" s="15">
        <f t="shared" ref="D15:D27" si="7">+(B15-C15)*100/C15</f>
        <v>85.714285714285708</v>
      </c>
      <c r="E15" s="2">
        <f>+B15+'Agosto 2019'!E15</f>
        <v>80</v>
      </c>
      <c r="F15" s="2">
        <f>+C15+'Agosto 2019'!F15</f>
        <v>98</v>
      </c>
      <c r="G15" s="15">
        <f t="shared" si="1"/>
        <v>-18.367346938775512</v>
      </c>
      <c r="H15" s="2">
        <f>+B15-C15+'Agosto 2019'!H15</f>
        <v>110</v>
      </c>
      <c r="I15" s="16">
        <f>+'Septiembre 2018'!H15</f>
        <v>135</v>
      </c>
      <c r="J15" s="15">
        <f t="shared" si="2"/>
        <v>-18.518518518518519</v>
      </c>
    </row>
    <row r="16" spans="1:10" ht="13" x14ac:dyDescent="0.15">
      <c r="A16" s="1" t="s">
        <v>14</v>
      </c>
      <c r="B16" s="2">
        <v>11</v>
      </c>
      <c r="C16" s="2">
        <f>+'Septiembre 2018'!B16</f>
        <v>11</v>
      </c>
      <c r="D16" s="15">
        <f t="shared" si="7"/>
        <v>0</v>
      </c>
      <c r="E16" s="2">
        <f>+B16+'Agosto 2019'!E16</f>
        <v>106</v>
      </c>
      <c r="F16" s="2">
        <f>+C16+'Agosto 2019'!F16</f>
        <v>90</v>
      </c>
      <c r="G16" s="15">
        <f t="shared" si="1"/>
        <v>17.777777777777779</v>
      </c>
      <c r="H16" s="2">
        <f>+B16-C16+'Agosto 2019'!H16</f>
        <v>143</v>
      </c>
      <c r="I16" s="16">
        <f>+'Septiembre 2018'!H16</f>
        <v>123</v>
      </c>
      <c r="J16" s="15">
        <f t="shared" si="2"/>
        <v>16.260162601626018</v>
      </c>
    </row>
    <row r="17" spans="1:10" ht="13" x14ac:dyDescent="0.15">
      <c r="A17" s="1" t="s">
        <v>15</v>
      </c>
      <c r="B17" s="2">
        <v>6</v>
      </c>
      <c r="C17" s="2">
        <f>+'Septiembre 2018'!B17</f>
        <v>3</v>
      </c>
      <c r="D17" s="15">
        <f t="shared" si="7"/>
        <v>100</v>
      </c>
      <c r="E17" s="2">
        <f>+B17+'Agosto 2019'!E17</f>
        <v>56</v>
      </c>
      <c r="F17" s="2">
        <f>+C17+'Agosto 2019'!F17</f>
        <v>70</v>
      </c>
      <c r="G17" s="15">
        <f t="shared" si="1"/>
        <v>-20</v>
      </c>
      <c r="H17" s="2">
        <f>+B17-C17+'Agosto 2019'!H17</f>
        <v>86</v>
      </c>
      <c r="I17" s="16">
        <f>+'Septiembre 2018'!H17</f>
        <v>97</v>
      </c>
      <c r="J17" s="15">
        <f t="shared" si="2"/>
        <v>-11.340206185567011</v>
      </c>
    </row>
    <row r="18" spans="1:10" ht="13" x14ac:dyDescent="0.15">
      <c r="A18" s="1" t="s">
        <v>29</v>
      </c>
      <c r="B18" s="2">
        <v>10</v>
      </c>
      <c r="C18" s="2">
        <f>+'Septiembre 2018'!B18</f>
        <v>14</v>
      </c>
      <c r="D18" s="15">
        <f t="shared" si="7"/>
        <v>-28.571428571428573</v>
      </c>
      <c r="E18" s="2">
        <f>+B18+'Agosto 2019'!E18</f>
        <v>92</v>
      </c>
      <c r="F18" s="2">
        <f>+C18+'Agosto 2019'!F18</f>
        <v>96</v>
      </c>
      <c r="G18" s="15">
        <f t="shared" si="1"/>
        <v>-4.166666666666667</v>
      </c>
      <c r="H18" s="2">
        <f>+B18-C18+'Agosto 2019'!H18</f>
        <v>115</v>
      </c>
      <c r="I18" s="16">
        <f>+'Septiembre 2018'!H18</f>
        <v>122</v>
      </c>
      <c r="J18" s="15">
        <f t="shared" si="2"/>
        <v>-5.7377049180327866</v>
      </c>
    </row>
    <row r="19" spans="1:10" x14ac:dyDescent="0.15">
      <c r="A19" s="6" t="s">
        <v>3</v>
      </c>
      <c r="B19" s="4">
        <f t="shared" ref="B19" si="8">+B14+B15+B16+B17+B18</f>
        <v>49</v>
      </c>
      <c r="C19" s="4">
        <f>SUM(C14:C18)</f>
        <v>39</v>
      </c>
      <c r="D19" s="5">
        <f>+(B19-C19)*100/C19</f>
        <v>25.641025641025642</v>
      </c>
      <c r="E19" s="4">
        <f>SUM(E14:E18)</f>
        <v>401</v>
      </c>
      <c r="F19" s="4">
        <f>SUM(F14:F18)</f>
        <v>415</v>
      </c>
      <c r="G19" s="5">
        <f t="shared" si="1"/>
        <v>-3.3734939759036147</v>
      </c>
      <c r="H19" s="4">
        <f>SUM(H14:H18)</f>
        <v>546</v>
      </c>
      <c r="I19" s="4">
        <f>SUM(I14:I18)</f>
        <v>553</v>
      </c>
      <c r="J19" s="5">
        <f t="shared" si="2"/>
        <v>-1.2658227848101267</v>
      </c>
    </row>
    <row r="20" spans="1:10" ht="13" x14ac:dyDescent="0.15">
      <c r="A20" s="1" t="s">
        <v>16</v>
      </c>
      <c r="B20" s="2">
        <v>8</v>
      </c>
      <c r="C20" s="2">
        <f>+'Septiembre 2018'!B20</f>
        <v>10</v>
      </c>
      <c r="D20" s="15">
        <f t="shared" si="7"/>
        <v>-20</v>
      </c>
      <c r="E20" s="2">
        <f>+B20+'Agosto 2019'!E20</f>
        <v>55</v>
      </c>
      <c r="F20" s="2">
        <f>+C20+'Agosto 2019'!F20</f>
        <v>82</v>
      </c>
      <c r="G20" s="15">
        <f t="shared" si="1"/>
        <v>-32.926829268292686</v>
      </c>
      <c r="H20" s="2">
        <f>+B20-C20+'Agosto 2019'!H20</f>
        <v>83</v>
      </c>
      <c r="I20" s="16">
        <f>+'Septiembre 2018'!H20</f>
        <v>102</v>
      </c>
      <c r="J20" s="15">
        <f t="shared" si="2"/>
        <v>-18.627450980392158</v>
      </c>
    </row>
    <row r="21" spans="1:10" ht="13" x14ac:dyDescent="0.15">
      <c r="A21" s="1" t="s">
        <v>17</v>
      </c>
      <c r="B21" s="2">
        <v>5</v>
      </c>
      <c r="C21" s="2">
        <f>+'Septiembre 2018'!B21</f>
        <v>2</v>
      </c>
      <c r="D21" s="15">
        <f t="shared" si="7"/>
        <v>150</v>
      </c>
      <c r="E21" s="2">
        <f>+B21+'Agosto 2019'!E21</f>
        <v>42</v>
      </c>
      <c r="F21" s="2">
        <f>+C21+'Agosto 2019'!F21</f>
        <v>48</v>
      </c>
      <c r="G21" s="15">
        <f t="shared" si="1"/>
        <v>-12.5</v>
      </c>
      <c r="H21" s="2">
        <f>+B21-C21+'Agosto 2019'!H21</f>
        <v>53</v>
      </c>
      <c r="I21" s="16">
        <f>+'Septiembre 2018'!H21</f>
        <v>54</v>
      </c>
      <c r="J21" s="15">
        <f t="shared" si="2"/>
        <v>-1.8518518518518519</v>
      </c>
    </row>
    <row r="22" spans="1:10" ht="13" x14ac:dyDescent="0.15">
      <c r="A22" s="1" t="s">
        <v>19</v>
      </c>
      <c r="B22" s="2">
        <v>1</v>
      </c>
      <c r="C22" s="2">
        <f>+'Septiembre 2018'!B22</f>
        <v>2</v>
      </c>
      <c r="D22" s="15">
        <f t="shared" si="7"/>
        <v>-50</v>
      </c>
      <c r="E22" s="2">
        <f>+B22+'Agosto 2019'!E22</f>
        <v>23</v>
      </c>
      <c r="F22" s="2">
        <f>+C22+'Agosto 2019'!F22</f>
        <v>31</v>
      </c>
      <c r="G22" s="15">
        <f t="shared" si="1"/>
        <v>-25.806451612903224</v>
      </c>
      <c r="H22" s="2">
        <f>+B22-C22+'Agosto 2019'!H22</f>
        <v>31</v>
      </c>
      <c r="I22" s="16">
        <f>+'Septiembre 2018'!H22</f>
        <v>38</v>
      </c>
      <c r="J22" s="15">
        <f t="shared" si="2"/>
        <v>-18.421052631578949</v>
      </c>
    </row>
    <row r="23" spans="1:10" ht="13" x14ac:dyDescent="0.15">
      <c r="A23" s="1" t="s">
        <v>18</v>
      </c>
      <c r="B23" s="2">
        <v>8</v>
      </c>
      <c r="C23" s="2">
        <f>+'Septiembre 2018'!B23</f>
        <v>3</v>
      </c>
      <c r="D23" s="15">
        <f t="shared" si="7"/>
        <v>166.66666666666666</v>
      </c>
      <c r="E23" s="2">
        <f>+B23+'Agosto 2019'!E23</f>
        <v>90</v>
      </c>
      <c r="F23" s="2">
        <f>+C23+'Agosto 2019'!F23</f>
        <v>36</v>
      </c>
      <c r="G23" s="15">
        <f t="shared" si="1"/>
        <v>150</v>
      </c>
      <c r="H23" s="2">
        <f>+B23-C23+'Agosto 2019'!H23</f>
        <v>96</v>
      </c>
      <c r="I23" s="16">
        <f>+'Septiembre 2018'!H23</f>
        <v>44</v>
      </c>
      <c r="J23" s="15">
        <f t="shared" si="2"/>
        <v>118.18181818181819</v>
      </c>
    </row>
    <row r="24" spans="1:10" ht="13" x14ac:dyDescent="0.15">
      <c r="A24" s="1" t="s">
        <v>20</v>
      </c>
      <c r="B24" s="2"/>
      <c r="C24" s="2">
        <f>+'Septiembre 2018'!B24</f>
        <v>7</v>
      </c>
      <c r="D24" s="15">
        <f t="shared" si="7"/>
        <v>-100</v>
      </c>
      <c r="E24" s="2">
        <f>+B24+'Agosto 2019'!E24</f>
        <v>41</v>
      </c>
      <c r="F24" s="2">
        <f>+C24+'Agosto 2019'!F24</f>
        <v>51</v>
      </c>
      <c r="G24" s="15">
        <f t="shared" si="1"/>
        <v>-19.607843137254903</v>
      </c>
      <c r="H24" s="2">
        <f>+B24-C24+'Agosto 2019'!H24</f>
        <v>63</v>
      </c>
      <c r="I24" s="16">
        <f>+'Septiembre 2018'!H24</f>
        <v>73</v>
      </c>
      <c r="J24" s="15">
        <f t="shared" si="2"/>
        <v>-13.698630136986301</v>
      </c>
    </row>
    <row r="25" spans="1:10" ht="13" x14ac:dyDescent="0.15">
      <c r="A25" s="1" t="s">
        <v>22</v>
      </c>
      <c r="B25" s="2">
        <v>14</v>
      </c>
      <c r="C25" s="2">
        <f>+'Septiembre 2018'!B25</f>
        <v>11</v>
      </c>
      <c r="D25" s="15">
        <f t="shared" si="7"/>
        <v>27.272727272727273</v>
      </c>
      <c r="E25" s="2">
        <f>+B25+'Agosto 2019'!E25</f>
        <v>161</v>
      </c>
      <c r="F25" s="2">
        <f>+C25+'Agosto 2019'!F25</f>
        <v>139</v>
      </c>
      <c r="G25" s="15">
        <f t="shared" si="1"/>
        <v>15.827338129496402</v>
      </c>
      <c r="H25" s="2">
        <f>+B25-C25+'Agosto 2019'!H25</f>
        <v>202</v>
      </c>
      <c r="I25" s="16">
        <f>+'Septiembre 2018'!H25</f>
        <v>170</v>
      </c>
      <c r="J25" s="15">
        <f t="shared" si="2"/>
        <v>18.823529411764707</v>
      </c>
    </row>
    <row r="26" spans="1:10" ht="13" x14ac:dyDescent="0.15">
      <c r="A26" s="1" t="s">
        <v>21</v>
      </c>
      <c r="B26" s="2">
        <v>2</v>
      </c>
      <c r="C26" s="2">
        <f>+'Septiembre 2018'!B26</f>
        <v>3</v>
      </c>
      <c r="D26" s="15">
        <f t="shared" si="7"/>
        <v>-33.333333333333336</v>
      </c>
      <c r="E26" s="2">
        <f>+B26+'Agosto 2019'!E26</f>
        <v>39</v>
      </c>
      <c r="F26" s="2">
        <f>+C26+'Agosto 2019'!F26</f>
        <v>52</v>
      </c>
      <c r="G26" s="15">
        <f t="shared" si="1"/>
        <v>-25</v>
      </c>
      <c r="H26" s="2">
        <f>+B26-C26+'Agosto 2019'!H26</f>
        <v>58</v>
      </c>
      <c r="I26" s="16">
        <f>+'Septiembre 2018'!H26</f>
        <v>64</v>
      </c>
      <c r="J26" s="15">
        <f t="shared" si="2"/>
        <v>-9.375</v>
      </c>
    </row>
    <row r="27" spans="1:10" ht="13" x14ac:dyDescent="0.15">
      <c r="A27" s="1" t="s">
        <v>28</v>
      </c>
      <c r="B27" s="2">
        <v>4</v>
      </c>
      <c r="C27" s="2">
        <f>+'Septiembre 2018'!B27</f>
        <v>4</v>
      </c>
      <c r="D27" s="15">
        <f t="shared" si="7"/>
        <v>0</v>
      </c>
      <c r="E27" s="2">
        <f>+B27+'Agosto 2019'!E27</f>
        <v>43</v>
      </c>
      <c r="F27" s="2">
        <f>+C27+'Agosto 2019'!F27</f>
        <v>22</v>
      </c>
      <c r="G27" s="15">
        <f t="shared" si="1"/>
        <v>95.454545454545453</v>
      </c>
      <c r="H27" s="2">
        <f>+B27-C27+'Agosto 2019'!H27</f>
        <v>55</v>
      </c>
      <c r="I27" s="16">
        <f>+'Septiembre 2018'!H27</f>
        <v>25</v>
      </c>
      <c r="J27" s="15">
        <f t="shared" si="2"/>
        <v>120</v>
      </c>
    </row>
    <row r="28" spans="1:10" x14ac:dyDescent="0.15">
      <c r="A28" s="6" t="s">
        <v>30</v>
      </c>
      <c r="B28" s="4">
        <f>SUM(B20:B27)</f>
        <v>42</v>
      </c>
      <c r="C28" s="4">
        <f>SUM(C20:C27)</f>
        <v>42</v>
      </c>
      <c r="D28" s="5">
        <f>+(B28-C28)*100/C28</f>
        <v>0</v>
      </c>
      <c r="E28" s="4">
        <f>SUM(E20:E27)</f>
        <v>494</v>
      </c>
      <c r="F28" s="4">
        <f>SUM(F20:F27)</f>
        <v>461</v>
      </c>
      <c r="G28" s="5">
        <f>+(E28-F28)*100/F28</f>
        <v>7.1583514099783079</v>
      </c>
      <c r="H28" s="4">
        <f>SUM(H20:H27)</f>
        <v>641</v>
      </c>
      <c r="I28" s="4">
        <f>SUM(I20:I27)</f>
        <v>570</v>
      </c>
      <c r="J28" s="5">
        <f>+(H28-I28)*100/I28</f>
        <v>12.456140350877194</v>
      </c>
    </row>
    <row r="29" spans="1:10" ht="14" x14ac:dyDescent="0.15">
      <c r="A29" s="14" t="s">
        <v>27</v>
      </c>
      <c r="B29" s="12">
        <f>+B7+B13+B19+B28</f>
        <v>124</v>
      </c>
      <c r="C29" s="12">
        <f>+C7+C13+C19+C28</f>
        <v>107</v>
      </c>
      <c r="D29" s="13">
        <f>+(B29-C29)*100/C29</f>
        <v>15.88785046728972</v>
      </c>
      <c r="E29" s="12">
        <f t="shared" ref="E29:I29" si="9">+E7+E13+E19+E28</f>
        <v>1182</v>
      </c>
      <c r="F29" s="12">
        <f t="shared" si="9"/>
        <v>1185</v>
      </c>
      <c r="G29" s="13">
        <f>+(E29-F29)*100/F29</f>
        <v>-0.25316455696202533</v>
      </c>
      <c r="H29" s="12">
        <f t="shared" si="9"/>
        <v>1569</v>
      </c>
      <c r="I29" s="12">
        <f t="shared" si="9"/>
        <v>1517</v>
      </c>
      <c r="J29" s="13">
        <f>+(H29-I29)*100/I29</f>
        <v>3.4278180619644036</v>
      </c>
    </row>
    <row r="30" spans="1:10" x14ac:dyDescent="0.15">
      <c r="A30" s="11" t="s">
        <v>31</v>
      </c>
      <c r="B30" s="11">
        <f>+B29-B7</f>
        <v>119</v>
      </c>
      <c r="C30" s="11">
        <f>+C29-C7</f>
        <v>102</v>
      </c>
      <c r="D30" s="10">
        <f>+(B30-C30)*100/C30</f>
        <v>16.666666666666668</v>
      </c>
      <c r="E30" s="11">
        <f t="shared" ref="E30:I30" si="10">+E29-E7</f>
        <v>1147</v>
      </c>
      <c r="F30" s="11">
        <f t="shared" si="10"/>
        <v>1155</v>
      </c>
      <c r="G30" s="10">
        <f>+(E30-F30)*100/F30</f>
        <v>-0.69264069264069261</v>
      </c>
      <c r="H30" s="11">
        <f t="shared" si="10"/>
        <v>1518</v>
      </c>
      <c r="I30" s="11">
        <f t="shared" si="10"/>
        <v>1479</v>
      </c>
      <c r="J30" s="10">
        <f>+(H30-I30)*100/I30</f>
        <v>2.6369168356997972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82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+'Agosto 2018'!B4</f>
        <v>0</v>
      </c>
      <c r="D4" s="15"/>
      <c r="E4" s="2">
        <f>+B4+'Julio 2019'!E4</f>
        <v>10</v>
      </c>
      <c r="F4" s="2">
        <f>+C4+'Julio 2019'!F4</f>
        <v>8</v>
      </c>
      <c r="G4" s="15">
        <f t="shared" ref="G4:G27" si="0">+(E4-F4)*100/F4</f>
        <v>25</v>
      </c>
      <c r="H4" s="2">
        <f>+B4-C4+'Julio 2019'!H4</f>
        <v>14</v>
      </c>
      <c r="I4" s="16">
        <f>+'Agosto 2018'!H4</f>
        <v>13</v>
      </c>
      <c r="J4" s="15">
        <f t="shared" ref="J4:J27" si="1">+(H4-I4)*100/I4</f>
        <v>7.6923076923076925</v>
      </c>
    </row>
    <row r="5" spans="1:10" ht="13" x14ac:dyDescent="0.15">
      <c r="A5" s="1" t="s">
        <v>5</v>
      </c>
      <c r="B5" s="2"/>
      <c r="C5" s="2">
        <f>+'Agosto 2018'!B5</f>
        <v>1</v>
      </c>
      <c r="D5" s="15"/>
      <c r="E5" s="2">
        <f>+B5+'Julio 2019'!E5</f>
        <v>9</v>
      </c>
      <c r="F5" s="2">
        <f>+C5+'Julio 2019'!F5</f>
        <v>3</v>
      </c>
      <c r="G5" s="15">
        <f t="shared" si="0"/>
        <v>200</v>
      </c>
      <c r="H5" s="2">
        <f>+B5-C5+'Julio 2019'!H5</f>
        <v>16</v>
      </c>
      <c r="I5" s="16">
        <f>+'Agosto 2018'!H5</f>
        <v>3</v>
      </c>
      <c r="J5" s="15">
        <f t="shared" si="1"/>
        <v>433.33333333333331</v>
      </c>
    </row>
    <row r="6" spans="1:10" ht="13" x14ac:dyDescent="0.15">
      <c r="A6" s="1" t="s">
        <v>6</v>
      </c>
      <c r="B6" s="2">
        <v>2</v>
      </c>
      <c r="C6" s="2">
        <f>+'Agosto 2018'!B6</f>
        <v>3</v>
      </c>
      <c r="D6" s="15">
        <f t="shared" ref="D6" si="2">+(B6-C6)*100/C6</f>
        <v>-33.333333333333336</v>
      </c>
      <c r="E6" s="2">
        <f>+B6+'Julio 2019'!E6</f>
        <v>11</v>
      </c>
      <c r="F6" s="2">
        <f>+C6+'Julio 2019'!F6</f>
        <v>14</v>
      </c>
      <c r="G6" s="15">
        <f t="shared" si="0"/>
        <v>-21.428571428571427</v>
      </c>
      <c r="H6" s="2">
        <f>+B6-C6+'Julio 2019'!H6</f>
        <v>21</v>
      </c>
      <c r="I6" s="16">
        <f>+'Agosto 2018'!H6</f>
        <v>17</v>
      </c>
      <c r="J6" s="15">
        <f t="shared" si="1"/>
        <v>23.529411764705884</v>
      </c>
    </row>
    <row r="7" spans="1:10" x14ac:dyDescent="0.15">
      <c r="A7" s="6" t="s">
        <v>1</v>
      </c>
      <c r="B7" s="4">
        <f t="shared" ref="B7" si="3">+B4+B5+B6</f>
        <v>3</v>
      </c>
      <c r="C7" s="4">
        <f>SUM(C4:C6)</f>
        <v>4</v>
      </c>
      <c r="D7" s="5">
        <f>+(B7-C7)*100/C7</f>
        <v>-25</v>
      </c>
      <c r="E7" s="4">
        <f>SUM(E4:E6)</f>
        <v>30</v>
      </c>
      <c r="F7" s="4">
        <f>SUM(F4:F6)</f>
        <v>25</v>
      </c>
      <c r="G7" s="5">
        <f t="shared" si="0"/>
        <v>20</v>
      </c>
      <c r="H7" s="4">
        <f>SUM(H4:H6)</f>
        <v>51</v>
      </c>
      <c r="I7" s="4">
        <f>SUM(I4:I6)</f>
        <v>33</v>
      </c>
      <c r="J7" s="5">
        <f t="shared" si="1"/>
        <v>54.545454545454547</v>
      </c>
    </row>
    <row r="8" spans="1:10" ht="13" x14ac:dyDescent="0.15">
      <c r="A8" s="1" t="s">
        <v>7</v>
      </c>
      <c r="B8" s="2"/>
      <c r="C8" s="2">
        <f>+'Agosto 2018'!B8</f>
        <v>2</v>
      </c>
      <c r="D8" s="15"/>
      <c r="E8" s="2">
        <f>+B8+'Julio 2019'!E8</f>
        <v>1</v>
      </c>
      <c r="F8" s="2">
        <f>+C8+'Julio 2019'!F8</f>
        <v>10</v>
      </c>
      <c r="G8" s="15">
        <f t="shared" si="0"/>
        <v>-90</v>
      </c>
      <c r="H8" s="2">
        <f>+B8-C8+'Julio 2019'!H8</f>
        <v>4</v>
      </c>
      <c r="I8" s="16">
        <f>+'Agosto 2018'!H8</f>
        <v>11</v>
      </c>
      <c r="J8" s="15">
        <f t="shared" si="1"/>
        <v>-63.636363636363633</v>
      </c>
    </row>
    <row r="9" spans="1:10" ht="13" x14ac:dyDescent="0.15">
      <c r="A9" s="1" t="s">
        <v>8</v>
      </c>
      <c r="B9" s="2">
        <v>4</v>
      </c>
      <c r="C9" s="2">
        <f>+'Agosto 2018'!B9</f>
        <v>0</v>
      </c>
      <c r="D9" s="15"/>
      <c r="E9" s="2">
        <f>+B9+'Julio 2019'!E9</f>
        <v>28</v>
      </c>
      <c r="F9" s="2">
        <f>+C9+'Julio 2019'!F9</f>
        <v>16</v>
      </c>
      <c r="G9" s="15">
        <f t="shared" si="0"/>
        <v>75</v>
      </c>
      <c r="H9" s="2">
        <f>+B9-C9+'Julio 2019'!H9</f>
        <v>35</v>
      </c>
      <c r="I9" s="16">
        <f>+'Agosto 2018'!H9</f>
        <v>24</v>
      </c>
      <c r="J9" s="15">
        <f t="shared" si="1"/>
        <v>45.833333333333336</v>
      </c>
    </row>
    <row r="10" spans="1:10" ht="13" x14ac:dyDescent="0.15">
      <c r="A10" s="1" t="s">
        <v>9</v>
      </c>
      <c r="B10" s="2">
        <v>4</v>
      </c>
      <c r="C10" s="2">
        <f>+'Agosto 2018'!B10</f>
        <v>5</v>
      </c>
      <c r="D10" s="15">
        <f t="shared" ref="D10:D12" si="4">+(B10-C10)*100/C10</f>
        <v>-20</v>
      </c>
      <c r="E10" s="2">
        <f>+B10+'Julio 2019'!E10</f>
        <v>47</v>
      </c>
      <c r="F10" s="2">
        <f>+C10+'Julio 2019'!F10</f>
        <v>48</v>
      </c>
      <c r="G10" s="15">
        <f t="shared" si="0"/>
        <v>-2.0833333333333335</v>
      </c>
      <c r="H10" s="2">
        <f>+B10-C10+'Julio 2019'!H10</f>
        <v>63</v>
      </c>
      <c r="I10" s="16">
        <f>+'Agosto 2018'!H10</f>
        <v>67</v>
      </c>
      <c r="J10" s="15">
        <f t="shared" si="1"/>
        <v>-5.9701492537313436</v>
      </c>
    </row>
    <row r="11" spans="1:10" ht="13" x14ac:dyDescent="0.15">
      <c r="A11" s="1" t="s">
        <v>10</v>
      </c>
      <c r="B11" s="2">
        <v>9</v>
      </c>
      <c r="C11" s="2">
        <f>+'Agosto 2018'!B11</f>
        <v>5</v>
      </c>
      <c r="D11" s="15">
        <f t="shared" si="4"/>
        <v>80</v>
      </c>
      <c r="E11" s="2">
        <f>+B11+'Julio 2019'!E11</f>
        <v>62</v>
      </c>
      <c r="F11" s="2">
        <f>+C11+'Julio 2019'!F11</f>
        <v>56</v>
      </c>
      <c r="G11" s="15">
        <f t="shared" si="0"/>
        <v>10.714285714285714</v>
      </c>
      <c r="H11" s="2">
        <f>+B11-C11+'Julio 2019'!H11</f>
        <v>90</v>
      </c>
      <c r="I11" s="16">
        <f>+'Agosto 2018'!H11</f>
        <v>80</v>
      </c>
      <c r="J11" s="15">
        <f t="shared" si="1"/>
        <v>12.5</v>
      </c>
    </row>
    <row r="12" spans="1:10" ht="13" x14ac:dyDescent="0.15">
      <c r="A12" s="1" t="s">
        <v>11</v>
      </c>
      <c r="B12" s="2">
        <v>10</v>
      </c>
      <c r="C12" s="2">
        <f>+'Agosto 2018'!B12</f>
        <v>9</v>
      </c>
      <c r="D12" s="15">
        <f t="shared" si="4"/>
        <v>11.111111111111111</v>
      </c>
      <c r="E12" s="2">
        <f>+B12+'Julio 2019'!E12</f>
        <v>86</v>
      </c>
      <c r="F12" s="2">
        <f>+C12+'Julio 2019'!F12</f>
        <v>128</v>
      </c>
      <c r="G12" s="15">
        <f t="shared" si="0"/>
        <v>-32.8125</v>
      </c>
      <c r="H12" s="2">
        <f>+B12-C12+'Julio 2019'!H12</f>
        <v>132</v>
      </c>
      <c r="I12" s="16">
        <f>+'Agosto 2018'!H12</f>
        <v>185</v>
      </c>
      <c r="J12" s="15">
        <f t="shared" si="1"/>
        <v>-28.648648648648649</v>
      </c>
    </row>
    <row r="13" spans="1:10" x14ac:dyDescent="0.15">
      <c r="A13" s="6" t="s">
        <v>2</v>
      </c>
      <c r="B13" s="4">
        <f t="shared" ref="B13" si="5">+B8+B9+B10+B11+B12</f>
        <v>27</v>
      </c>
      <c r="C13" s="4">
        <f>SUM(C8:C12)</f>
        <v>21</v>
      </c>
      <c r="D13" s="5">
        <f>+(B13-C13)*100/C13</f>
        <v>28.571428571428573</v>
      </c>
      <c r="E13" s="4">
        <f>SUM(E8:E12)</f>
        <v>224</v>
      </c>
      <c r="F13" s="4">
        <f>SUM(F8:F12)</f>
        <v>258</v>
      </c>
      <c r="G13" s="5">
        <f t="shared" si="0"/>
        <v>-13.178294573643411</v>
      </c>
      <c r="H13" s="4">
        <f>SUM(H8:H12)</f>
        <v>324</v>
      </c>
      <c r="I13" s="4">
        <f>SUM(I8:I12)</f>
        <v>367</v>
      </c>
      <c r="J13" s="5">
        <f t="shared" si="1"/>
        <v>-11.716621253405995</v>
      </c>
    </row>
    <row r="14" spans="1:10" ht="13" x14ac:dyDescent="0.15">
      <c r="A14" s="1" t="s">
        <v>12</v>
      </c>
      <c r="B14" s="2">
        <v>7</v>
      </c>
      <c r="C14" s="2">
        <f>+'Agosto 2018'!B14</f>
        <v>7</v>
      </c>
      <c r="D14" s="15">
        <f>+(B14-C14)*100/C14</f>
        <v>0</v>
      </c>
      <c r="E14" s="2">
        <f>+B14+'Julio 2019'!E14</f>
        <v>58</v>
      </c>
      <c r="F14" s="2">
        <f>+C14+'Julio 2019'!F14</f>
        <v>57</v>
      </c>
      <c r="G14" s="15">
        <f t="shared" si="0"/>
        <v>1.7543859649122806</v>
      </c>
      <c r="H14" s="2">
        <f>+B14-C14+'Julio 2019'!H14</f>
        <v>87</v>
      </c>
      <c r="I14" s="16">
        <f>+'Agosto 2018'!H14</f>
        <v>83</v>
      </c>
      <c r="J14" s="15">
        <f t="shared" si="1"/>
        <v>4.8192771084337354</v>
      </c>
    </row>
    <row r="15" spans="1:10" ht="13" x14ac:dyDescent="0.15">
      <c r="A15" s="1" t="s">
        <v>13</v>
      </c>
      <c r="B15" s="2">
        <v>9</v>
      </c>
      <c r="C15" s="2">
        <f>+'Agosto 2018'!B15</f>
        <v>9</v>
      </c>
      <c r="D15" s="15">
        <f t="shared" ref="D15:D27" si="6">+(B15-C15)*100/C15</f>
        <v>0</v>
      </c>
      <c r="E15" s="2">
        <f>+B15+'Julio 2019'!E15</f>
        <v>67</v>
      </c>
      <c r="F15" s="2">
        <f>+C15+'Julio 2019'!F15</f>
        <v>91</v>
      </c>
      <c r="G15" s="15">
        <f t="shared" si="0"/>
        <v>-26.373626373626372</v>
      </c>
      <c r="H15" s="2">
        <f>+B15-C15+'Julio 2019'!H15</f>
        <v>104</v>
      </c>
      <c r="I15" s="16">
        <f>+'Agosto 2018'!H15</f>
        <v>132</v>
      </c>
      <c r="J15" s="15">
        <f t="shared" si="1"/>
        <v>-21.212121212121211</v>
      </c>
    </row>
    <row r="16" spans="1:10" ht="13" x14ac:dyDescent="0.15">
      <c r="A16" s="1" t="s">
        <v>14</v>
      </c>
      <c r="B16" s="2">
        <v>6</v>
      </c>
      <c r="C16" s="2">
        <f>+'Agosto 2018'!B16</f>
        <v>7</v>
      </c>
      <c r="D16" s="15">
        <f t="shared" si="6"/>
        <v>-14.285714285714286</v>
      </c>
      <c r="E16" s="2">
        <f>+B16+'Julio 2019'!E16</f>
        <v>95</v>
      </c>
      <c r="F16" s="2">
        <f>+C16+'Julio 2019'!F16</f>
        <v>79</v>
      </c>
      <c r="G16" s="15">
        <f t="shared" si="0"/>
        <v>20.253164556962027</v>
      </c>
      <c r="H16" s="2">
        <f>+B16-C16+'Julio 2019'!H16</f>
        <v>143</v>
      </c>
      <c r="I16" s="16">
        <f>+'Agosto 2018'!H16</f>
        <v>122</v>
      </c>
      <c r="J16" s="15">
        <f t="shared" si="1"/>
        <v>17.21311475409836</v>
      </c>
    </row>
    <row r="17" spans="1:10" ht="13" x14ac:dyDescent="0.15">
      <c r="A17" s="1" t="s">
        <v>15</v>
      </c>
      <c r="B17" s="2">
        <v>4</v>
      </c>
      <c r="C17" s="2">
        <f>+'Agosto 2018'!B17</f>
        <v>11</v>
      </c>
      <c r="D17" s="15">
        <f t="shared" si="6"/>
        <v>-63.636363636363633</v>
      </c>
      <c r="E17" s="2">
        <f>+B17+'Julio 2019'!E17</f>
        <v>50</v>
      </c>
      <c r="F17" s="2">
        <f>+C17+'Julio 2019'!F17</f>
        <v>67</v>
      </c>
      <c r="G17" s="15">
        <f t="shared" si="0"/>
        <v>-25.373134328358208</v>
      </c>
      <c r="H17" s="2">
        <f>+B17-C17+'Julio 2019'!H17</f>
        <v>83</v>
      </c>
      <c r="I17" s="16">
        <f>+'Agosto 2018'!H17</f>
        <v>102</v>
      </c>
      <c r="J17" s="15">
        <f t="shared" si="1"/>
        <v>-18.627450980392158</v>
      </c>
    </row>
    <row r="18" spans="1:10" ht="13" x14ac:dyDescent="0.15">
      <c r="A18" s="1" t="s">
        <v>29</v>
      </c>
      <c r="B18" s="2">
        <v>6</v>
      </c>
      <c r="C18" s="2">
        <f>+'Agosto 2018'!B18</f>
        <v>11</v>
      </c>
      <c r="D18" s="15">
        <f t="shared" si="6"/>
        <v>-45.454545454545453</v>
      </c>
      <c r="E18" s="2">
        <f>+B18+'Julio 2019'!E18</f>
        <v>82</v>
      </c>
      <c r="F18" s="2">
        <f>+C18+'Julio 2019'!F18</f>
        <v>82</v>
      </c>
      <c r="G18" s="15">
        <f t="shared" si="0"/>
        <v>0</v>
      </c>
      <c r="H18" s="2">
        <f>+B18-C18+'Julio 2019'!H18</f>
        <v>119</v>
      </c>
      <c r="I18" s="16">
        <f>+'Agosto 2018'!H18</f>
        <v>115</v>
      </c>
      <c r="J18" s="15">
        <f t="shared" si="1"/>
        <v>3.4782608695652173</v>
      </c>
    </row>
    <row r="19" spans="1:10" x14ac:dyDescent="0.15">
      <c r="A19" s="6" t="s">
        <v>3</v>
      </c>
      <c r="B19" s="4">
        <f t="shared" ref="B19" si="7">+B14+B15+B16+B17+B18</f>
        <v>32</v>
      </c>
      <c r="C19" s="4">
        <f>SUM(C14:C18)</f>
        <v>45</v>
      </c>
      <c r="D19" s="5">
        <f>+(B19-C19)*100/C19</f>
        <v>-28.888888888888889</v>
      </c>
      <c r="E19" s="4">
        <f>SUM(E14:E18)</f>
        <v>352</v>
      </c>
      <c r="F19" s="4">
        <f>SUM(F14:F18)</f>
        <v>376</v>
      </c>
      <c r="G19" s="5">
        <f t="shared" si="0"/>
        <v>-6.3829787234042552</v>
      </c>
      <c r="H19" s="4">
        <f>SUM(H14:H18)</f>
        <v>536</v>
      </c>
      <c r="I19" s="4">
        <f>SUM(I14:I18)</f>
        <v>554</v>
      </c>
      <c r="J19" s="5">
        <f t="shared" si="1"/>
        <v>-3.2490974729241877</v>
      </c>
    </row>
    <row r="20" spans="1:10" ht="13" x14ac:dyDescent="0.15">
      <c r="A20" s="1" t="s">
        <v>16</v>
      </c>
      <c r="B20" s="2">
        <v>4</v>
      </c>
      <c r="C20" s="2">
        <f>+'Agosto 2018'!B20</f>
        <v>2</v>
      </c>
      <c r="D20" s="15">
        <f t="shared" si="6"/>
        <v>100</v>
      </c>
      <c r="E20" s="2">
        <f>+B20+'Julio 2019'!E20</f>
        <v>47</v>
      </c>
      <c r="F20" s="2">
        <f>+C20+'Julio 2019'!F20</f>
        <v>72</v>
      </c>
      <c r="G20" s="15">
        <f t="shared" si="0"/>
        <v>-34.722222222222221</v>
      </c>
      <c r="H20" s="2">
        <f>+B20-C20+'Julio 2019'!H20</f>
        <v>85</v>
      </c>
      <c r="I20" s="16">
        <f>+'Agosto 2018'!H20</f>
        <v>103</v>
      </c>
      <c r="J20" s="15">
        <f t="shared" si="1"/>
        <v>-17.475728155339805</v>
      </c>
    </row>
    <row r="21" spans="1:10" ht="13" x14ac:dyDescent="0.15">
      <c r="A21" s="1" t="s">
        <v>17</v>
      </c>
      <c r="B21" s="2">
        <v>1</v>
      </c>
      <c r="C21" s="2">
        <f>+'Agosto 2018'!B21</f>
        <v>3</v>
      </c>
      <c r="D21" s="15">
        <f t="shared" si="6"/>
        <v>-66.666666666666671</v>
      </c>
      <c r="E21" s="2">
        <f>+B21+'Julio 2019'!E21</f>
        <v>37</v>
      </c>
      <c r="F21" s="2">
        <f>+C21+'Julio 2019'!F21</f>
        <v>46</v>
      </c>
      <c r="G21" s="15">
        <f t="shared" si="0"/>
        <v>-19.565217391304348</v>
      </c>
      <c r="H21" s="2">
        <f>+B21-C21+'Julio 2019'!H21</f>
        <v>50</v>
      </c>
      <c r="I21" s="16">
        <f>+'Agosto 2018'!H21</f>
        <v>60</v>
      </c>
      <c r="J21" s="15">
        <f t="shared" si="1"/>
        <v>-16.666666666666668</v>
      </c>
    </row>
    <row r="22" spans="1:10" ht="13" x14ac:dyDescent="0.15">
      <c r="A22" s="1" t="s">
        <v>19</v>
      </c>
      <c r="B22" s="2">
        <v>2</v>
      </c>
      <c r="C22" s="2">
        <f>+'Agosto 2018'!B22</f>
        <v>4</v>
      </c>
      <c r="D22" s="15">
        <f t="shared" si="6"/>
        <v>-50</v>
      </c>
      <c r="E22" s="2">
        <f>+B22+'Julio 2019'!E22</f>
        <v>22</v>
      </c>
      <c r="F22" s="2">
        <f>+C22+'Julio 2019'!F22</f>
        <v>29</v>
      </c>
      <c r="G22" s="15">
        <f t="shared" si="0"/>
        <v>-24.137931034482758</v>
      </c>
      <c r="H22" s="2">
        <f>+B22-C22+'Julio 2019'!H22</f>
        <v>32</v>
      </c>
      <c r="I22" s="16">
        <f>+'Agosto 2018'!H22</f>
        <v>40</v>
      </c>
      <c r="J22" s="15">
        <f t="shared" si="1"/>
        <v>-20</v>
      </c>
    </row>
    <row r="23" spans="1:10" ht="13" x14ac:dyDescent="0.15">
      <c r="A23" s="1" t="s">
        <v>18</v>
      </c>
      <c r="B23" s="2">
        <v>2</v>
      </c>
      <c r="C23" s="2">
        <f>+'Agosto 2018'!B23</f>
        <v>2</v>
      </c>
      <c r="D23" s="15">
        <f t="shared" si="6"/>
        <v>0</v>
      </c>
      <c r="E23" s="2">
        <f>+B23+'Julio 2019'!E23</f>
        <v>82</v>
      </c>
      <c r="F23" s="2">
        <f>+C23+'Julio 2019'!F23</f>
        <v>33</v>
      </c>
      <c r="G23" s="15">
        <f t="shared" si="0"/>
        <v>148.4848484848485</v>
      </c>
      <c r="H23" s="2">
        <f>+B23-C23+'Julio 2019'!H23</f>
        <v>91</v>
      </c>
      <c r="I23" s="16">
        <f>+'Agosto 2018'!H23</f>
        <v>49</v>
      </c>
      <c r="J23" s="15">
        <f t="shared" si="1"/>
        <v>85.714285714285708</v>
      </c>
    </row>
    <row r="24" spans="1:10" ht="13" x14ac:dyDescent="0.15">
      <c r="A24" s="1" t="s">
        <v>20</v>
      </c>
      <c r="B24" s="2">
        <v>3</v>
      </c>
      <c r="C24" s="2">
        <f>+'Agosto 2018'!B24</f>
        <v>3</v>
      </c>
      <c r="D24" s="15">
        <f t="shared" si="6"/>
        <v>0</v>
      </c>
      <c r="E24" s="2">
        <f>+B24+'Julio 2019'!E24</f>
        <v>41</v>
      </c>
      <c r="F24" s="2">
        <f>+C24+'Julio 2019'!F24</f>
        <v>44</v>
      </c>
      <c r="G24" s="15">
        <f t="shared" si="0"/>
        <v>-6.8181818181818183</v>
      </c>
      <c r="H24" s="2">
        <f>+B24-C24+'Julio 2019'!H24</f>
        <v>70</v>
      </c>
      <c r="I24" s="16">
        <f>+'Agosto 2018'!H24</f>
        <v>75</v>
      </c>
      <c r="J24" s="15">
        <f t="shared" si="1"/>
        <v>-6.666666666666667</v>
      </c>
    </row>
    <row r="25" spans="1:10" ht="13" x14ac:dyDescent="0.15">
      <c r="A25" s="1" t="s">
        <v>22</v>
      </c>
      <c r="B25" s="2">
        <v>10</v>
      </c>
      <c r="C25" s="2">
        <f>+'Agosto 2018'!B25</f>
        <v>22</v>
      </c>
      <c r="D25" s="15">
        <f t="shared" si="6"/>
        <v>-54.545454545454547</v>
      </c>
      <c r="E25" s="2">
        <f>+B25+'Julio 2019'!E25</f>
        <v>147</v>
      </c>
      <c r="F25" s="2">
        <f>+C25+'Julio 2019'!F25</f>
        <v>128</v>
      </c>
      <c r="G25" s="15">
        <f t="shared" si="0"/>
        <v>14.84375</v>
      </c>
      <c r="H25" s="2">
        <f>+B25-C25+'Julio 2019'!H25</f>
        <v>199</v>
      </c>
      <c r="I25" s="16">
        <f>+'Agosto 2018'!H25</f>
        <v>170</v>
      </c>
      <c r="J25" s="15">
        <f t="shared" si="1"/>
        <v>17.058823529411764</v>
      </c>
    </row>
    <row r="26" spans="1:10" ht="13" x14ac:dyDescent="0.15">
      <c r="A26" s="1" t="s">
        <v>21</v>
      </c>
      <c r="B26" s="2">
        <v>4</v>
      </c>
      <c r="C26" s="2">
        <f>+'Agosto 2018'!B26</f>
        <v>3</v>
      </c>
      <c r="D26" s="15">
        <f t="shared" si="6"/>
        <v>33.333333333333336</v>
      </c>
      <c r="E26" s="2">
        <f>+B26+'Julio 2019'!E26</f>
        <v>37</v>
      </c>
      <c r="F26" s="2">
        <f>+C26+'Julio 2019'!F26</f>
        <v>49</v>
      </c>
      <c r="G26" s="15">
        <f t="shared" si="0"/>
        <v>-24.489795918367346</v>
      </c>
      <c r="H26" s="2">
        <f>+B26-C26+'Julio 2019'!H26</f>
        <v>59</v>
      </c>
      <c r="I26" s="16">
        <f>+'Agosto 2018'!H26</f>
        <v>63</v>
      </c>
      <c r="J26" s="15">
        <f t="shared" si="1"/>
        <v>-6.3492063492063489</v>
      </c>
    </row>
    <row r="27" spans="1:10" ht="13" x14ac:dyDescent="0.15">
      <c r="A27" s="1" t="s">
        <v>28</v>
      </c>
      <c r="B27" s="2">
        <v>4</v>
      </c>
      <c r="C27" s="2">
        <f>+'Agosto 2018'!B27</f>
        <v>1</v>
      </c>
      <c r="D27" s="15">
        <f t="shared" si="6"/>
        <v>300</v>
      </c>
      <c r="E27" s="2">
        <f>+B27+'Julio 2019'!E27</f>
        <v>39</v>
      </c>
      <c r="F27" s="2">
        <f>+C27+'Julio 2019'!F27</f>
        <v>18</v>
      </c>
      <c r="G27" s="15">
        <f t="shared" si="0"/>
        <v>116.66666666666667</v>
      </c>
      <c r="H27" s="2">
        <f>+B27-C27+'Julio 2019'!H27</f>
        <v>55</v>
      </c>
      <c r="I27" s="16">
        <f>+'Agosto 2018'!H27</f>
        <v>24</v>
      </c>
      <c r="J27" s="15">
        <f t="shared" si="1"/>
        <v>129.16666666666666</v>
      </c>
    </row>
    <row r="28" spans="1:10" x14ac:dyDescent="0.15">
      <c r="A28" s="6" t="s">
        <v>30</v>
      </c>
      <c r="B28" s="4">
        <f>SUM(B20:B27)</f>
        <v>30</v>
      </c>
      <c r="C28" s="4">
        <f>SUM(C20:C27)</f>
        <v>40</v>
      </c>
      <c r="D28" s="5">
        <f>+(B28-C28)*100/C28</f>
        <v>-25</v>
      </c>
      <c r="E28" s="4">
        <f>SUM(E20:E27)</f>
        <v>452</v>
      </c>
      <c r="F28" s="4">
        <f>SUM(F20:F27)</f>
        <v>419</v>
      </c>
      <c r="G28" s="5">
        <f>+(E28-F28)*100/F28</f>
        <v>7.8758949880668254</v>
      </c>
      <c r="H28" s="4">
        <f>SUM(H20:H27)</f>
        <v>641</v>
      </c>
      <c r="I28" s="4">
        <f>SUM(I20:I27)</f>
        <v>584</v>
      </c>
      <c r="J28" s="5">
        <f>+(H28-I28)*100/I28</f>
        <v>9.7602739726027394</v>
      </c>
    </row>
    <row r="29" spans="1:10" ht="14" x14ac:dyDescent="0.15">
      <c r="A29" s="14" t="s">
        <v>27</v>
      </c>
      <c r="B29" s="12">
        <f>+B7+B13+B19+B28</f>
        <v>92</v>
      </c>
      <c r="C29" s="12">
        <f>+C7+C13+C19+C28</f>
        <v>110</v>
      </c>
      <c r="D29" s="13">
        <f>+(B29-C29)*100/C29</f>
        <v>-16.363636363636363</v>
      </c>
      <c r="E29" s="12">
        <f t="shared" ref="E29:I29" si="8">+E7+E13+E19+E28</f>
        <v>1058</v>
      </c>
      <c r="F29" s="12">
        <f t="shared" si="8"/>
        <v>1078</v>
      </c>
      <c r="G29" s="13">
        <f>+(E29-F29)*100/F29</f>
        <v>-1.8552875695732838</v>
      </c>
      <c r="H29" s="12">
        <f t="shared" si="8"/>
        <v>1552</v>
      </c>
      <c r="I29" s="12">
        <f t="shared" si="8"/>
        <v>1538</v>
      </c>
      <c r="J29" s="13">
        <f>+(H29-I29)*100/I29</f>
        <v>0.91027308192457734</v>
      </c>
    </row>
    <row r="30" spans="1:10" x14ac:dyDescent="0.15">
      <c r="A30" s="11" t="s">
        <v>31</v>
      </c>
      <c r="B30" s="11">
        <f>+B29-B7</f>
        <v>89</v>
      </c>
      <c r="C30" s="11">
        <f>+C29-C7</f>
        <v>106</v>
      </c>
      <c r="D30" s="10">
        <f>+(B30-C30)*100/C30</f>
        <v>-16.037735849056602</v>
      </c>
      <c r="E30" s="11">
        <f t="shared" ref="E30:I30" si="9">+E29-E7</f>
        <v>1028</v>
      </c>
      <c r="F30" s="11">
        <f t="shared" si="9"/>
        <v>1053</v>
      </c>
      <c r="G30" s="10">
        <f>+(E30-F30)*100/F30</f>
        <v>-2.3741690408357075</v>
      </c>
      <c r="H30" s="11">
        <f t="shared" si="9"/>
        <v>1501</v>
      </c>
      <c r="I30" s="11">
        <f t="shared" si="9"/>
        <v>1505</v>
      </c>
      <c r="J30" s="10">
        <f>+(H30-I30)*100/I30</f>
        <v>-0.26578073089700999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83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+'Julio 2018'!B4</f>
        <v>1</v>
      </c>
      <c r="D4" s="15">
        <f t="shared" ref="D4:D6" si="0">+(B4-C4)*100/C4</f>
        <v>0</v>
      </c>
      <c r="E4" s="2">
        <f>+B4+'Junio 2019'!E4</f>
        <v>9</v>
      </c>
      <c r="F4" s="2">
        <f>+C4+'Junio 2019'!F4</f>
        <v>8</v>
      </c>
      <c r="G4" s="15">
        <f t="shared" ref="G4:G27" si="1">+(E4-F4)*100/F4</f>
        <v>12.5</v>
      </c>
      <c r="H4" s="2">
        <f>+B4-C4+'Junio 2019'!H4</f>
        <v>13</v>
      </c>
      <c r="I4" s="16">
        <f>+'Julio 2018'!H4</f>
        <v>15</v>
      </c>
      <c r="J4" s="15">
        <f t="shared" ref="J4:J27" si="2">+(H4-I4)*100/I4</f>
        <v>-13.333333333333334</v>
      </c>
    </row>
    <row r="5" spans="1:10" ht="13" x14ac:dyDescent="0.15">
      <c r="A5" s="1" t="s">
        <v>5</v>
      </c>
      <c r="B5" s="2">
        <v>3</v>
      </c>
      <c r="C5" s="2">
        <f>+'Julio 2018'!B5</f>
        <v>0</v>
      </c>
      <c r="D5" s="15"/>
      <c r="E5" s="2">
        <f>+B5+'Junio 2019'!E5</f>
        <v>9</v>
      </c>
      <c r="F5" s="2">
        <f>+C5+'Junio 2019'!F5</f>
        <v>2</v>
      </c>
      <c r="G5" s="15">
        <f t="shared" si="1"/>
        <v>350</v>
      </c>
      <c r="H5" s="2">
        <f>+B5-C5+'Junio 2019'!H5</f>
        <v>17</v>
      </c>
      <c r="I5" s="16">
        <f>+'Julio 2018'!H5</f>
        <v>3</v>
      </c>
      <c r="J5" s="15">
        <f t="shared" si="2"/>
        <v>466.66666666666669</v>
      </c>
    </row>
    <row r="6" spans="1:10" ht="13" x14ac:dyDescent="0.15">
      <c r="A6" s="1" t="s">
        <v>6</v>
      </c>
      <c r="B6" s="2">
        <v>2</v>
      </c>
      <c r="C6" s="2">
        <f>+'Julio 2018'!B6</f>
        <v>3</v>
      </c>
      <c r="D6" s="15">
        <f t="shared" si="0"/>
        <v>-33.333333333333336</v>
      </c>
      <c r="E6" s="2">
        <f>+B6+'Junio 2019'!E6</f>
        <v>9</v>
      </c>
      <c r="F6" s="2">
        <f>+C6+'Junio 2019'!F6</f>
        <v>11</v>
      </c>
      <c r="G6" s="15">
        <f t="shared" si="1"/>
        <v>-18.181818181818183</v>
      </c>
      <c r="H6" s="2">
        <f>+B6-C6+'Junio 2019'!H6</f>
        <v>22</v>
      </c>
      <c r="I6" s="16">
        <f>+'Julio 2018'!H6</f>
        <v>15</v>
      </c>
      <c r="J6" s="15">
        <f t="shared" si="2"/>
        <v>46.666666666666664</v>
      </c>
    </row>
    <row r="7" spans="1:10" x14ac:dyDescent="0.15">
      <c r="A7" s="6" t="s">
        <v>1</v>
      </c>
      <c r="B7" s="4">
        <f t="shared" ref="B7" si="3">+B4+B5+B6</f>
        <v>6</v>
      </c>
      <c r="C7" s="4">
        <f>SUM(C4:C6)</f>
        <v>4</v>
      </c>
      <c r="D7" s="5">
        <f>+(B7-C7)*100/C7</f>
        <v>50</v>
      </c>
      <c r="E7" s="4">
        <f>SUM(E4:E6)</f>
        <v>27</v>
      </c>
      <c r="F7" s="4">
        <f>SUM(F4:F6)</f>
        <v>21</v>
      </c>
      <c r="G7" s="5">
        <f t="shared" si="1"/>
        <v>28.571428571428573</v>
      </c>
      <c r="H7" s="4">
        <f>SUM(H4:H6)</f>
        <v>52</v>
      </c>
      <c r="I7" s="4">
        <f>SUM(I4:I6)</f>
        <v>33</v>
      </c>
      <c r="J7" s="5">
        <f t="shared" si="2"/>
        <v>57.575757575757578</v>
      </c>
    </row>
    <row r="8" spans="1:10" ht="13" x14ac:dyDescent="0.15">
      <c r="A8" s="1" t="s">
        <v>7</v>
      </c>
      <c r="B8" s="2"/>
      <c r="C8" s="2">
        <f>+'Julio 2018'!B8</f>
        <v>0</v>
      </c>
      <c r="D8" s="15"/>
      <c r="E8" s="2">
        <f>+B8+'Junio 2019'!E8</f>
        <v>1</v>
      </c>
      <c r="F8" s="2">
        <f>+C8+'Junio 2019'!F8</f>
        <v>8</v>
      </c>
      <c r="G8" s="15">
        <f t="shared" si="1"/>
        <v>-87.5</v>
      </c>
      <c r="H8" s="2">
        <f>+B8-C8+'Junio 2019'!H8</f>
        <v>6</v>
      </c>
      <c r="I8" s="16">
        <f>+'Julio 2018'!H8</f>
        <v>10</v>
      </c>
      <c r="J8" s="15">
        <f t="shared" si="2"/>
        <v>-40</v>
      </c>
    </row>
    <row r="9" spans="1:10" ht="13" x14ac:dyDescent="0.15">
      <c r="A9" s="1" t="s">
        <v>8</v>
      </c>
      <c r="B9" s="2">
        <v>9</v>
      </c>
      <c r="C9" s="2">
        <f>+'Julio 2018'!B9</f>
        <v>0</v>
      </c>
      <c r="D9" s="15"/>
      <c r="E9" s="2">
        <f>+B9+'Junio 2019'!E9</f>
        <v>24</v>
      </c>
      <c r="F9" s="2">
        <f>+C9+'Junio 2019'!F9</f>
        <v>16</v>
      </c>
      <c r="G9" s="15">
        <f t="shared" si="1"/>
        <v>50</v>
      </c>
      <c r="H9" s="2">
        <f>+B9-C9+'Junio 2019'!H9</f>
        <v>31</v>
      </c>
      <c r="I9" s="16">
        <f>+'Julio 2018'!H9</f>
        <v>27</v>
      </c>
      <c r="J9" s="15">
        <f t="shared" si="2"/>
        <v>14.814814814814815</v>
      </c>
    </row>
    <row r="10" spans="1:10" ht="13" x14ac:dyDescent="0.15">
      <c r="A10" s="1" t="s">
        <v>9</v>
      </c>
      <c r="B10" s="2">
        <v>5</v>
      </c>
      <c r="C10" s="2">
        <f>+'Julio 2018'!B10</f>
        <v>4</v>
      </c>
      <c r="D10" s="15">
        <f t="shared" ref="D10:D12" si="4">+(B10-C10)*100/C10</f>
        <v>25</v>
      </c>
      <c r="E10" s="2">
        <f>+B10+'Junio 2019'!E10</f>
        <v>43</v>
      </c>
      <c r="F10" s="2">
        <f>+C10+'Junio 2019'!F10</f>
        <v>43</v>
      </c>
      <c r="G10" s="15">
        <f t="shared" si="1"/>
        <v>0</v>
      </c>
      <c r="H10" s="2">
        <f>+B10-C10+'Junio 2019'!H10</f>
        <v>64</v>
      </c>
      <c r="I10" s="16">
        <f>+'Julio 2018'!H10</f>
        <v>66</v>
      </c>
      <c r="J10" s="15">
        <f t="shared" si="2"/>
        <v>-3.0303030303030303</v>
      </c>
    </row>
    <row r="11" spans="1:10" ht="13" x14ac:dyDescent="0.15">
      <c r="A11" s="1" t="s">
        <v>10</v>
      </c>
      <c r="B11" s="2">
        <v>7</v>
      </c>
      <c r="C11" s="2">
        <f>+'Julio 2018'!B11</f>
        <v>4</v>
      </c>
      <c r="D11" s="15">
        <f t="shared" si="4"/>
        <v>75</v>
      </c>
      <c r="E11" s="2">
        <f>+B11+'Junio 2019'!E11</f>
        <v>53</v>
      </c>
      <c r="F11" s="2">
        <f>+C11+'Junio 2019'!F11</f>
        <v>51</v>
      </c>
      <c r="G11" s="15">
        <f t="shared" si="1"/>
        <v>3.9215686274509802</v>
      </c>
      <c r="H11" s="2">
        <f>+B11-C11+'Junio 2019'!H11</f>
        <v>86</v>
      </c>
      <c r="I11" s="16">
        <f>+'Julio 2018'!H11</f>
        <v>88</v>
      </c>
      <c r="J11" s="15">
        <f t="shared" si="2"/>
        <v>-2.2727272727272729</v>
      </c>
    </row>
    <row r="12" spans="1:10" ht="13" x14ac:dyDescent="0.15">
      <c r="A12" s="1" t="s">
        <v>11</v>
      </c>
      <c r="B12" s="2">
        <v>14</v>
      </c>
      <c r="C12" s="2">
        <f>+'Julio 2018'!B12</f>
        <v>16</v>
      </c>
      <c r="D12" s="15">
        <f t="shared" si="4"/>
        <v>-12.5</v>
      </c>
      <c r="E12" s="2">
        <f>+B12+'Junio 2019'!E12</f>
        <v>76</v>
      </c>
      <c r="F12" s="2">
        <f>+C12+'Junio 2019'!F12</f>
        <v>119</v>
      </c>
      <c r="G12" s="15">
        <f t="shared" si="1"/>
        <v>-36.134453781512605</v>
      </c>
      <c r="H12" s="2">
        <f>+B12-C12+'Junio 2019'!H12</f>
        <v>131</v>
      </c>
      <c r="I12" s="16">
        <f>+'Julio 2018'!H12</f>
        <v>186</v>
      </c>
      <c r="J12" s="15">
        <f t="shared" si="2"/>
        <v>-29.56989247311828</v>
      </c>
    </row>
    <row r="13" spans="1:10" x14ac:dyDescent="0.15">
      <c r="A13" s="6" t="s">
        <v>2</v>
      </c>
      <c r="B13" s="4">
        <f t="shared" ref="B13" si="5">+B8+B9+B10+B11+B12</f>
        <v>35</v>
      </c>
      <c r="C13" s="4">
        <f>SUM(C8:C12)</f>
        <v>24</v>
      </c>
      <c r="D13" s="5">
        <f>+(B13-C13)*100/C13</f>
        <v>45.833333333333336</v>
      </c>
      <c r="E13" s="4">
        <f>SUM(E8:E12)</f>
        <v>197</v>
      </c>
      <c r="F13" s="4">
        <f>SUM(F8:F12)</f>
        <v>237</v>
      </c>
      <c r="G13" s="5">
        <f t="shared" si="1"/>
        <v>-16.877637130801688</v>
      </c>
      <c r="H13" s="4">
        <f>SUM(H8:H12)</f>
        <v>318</v>
      </c>
      <c r="I13" s="4">
        <f>SUM(I8:I12)</f>
        <v>377</v>
      </c>
      <c r="J13" s="5">
        <f t="shared" si="2"/>
        <v>-15.649867374005305</v>
      </c>
    </row>
    <row r="14" spans="1:10" ht="13" x14ac:dyDescent="0.15">
      <c r="A14" s="1" t="s">
        <v>12</v>
      </c>
      <c r="B14" s="2">
        <v>8</v>
      </c>
      <c r="C14" s="2">
        <f>+'Julio 2018'!B14</f>
        <v>7</v>
      </c>
      <c r="D14" s="15">
        <f>+(B14-C14)*100/C14</f>
        <v>14.285714285714286</v>
      </c>
      <c r="E14" s="2">
        <f>+B14+'Junio 2019'!E14</f>
        <v>51</v>
      </c>
      <c r="F14" s="2">
        <f>+C14+'Junio 2019'!F14</f>
        <v>50</v>
      </c>
      <c r="G14" s="15">
        <f t="shared" si="1"/>
        <v>2</v>
      </c>
      <c r="H14" s="2">
        <f>+B14-C14+'Junio 2019'!H14</f>
        <v>87</v>
      </c>
      <c r="I14" s="16">
        <f>+'Julio 2018'!H14</f>
        <v>80</v>
      </c>
      <c r="J14" s="15">
        <f t="shared" si="2"/>
        <v>8.75</v>
      </c>
    </row>
    <row r="15" spans="1:10" ht="13" x14ac:dyDescent="0.15">
      <c r="A15" s="1" t="s">
        <v>13</v>
      </c>
      <c r="B15" s="2">
        <v>8</v>
      </c>
      <c r="C15" s="2">
        <f>+'Julio 2018'!B15</f>
        <v>4</v>
      </c>
      <c r="D15" s="15">
        <f t="shared" ref="D15:D27" si="6">+(B15-C15)*100/C15</f>
        <v>100</v>
      </c>
      <c r="E15" s="2">
        <f>+B15+'Junio 2019'!E15</f>
        <v>58</v>
      </c>
      <c r="F15" s="2">
        <f>+C15+'Junio 2019'!F15</f>
        <v>82</v>
      </c>
      <c r="G15" s="15">
        <f t="shared" si="1"/>
        <v>-29.26829268292683</v>
      </c>
      <c r="H15" s="2">
        <f>+B15-C15+'Junio 2019'!H15</f>
        <v>104</v>
      </c>
      <c r="I15" s="16">
        <f>+'Julio 2018'!H15</f>
        <v>140</v>
      </c>
      <c r="J15" s="15">
        <f t="shared" si="2"/>
        <v>-25.714285714285715</v>
      </c>
    </row>
    <row r="16" spans="1:10" ht="13" x14ac:dyDescent="0.15">
      <c r="A16" s="1" t="s">
        <v>14</v>
      </c>
      <c r="B16" s="2">
        <v>10</v>
      </c>
      <c r="C16" s="2">
        <f>+'Julio 2018'!B16</f>
        <v>8</v>
      </c>
      <c r="D16" s="15">
        <f t="shared" si="6"/>
        <v>25</v>
      </c>
      <c r="E16" s="2">
        <f>+B16+'Junio 2019'!E16</f>
        <v>89</v>
      </c>
      <c r="F16" s="2">
        <f>+C16+'Junio 2019'!F16</f>
        <v>72</v>
      </c>
      <c r="G16" s="15">
        <f t="shared" si="1"/>
        <v>23.611111111111111</v>
      </c>
      <c r="H16" s="2">
        <f>+B16-C16+'Junio 2019'!H16</f>
        <v>144</v>
      </c>
      <c r="I16" s="16">
        <f>+'Julio 2018'!H16</f>
        <v>127</v>
      </c>
      <c r="J16" s="15">
        <f t="shared" si="2"/>
        <v>13.385826771653543</v>
      </c>
    </row>
    <row r="17" spans="1:10" ht="13" x14ac:dyDescent="0.15">
      <c r="A17" s="1" t="s">
        <v>15</v>
      </c>
      <c r="B17" s="2">
        <v>3</v>
      </c>
      <c r="C17" s="2">
        <f>+'Julio 2018'!B17</f>
        <v>10</v>
      </c>
      <c r="D17" s="15">
        <f t="shared" si="6"/>
        <v>-70</v>
      </c>
      <c r="E17" s="2">
        <f>+B17+'Junio 2019'!E17</f>
        <v>46</v>
      </c>
      <c r="F17" s="2">
        <f>+C17+'Junio 2019'!F17</f>
        <v>56</v>
      </c>
      <c r="G17" s="15">
        <f t="shared" si="1"/>
        <v>-17.857142857142858</v>
      </c>
      <c r="H17" s="2">
        <f>+B17-C17+'Junio 2019'!H17</f>
        <v>90</v>
      </c>
      <c r="I17" s="16">
        <f>+'Julio 2018'!H17</f>
        <v>96</v>
      </c>
      <c r="J17" s="15">
        <f t="shared" si="2"/>
        <v>-6.25</v>
      </c>
    </row>
    <row r="18" spans="1:10" ht="13" x14ac:dyDescent="0.15">
      <c r="A18" s="1" t="s">
        <v>29</v>
      </c>
      <c r="B18" s="2">
        <v>3</v>
      </c>
      <c r="C18" s="2">
        <f>+'Julio 2018'!B18</f>
        <v>9</v>
      </c>
      <c r="D18" s="15">
        <f t="shared" si="6"/>
        <v>-66.666666666666671</v>
      </c>
      <c r="E18" s="2">
        <f>+B18+'Junio 2019'!E18</f>
        <v>76</v>
      </c>
      <c r="F18" s="2">
        <f>+C18+'Junio 2019'!F18</f>
        <v>71</v>
      </c>
      <c r="G18" s="15">
        <f t="shared" si="1"/>
        <v>7.042253521126761</v>
      </c>
      <c r="H18" s="2">
        <f>+B18-C18+'Junio 2019'!H18</f>
        <v>124</v>
      </c>
      <c r="I18" s="16">
        <f>+'Julio 2018'!H18</f>
        <v>109</v>
      </c>
      <c r="J18" s="15">
        <f t="shared" si="2"/>
        <v>13.761467889908257</v>
      </c>
    </row>
    <row r="19" spans="1:10" x14ac:dyDescent="0.15">
      <c r="A19" s="6" t="s">
        <v>3</v>
      </c>
      <c r="B19" s="4">
        <f t="shared" ref="B19" si="7">+B14+B15+B16+B17+B18</f>
        <v>32</v>
      </c>
      <c r="C19" s="4">
        <f>SUM(C14:C18)</f>
        <v>38</v>
      </c>
      <c r="D19" s="5">
        <f>+(B19-C19)*100/C19</f>
        <v>-15.789473684210526</v>
      </c>
      <c r="E19" s="4">
        <f>SUM(E14:E18)</f>
        <v>320</v>
      </c>
      <c r="F19" s="4">
        <f>SUM(F14:F18)</f>
        <v>331</v>
      </c>
      <c r="G19" s="5">
        <f t="shared" si="1"/>
        <v>-3.3232628398791539</v>
      </c>
      <c r="H19" s="4">
        <f>SUM(H14:H18)</f>
        <v>549</v>
      </c>
      <c r="I19" s="4">
        <f>SUM(I14:I18)</f>
        <v>552</v>
      </c>
      <c r="J19" s="5">
        <f t="shared" si="2"/>
        <v>-0.54347826086956519</v>
      </c>
    </row>
    <row r="20" spans="1:10" ht="13" x14ac:dyDescent="0.15">
      <c r="A20" s="1" t="s">
        <v>16</v>
      </c>
      <c r="B20" s="2">
        <v>10</v>
      </c>
      <c r="C20" s="2">
        <f>+'Julio 2018'!B20</f>
        <v>6</v>
      </c>
      <c r="D20" s="15">
        <f t="shared" si="6"/>
        <v>66.666666666666671</v>
      </c>
      <c r="E20" s="2">
        <f>+B20+'Junio 2019'!E20</f>
        <v>43</v>
      </c>
      <c r="F20" s="2">
        <f>+C20+'Junio 2019'!F20</f>
        <v>70</v>
      </c>
      <c r="G20" s="15">
        <f t="shared" si="1"/>
        <v>-38.571428571428569</v>
      </c>
      <c r="H20" s="2">
        <f>+B20-C20+'Junio 2019'!H20</f>
        <v>83</v>
      </c>
      <c r="I20" s="16">
        <f>+'Julio 2018'!H20</f>
        <v>114</v>
      </c>
      <c r="J20" s="15">
        <f t="shared" si="2"/>
        <v>-27.192982456140349</v>
      </c>
    </row>
    <row r="21" spans="1:10" ht="13" x14ac:dyDescent="0.15">
      <c r="A21" s="1" t="s">
        <v>17</v>
      </c>
      <c r="B21" s="2">
        <v>4</v>
      </c>
      <c r="C21" s="2">
        <f>+'Julio 2018'!B21</f>
        <v>3</v>
      </c>
      <c r="D21" s="15">
        <f t="shared" si="6"/>
        <v>33.333333333333336</v>
      </c>
      <c r="E21" s="2">
        <f>+B21+'Junio 2019'!E21</f>
        <v>36</v>
      </c>
      <c r="F21" s="2">
        <f>+C21+'Junio 2019'!F21</f>
        <v>43</v>
      </c>
      <c r="G21" s="15">
        <f t="shared" si="1"/>
        <v>-16.279069767441861</v>
      </c>
      <c r="H21" s="2">
        <f>+B21-C21+'Junio 2019'!H21</f>
        <v>52</v>
      </c>
      <c r="I21" s="16">
        <f>+'Julio 2018'!H21</f>
        <v>63</v>
      </c>
      <c r="J21" s="15">
        <f t="shared" si="2"/>
        <v>-17.460317460317459</v>
      </c>
    </row>
    <row r="22" spans="1:10" ht="13" x14ac:dyDescent="0.15">
      <c r="A22" s="1" t="s">
        <v>19</v>
      </c>
      <c r="B22" s="2">
        <v>4</v>
      </c>
      <c r="C22" s="2">
        <f>+'Julio 2018'!B22</f>
        <v>5</v>
      </c>
      <c r="D22" s="15">
        <f t="shared" si="6"/>
        <v>-20</v>
      </c>
      <c r="E22" s="2">
        <f>+B22+'Junio 2019'!E22</f>
        <v>20</v>
      </c>
      <c r="F22" s="2">
        <f>+C22+'Junio 2019'!F22</f>
        <v>25</v>
      </c>
      <c r="G22" s="15">
        <f t="shared" si="1"/>
        <v>-20</v>
      </c>
      <c r="H22" s="2">
        <f>+B22-C22+'Junio 2019'!H22</f>
        <v>34</v>
      </c>
      <c r="I22" s="16">
        <f>+'Julio 2018'!H22</f>
        <v>38</v>
      </c>
      <c r="J22" s="15">
        <f t="shared" si="2"/>
        <v>-10.526315789473685</v>
      </c>
    </row>
    <row r="23" spans="1:10" ht="13" x14ac:dyDescent="0.15">
      <c r="A23" s="1" t="s">
        <v>18</v>
      </c>
      <c r="B23" s="2">
        <v>5</v>
      </c>
      <c r="C23" s="2">
        <f>+'Julio 2018'!B23</f>
        <v>3</v>
      </c>
      <c r="D23" s="15">
        <f t="shared" si="6"/>
        <v>66.666666666666671</v>
      </c>
      <c r="E23" s="2">
        <f>+B23+'Junio 2019'!E23</f>
        <v>80</v>
      </c>
      <c r="F23" s="2">
        <f>+C23+'Junio 2019'!F23</f>
        <v>31</v>
      </c>
      <c r="G23" s="15">
        <f t="shared" si="1"/>
        <v>158.06451612903226</v>
      </c>
      <c r="H23" s="2">
        <f>+B23-C23+'Junio 2019'!H23</f>
        <v>91</v>
      </c>
      <c r="I23" s="16">
        <f>+'Julio 2018'!H23</f>
        <v>50</v>
      </c>
      <c r="J23" s="15">
        <f t="shared" si="2"/>
        <v>82</v>
      </c>
    </row>
    <row r="24" spans="1:10" ht="13" x14ac:dyDescent="0.15">
      <c r="A24" s="1" t="s">
        <v>20</v>
      </c>
      <c r="B24" s="2">
        <v>2</v>
      </c>
      <c r="C24" s="2">
        <f>+'Julio 2018'!B24</f>
        <v>4</v>
      </c>
      <c r="D24" s="15">
        <f t="shared" si="6"/>
        <v>-50</v>
      </c>
      <c r="E24" s="2">
        <f>+B24+'Junio 2019'!E24</f>
        <v>38</v>
      </c>
      <c r="F24" s="2">
        <f>+C24+'Junio 2019'!F24</f>
        <v>41</v>
      </c>
      <c r="G24" s="15">
        <f t="shared" si="1"/>
        <v>-7.3170731707317076</v>
      </c>
      <c r="H24" s="2">
        <f>+B24-C24+'Junio 2019'!H24</f>
        <v>70</v>
      </c>
      <c r="I24" s="16">
        <f>+'Julio 2018'!H24</f>
        <v>82</v>
      </c>
      <c r="J24" s="15">
        <f t="shared" si="2"/>
        <v>-14.634146341463415</v>
      </c>
    </row>
    <row r="25" spans="1:10" ht="13" x14ac:dyDescent="0.15">
      <c r="A25" s="1" t="s">
        <v>22</v>
      </c>
      <c r="B25" s="2">
        <v>22</v>
      </c>
      <c r="C25" s="2">
        <f>+'Julio 2018'!B25</f>
        <v>13</v>
      </c>
      <c r="D25" s="15">
        <f t="shared" si="6"/>
        <v>69.230769230769226</v>
      </c>
      <c r="E25" s="2">
        <f>+B25+'Junio 2019'!E25</f>
        <v>137</v>
      </c>
      <c r="F25" s="2">
        <f>+C25+'Junio 2019'!F25</f>
        <v>106</v>
      </c>
      <c r="G25" s="15">
        <f t="shared" si="1"/>
        <v>29.245283018867923</v>
      </c>
      <c r="H25" s="2">
        <f>+B25-C25+'Junio 2019'!H25</f>
        <v>211</v>
      </c>
      <c r="I25" s="16">
        <f>+'Julio 2018'!H25</f>
        <v>152</v>
      </c>
      <c r="J25" s="15">
        <f t="shared" si="2"/>
        <v>38.815789473684212</v>
      </c>
    </row>
    <row r="26" spans="1:10" ht="13" x14ac:dyDescent="0.15">
      <c r="A26" s="1" t="s">
        <v>21</v>
      </c>
      <c r="B26" s="2">
        <v>9</v>
      </c>
      <c r="C26" s="2">
        <f>+'Julio 2018'!B26</f>
        <v>5</v>
      </c>
      <c r="D26" s="15">
        <f t="shared" si="6"/>
        <v>80</v>
      </c>
      <c r="E26" s="2">
        <f>+B26+'Junio 2019'!E26</f>
        <v>33</v>
      </c>
      <c r="F26" s="2">
        <f>+C26+'Junio 2019'!F26</f>
        <v>46</v>
      </c>
      <c r="G26" s="15">
        <f t="shared" si="1"/>
        <v>-28.260869565217391</v>
      </c>
      <c r="H26" s="2">
        <f>+B26-C26+'Junio 2019'!H26</f>
        <v>58</v>
      </c>
      <c r="I26" s="16">
        <f>+'Julio 2018'!H26</f>
        <v>63</v>
      </c>
      <c r="J26" s="15">
        <f t="shared" si="2"/>
        <v>-7.9365079365079367</v>
      </c>
    </row>
    <row r="27" spans="1:10" ht="13" x14ac:dyDescent="0.15">
      <c r="A27" s="1" t="s">
        <v>28</v>
      </c>
      <c r="B27" s="2">
        <v>6</v>
      </c>
      <c r="C27" s="2">
        <f>+'Julio 2018'!B27</f>
        <v>4</v>
      </c>
      <c r="D27" s="15">
        <f t="shared" si="6"/>
        <v>50</v>
      </c>
      <c r="E27" s="2">
        <f>+B27+'Junio 2019'!E27</f>
        <v>35</v>
      </c>
      <c r="F27" s="2">
        <f>+C27+'Junio 2019'!F27</f>
        <v>17</v>
      </c>
      <c r="G27" s="15">
        <f t="shared" si="1"/>
        <v>105.88235294117646</v>
      </c>
      <c r="H27" s="2">
        <f>+B27-C27+'Junio 2019'!H27</f>
        <v>52</v>
      </c>
      <c r="I27" s="16">
        <f>+'Julio 2018'!H27</f>
        <v>27</v>
      </c>
      <c r="J27" s="15">
        <f t="shared" si="2"/>
        <v>92.592592592592595</v>
      </c>
    </row>
    <row r="28" spans="1:10" x14ac:dyDescent="0.15">
      <c r="A28" s="6" t="s">
        <v>30</v>
      </c>
      <c r="B28" s="4">
        <f>SUM(B20:B27)</f>
        <v>62</v>
      </c>
      <c r="C28" s="4">
        <f>SUM(C20:C27)</f>
        <v>43</v>
      </c>
      <c r="D28" s="5">
        <f>+(B28-C28)*100/C28</f>
        <v>44.186046511627907</v>
      </c>
      <c r="E28" s="4">
        <f>SUM(E20:E27)</f>
        <v>422</v>
      </c>
      <c r="F28" s="4">
        <f>SUM(F20:F27)</f>
        <v>379</v>
      </c>
      <c r="G28" s="5">
        <f>+(E28-F28)*100/F28</f>
        <v>11.345646437994723</v>
      </c>
      <c r="H28" s="4">
        <f>SUM(H20:H27)</f>
        <v>651</v>
      </c>
      <c r="I28" s="4">
        <f>SUM(I20:I27)</f>
        <v>589</v>
      </c>
      <c r="J28" s="5">
        <f>+(H28-I28)*100/I28</f>
        <v>10.526315789473685</v>
      </c>
    </row>
    <row r="29" spans="1:10" ht="14" x14ac:dyDescent="0.15">
      <c r="A29" s="14" t="s">
        <v>27</v>
      </c>
      <c r="B29" s="12">
        <f>+B7+B13+B19+B28</f>
        <v>135</v>
      </c>
      <c r="C29" s="12">
        <f>+C7+C13+C19+C28</f>
        <v>109</v>
      </c>
      <c r="D29" s="13">
        <f>+(B29-C29)*100/C29</f>
        <v>23.853211009174313</v>
      </c>
      <c r="E29" s="12">
        <f t="shared" ref="E29:I29" si="8">+E7+E13+E19+E28</f>
        <v>966</v>
      </c>
      <c r="F29" s="12">
        <f t="shared" si="8"/>
        <v>968</v>
      </c>
      <c r="G29" s="13">
        <f>+(E29-F29)*100/F29</f>
        <v>-0.20661157024793389</v>
      </c>
      <c r="H29" s="12">
        <f t="shared" si="8"/>
        <v>1570</v>
      </c>
      <c r="I29" s="12">
        <f t="shared" si="8"/>
        <v>1551</v>
      </c>
      <c r="J29" s="13">
        <f>+(H29-I29)*100/I29</f>
        <v>1.2250161186331399</v>
      </c>
    </row>
    <row r="30" spans="1:10" x14ac:dyDescent="0.15">
      <c r="A30" s="11" t="s">
        <v>31</v>
      </c>
      <c r="B30" s="11">
        <f>+B29-B7</f>
        <v>129</v>
      </c>
      <c r="C30" s="11">
        <f>+C29-C7</f>
        <v>105</v>
      </c>
      <c r="D30" s="10">
        <f>+(B30-C30)*100/C30</f>
        <v>22.857142857142858</v>
      </c>
      <c r="E30" s="11">
        <f t="shared" ref="E30:I30" si="9">+E29-E7</f>
        <v>939</v>
      </c>
      <c r="F30" s="11">
        <f t="shared" si="9"/>
        <v>947</v>
      </c>
      <c r="G30" s="10">
        <f>+(E30-F30)*100/F30</f>
        <v>-0.84477296726504747</v>
      </c>
      <c r="H30" s="11">
        <f t="shared" si="9"/>
        <v>1518</v>
      </c>
      <c r="I30" s="11">
        <f t="shared" si="9"/>
        <v>1518</v>
      </c>
      <c r="J30" s="10">
        <f>+(H30-I30)*100/I30</f>
        <v>0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84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+'Junio 2018'!B4</f>
        <v>3</v>
      </c>
      <c r="D4" s="15">
        <f t="shared" ref="D4:D6" si="0">+(B4-C4)*100/C4</f>
        <v>-66.666666666666671</v>
      </c>
      <c r="E4" s="2">
        <f>+B4+'Mayo 2019'!E4</f>
        <v>8</v>
      </c>
      <c r="F4" s="2">
        <f>+C4+'Mayo 2019'!F4</f>
        <v>7</v>
      </c>
      <c r="G4" s="15">
        <f t="shared" ref="G4:G27" si="1">+(E4-F4)*100/F4</f>
        <v>14.285714285714286</v>
      </c>
      <c r="H4" s="2">
        <f>+B4-C4+'Mayo 2019'!H4</f>
        <v>13</v>
      </c>
      <c r="I4" s="16">
        <f>+'Junio 2018'!H4</f>
        <v>14</v>
      </c>
      <c r="J4" s="15">
        <f t="shared" ref="J4:J27" si="2">+(H4-I4)*100/I4</f>
        <v>-7.1428571428571432</v>
      </c>
    </row>
    <row r="5" spans="1:10" ht="13" x14ac:dyDescent="0.15">
      <c r="A5" s="1" t="s">
        <v>5</v>
      </c>
      <c r="B5" s="2"/>
      <c r="C5" s="2">
        <f>+'Junio 2018'!B5</f>
        <v>0</v>
      </c>
      <c r="D5" s="15"/>
      <c r="E5" s="2">
        <f>+B5+'Mayo 2019'!E5</f>
        <v>6</v>
      </c>
      <c r="F5" s="2">
        <f>+C5+'Mayo 2019'!F5</f>
        <v>2</v>
      </c>
      <c r="G5" s="15">
        <f t="shared" si="1"/>
        <v>200</v>
      </c>
      <c r="H5" s="2">
        <f>+B5-C5+'Mayo 2019'!H5</f>
        <v>14</v>
      </c>
      <c r="I5" s="16">
        <f>+'Junio 2018'!H5</f>
        <v>3</v>
      </c>
      <c r="J5" s="15">
        <f t="shared" si="2"/>
        <v>366.66666666666669</v>
      </c>
    </row>
    <row r="6" spans="1:10" ht="13" x14ac:dyDescent="0.15">
      <c r="A6" s="1" t="s">
        <v>6</v>
      </c>
      <c r="B6" s="2"/>
      <c r="C6" s="2">
        <f>+'Junio 2018'!B6</f>
        <v>5</v>
      </c>
      <c r="D6" s="15">
        <f t="shared" si="0"/>
        <v>-100</v>
      </c>
      <c r="E6" s="2">
        <f>+B6+'Mayo 2019'!E6</f>
        <v>7</v>
      </c>
      <c r="F6" s="2">
        <f>+C6+'Mayo 2019'!F6</f>
        <v>8</v>
      </c>
      <c r="G6" s="15">
        <f t="shared" si="1"/>
        <v>-12.5</v>
      </c>
      <c r="H6" s="2">
        <f>+B6-C6+'Mayo 2019'!H6</f>
        <v>23</v>
      </c>
      <c r="I6" s="16">
        <f>+'Junio 2018'!H6</f>
        <v>12</v>
      </c>
      <c r="J6" s="15">
        <f t="shared" si="2"/>
        <v>91.666666666666671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8</v>
      </c>
      <c r="D7" s="5">
        <f>+(B7-C7)*100/C7</f>
        <v>-87.5</v>
      </c>
      <c r="E7" s="4">
        <f>SUM(E4:E6)</f>
        <v>21</v>
      </c>
      <c r="F7" s="4">
        <f>SUM(F4:F6)</f>
        <v>17</v>
      </c>
      <c r="G7" s="5">
        <f t="shared" si="1"/>
        <v>23.529411764705884</v>
      </c>
      <c r="H7" s="4">
        <f>SUM(H4:H6)</f>
        <v>50</v>
      </c>
      <c r="I7" s="4">
        <f>SUM(I4:I6)</f>
        <v>29</v>
      </c>
      <c r="J7" s="5">
        <f t="shared" si="2"/>
        <v>72.41379310344827</v>
      </c>
    </row>
    <row r="8" spans="1:10" ht="13" x14ac:dyDescent="0.15">
      <c r="A8" s="1" t="s">
        <v>7</v>
      </c>
      <c r="B8" s="2"/>
      <c r="C8" s="2">
        <f>+'Junio 2018'!B8</f>
        <v>0</v>
      </c>
      <c r="D8" s="15"/>
      <c r="E8" s="2">
        <f>+B8+'Mayo 2019'!E8</f>
        <v>1</v>
      </c>
      <c r="F8" s="2">
        <f>+C8+'Mayo 2019'!F8</f>
        <v>8</v>
      </c>
      <c r="G8" s="15">
        <f t="shared" si="1"/>
        <v>-87.5</v>
      </c>
      <c r="H8" s="2">
        <f>+B8-C8+'Mayo 2019'!H8</f>
        <v>6</v>
      </c>
      <c r="I8" s="16">
        <f>+'Junio 2018'!H8</f>
        <v>10</v>
      </c>
      <c r="J8" s="15">
        <f t="shared" si="2"/>
        <v>-40</v>
      </c>
    </row>
    <row r="9" spans="1:10" ht="13" x14ac:dyDescent="0.15">
      <c r="A9" s="1" t="s">
        <v>8</v>
      </c>
      <c r="B9" s="2">
        <v>2</v>
      </c>
      <c r="C9" s="2">
        <f>+'Junio 2018'!B9</f>
        <v>3</v>
      </c>
      <c r="D9" s="15">
        <f t="shared" ref="D9:D12" si="4">+(B9-C9)*100/C9</f>
        <v>-33.333333333333336</v>
      </c>
      <c r="E9" s="2">
        <f>+B9+'Mayo 2019'!E9</f>
        <v>15</v>
      </c>
      <c r="F9" s="2">
        <f>+C9+'Mayo 2019'!F9</f>
        <v>16</v>
      </c>
      <c r="G9" s="15">
        <f t="shared" si="1"/>
        <v>-6.25</v>
      </c>
      <c r="H9" s="2">
        <f>+B9-C9+'Mayo 2019'!H9</f>
        <v>22</v>
      </c>
      <c r="I9" s="16">
        <f>+'Junio 2018'!H9</f>
        <v>31</v>
      </c>
      <c r="J9" s="15">
        <f t="shared" si="2"/>
        <v>-29.032258064516128</v>
      </c>
    </row>
    <row r="10" spans="1:10" ht="13" x14ac:dyDescent="0.15">
      <c r="A10" s="1" t="s">
        <v>9</v>
      </c>
      <c r="B10" s="2">
        <v>7</v>
      </c>
      <c r="C10" s="2">
        <f>+'Junio 2018'!B10</f>
        <v>5</v>
      </c>
      <c r="D10" s="15">
        <f t="shared" si="4"/>
        <v>40</v>
      </c>
      <c r="E10" s="2">
        <f>+B10+'Mayo 2019'!E10</f>
        <v>38</v>
      </c>
      <c r="F10" s="2">
        <f>+C10+'Mayo 2019'!F10</f>
        <v>39</v>
      </c>
      <c r="G10" s="15">
        <f t="shared" si="1"/>
        <v>-2.5641025641025643</v>
      </c>
      <c r="H10" s="2">
        <f>+B10-C10+'Mayo 2019'!H10</f>
        <v>63</v>
      </c>
      <c r="I10" s="16">
        <f>+'Junio 2018'!H10</f>
        <v>67</v>
      </c>
      <c r="J10" s="15">
        <f t="shared" si="2"/>
        <v>-5.9701492537313436</v>
      </c>
    </row>
    <row r="11" spans="1:10" ht="13" x14ac:dyDescent="0.15">
      <c r="A11" s="1" t="s">
        <v>10</v>
      </c>
      <c r="B11" s="2">
        <v>7</v>
      </c>
      <c r="C11" s="2">
        <f>+'Junio 2018'!B11</f>
        <v>7</v>
      </c>
      <c r="D11" s="15">
        <f t="shared" si="4"/>
        <v>0</v>
      </c>
      <c r="E11" s="2">
        <f>+B11+'Mayo 2019'!E11</f>
        <v>46</v>
      </c>
      <c r="F11" s="2">
        <f>+C11+'Mayo 2019'!F11</f>
        <v>47</v>
      </c>
      <c r="G11" s="15">
        <f t="shared" si="1"/>
        <v>-2.1276595744680851</v>
      </c>
      <c r="H11" s="2">
        <f>+B11-C11+'Mayo 2019'!H11</f>
        <v>83</v>
      </c>
      <c r="I11" s="16">
        <f>+'Junio 2018'!H11</f>
        <v>89</v>
      </c>
      <c r="J11" s="15">
        <f t="shared" si="2"/>
        <v>-6.7415730337078648</v>
      </c>
    </row>
    <row r="12" spans="1:10" ht="13" x14ac:dyDescent="0.15">
      <c r="A12" s="1" t="s">
        <v>11</v>
      </c>
      <c r="B12" s="2">
        <v>8</v>
      </c>
      <c r="C12" s="2">
        <f>+'Junio 2018'!B12</f>
        <v>15</v>
      </c>
      <c r="D12" s="15">
        <f t="shared" si="4"/>
        <v>-46.666666666666664</v>
      </c>
      <c r="E12" s="2">
        <f>+B12+'Mayo 2019'!E12</f>
        <v>62</v>
      </c>
      <c r="F12" s="2">
        <f>+C12+'Mayo 2019'!F12</f>
        <v>103</v>
      </c>
      <c r="G12" s="15">
        <f t="shared" si="1"/>
        <v>-39.805825242718448</v>
      </c>
      <c r="H12" s="2">
        <f>+B12-C12+'Mayo 2019'!H12</f>
        <v>133</v>
      </c>
      <c r="I12" s="16">
        <f>+'Junio 2018'!H12</f>
        <v>185</v>
      </c>
      <c r="J12" s="15">
        <f t="shared" si="2"/>
        <v>-28.108108108108109</v>
      </c>
    </row>
    <row r="13" spans="1:10" x14ac:dyDescent="0.15">
      <c r="A13" s="6" t="s">
        <v>2</v>
      </c>
      <c r="B13" s="4">
        <f t="shared" ref="B13" si="5">+B8+B9+B10+B11+B12</f>
        <v>24</v>
      </c>
      <c r="C13" s="4">
        <f>SUM(C8:C12)</f>
        <v>30</v>
      </c>
      <c r="D13" s="5">
        <f>+(B13-C13)*100/C13</f>
        <v>-20</v>
      </c>
      <c r="E13" s="4">
        <f>SUM(E8:E12)</f>
        <v>162</v>
      </c>
      <c r="F13" s="4">
        <f>SUM(F8:F12)</f>
        <v>213</v>
      </c>
      <c r="G13" s="5">
        <f t="shared" si="1"/>
        <v>-23.943661971830984</v>
      </c>
      <c r="H13" s="4">
        <f>SUM(H8:H12)</f>
        <v>307</v>
      </c>
      <c r="I13" s="4">
        <f>SUM(I8:I12)</f>
        <v>382</v>
      </c>
      <c r="J13" s="5">
        <f t="shared" si="2"/>
        <v>-19.633507853403142</v>
      </c>
    </row>
    <row r="14" spans="1:10" ht="13" x14ac:dyDescent="0.15">
      <c r="A14" s="1" t="s">
        <v>12</v>
      </c>
      <c r="B14" s="2">
        <v>10</v>
      </c>
      <c r="C14" s="2">
        <f>+'Junio 2018'!B14</f>
        <v>4</v>
      </c>
      <c r="D14" s="15">
        <f>+(B14-C14)*100/C14</f>
        <v>150</v>
      </c>
      <c r="E14" s="2">
        <f>+B14+'Mayo 2019'!E14</f>
        <v>43</v>
      </c>
      <c r="F14" s="2">
        <f>+C14+'Mayo 2019'!F14</f>
        <v>43</v>
      </c>
      <c r="G14" s="15">
        <f t="shared" si="1"/>
        <v>0</v>
      </c>
      <c r="H14" s="2">
        <f>+B14-C14+'Mayo 2019'!H14</f>
        <v>86</v>
      </c>
      <c r="I14" s="16">
        <f>+'Junio 2018'!H14</f>
        <v>75</v>
      </c>
      <c r="J14" s="15">
        <f t="shared" si="2"/>
        <v>14.666666666666666</v>
      </c>
    </row>
    <row r="15" spans="1:10" ht="13" x14ac:dyDescent="0.15">
      <c r="A15" s="1" t="s">
        <v>13</v>
      </c>
      <c r="B15" s="2">
        <v>6</v>
      </c>
      <c r="C15" s="2">
        <f>+'Junio 2018'!B15</f>
        <v>8</v>
      </c>
      <c r="D15" s="15">
        <f t="shared" ref="D15:D27" si="6">+(B15-C15)*100/C15</f>
        <v>-25</v>
      </c>
      <c r="E15" s="2">
        <f>+B15+'Mayo 2019'!E15</f>
        <v>50</v>
      </c>
      <c r="F15" s="2">
        <f>+C15+'Mayo 2019'!F15</f>
        <v>78</v>
      </c>
      <c r="G15" s="15">
        <f t="shared" si="1"/>
        <v>-35.897435897435898</v>
      </c>
      <c r="H15" s="2">
        <f>+B15-C15+'Mayo 2019'!H15</f>
        <v>100</v>
      </c>
      <c r="I15" s="16">
        <f>+'Junio 2018'!H15</f>
        <v>142</v>
      </c>
      <c r="J15" s="15">
        <f t="shared" si="2"/>
        <v>-29.577464788732396</v>
      </c>
    </row>
    <row r="16" spans="1:10" ht="13" x14ac:dyDescent="0.15">
      <c r="A16" s="1" t="s">
        <v>14</v>
      </c>
      <c r="B16" s="2">
        <v>9</v>
      </c>
      <c r="C16" s="2">
        <f>+'Junio 2018'!B16</f>
        <v>10</v>
      </c>
      <c r="D16" s="15">
        <f t="shared" si="6"/>
        <v>-10</v>
      </c>
      <c r="E16" s="2">
        <f>+B16+'Mayo 2019'!E16</f>
        <v>79</v>
      </c>
      <c r="F16" s="2">
        <f>+C16+'Mayo 2019'!F16</f>
        <v>64</v>
      </c>
      <c r="G16" s="15">
        <f t="shared" si="1"/>
        <v>23.4375</v>
      </c>
      <c r="H16" s="2">
        <f>+B16-C16+'Mayo 2019'!H16</f>
        <v>142</v>
      </c>
      <c r="I16" s="16">
        <f>+'Junio 2018'!H16</f>
        <v>132</v>
      </c>
      <c r="J16" s="15">
        <f t="shared" si="2"/>
        <v>7.5757575757575761</v>
      </c>
    </row>
    <row r="17" spans="1:10" ht="13" x14ac:dyDescent="0.15">
      <c r="A17" s="1" t="s">
        <v>15</v>
      </c>
      <c r="B17" s="2">
        <v>6</v>
      </c>
      <c r="C17" s="2">
        <f>+'Junio 2018'!B17</f>
        <v>3</v>
      </c>
      <c r="D17" s="15"/>
      <c r="E17" s="2">
        <f>+B17+'Mayo 2019'!E17</f>
        <v>43</v>
      </c>
      <c r="F17" s="2">
        <f>+C17+'Mayo 2019'!F17</f>
        <v>46</v>
      </c>
      <c r="G17" s="15">
        <f t="shared" si="1"/>
        <v>-6.5217391304347823</v>
      </c>
      <c r="H17" s="2">
        <f>+B17-C17+'Mayo 2019'!H17</f>
        <v>97</v>
      </c>
      <c r="I17" s="16">
        <f>+'Junio 2018'!H17</f>
        <v>93</v>
      </c>
      <c r="J17" s="15">
        <f t="shared" si="2"/>
        <v>4.301075268817204</v>
      </c>
    </row>
    <row r="18" spans="1:10" ht="13" x14ac:dyDescent="0.15">
      <c r="A18" s="1" t="s">
        <v>29</v>
      </c>
      <c r="B18" s="2">
        <v>10</v>
      </c>
      <c r="C18" s="2">
        <f>+'Junio 2018'!B18</f>
        <v>8</v>
      </c>
      <c r="D18" s="15">
        <f t="shared" si="6"/>
        <v>25</v>
      </c>
      <c r="E18" s="2">
        <f>+B18+'Mayo 2019'!E18</f>
        <v>73</v>
      </c>
      <c r="F18" s="2">
        <f>+C18+'Mayo 2019'!F18</f>
        <v>62</v>
      </c>
      <c r="G18" s="15">
        <f t="shared" si="1"/>
        <v>17.741935483870968</v>
      </c>
      <c r="H18" s="2">
        <f>+B18-C18+'Mayo 2019'!H18</f>
        <v>130</v>
      </c>
      <c r="I18" s="16">
        <f>+'Junio 2018'!H18</f>
        <v>107</v>
      </c>
      <c r="J18" s="15">
        <f t="shared" si="2"/>
        <v>21.495327102803738</v>
      </c>
    </row>
    <row r="19" spans="1:10" x14ac:dyDescent="0.15">
      <c r="A19" s="6" t="s">
        <v>3</v>
      </c>
      <c r="B19" s="4">
        <f t="shared" ref="B19" si="7">+B14+B15+B16+B17+B18</f>
        <v>41</v>
      </c>
      <c r="C19" s="4">
        <f>SUM(C14:C18)</f>
        <v>33</v>
      </c>
      <c r="D19" s="5">
        <f>+(B19-C19)*100/C19</f>
        <v>24.242424242424242</v>
      </c>
      <c r="E19" s="4">
        <f>SUM(E14:E18)</f>
        <v>288</v>
      </c>
      <c r="F19" s="4">
        <f>SUM(F14:F18)</f>
        <v>293</v>
      </c>
      <c r="G19" s="5">
        <f t="shared" si="1"/>
        <v>-1.7064846416382253</v>
      </c>
      <c r="H19" s="4">
        <f>SUM(H14:H18)</f>
        <v>555</v>
      </c>
      <c r="I19" s="4">
        <f>SUM(I14:I18)</f>
        <v>549</v>
      </c>
      <c r="J19" s="5">
        <f t="shared" si="2"/>
        <v>1.0928961748633881</v>
      </c>
    </row>
    <row r="20" spans="1:10" ht="13" x14ac:dyDescent="0.15">
      <c r="A20" s="1" t="s">
        <v>16</v>
      </c>
      <c r="B20" s="2">
        <v>3</v>
      </c>
      <c r="C20" s="2">
        <f>+'Junio 2018'!B20</f>
        <v>5</v>
      </c>
      <c r="D20" s="15">
        <f t="shared" si="6"/>
        <v>-40</v>
      </c>
      <c r="E20" s="2">
        <f>+B20+'Mayo 2019'!E20</f>
        <v>33</v>
      </c>
      <c r="F20" s="2">
        <f>+C20+'Mayo 2019'!F20</f>
        <v>64</v>
      </c>
      <c r="G20" s="15">
        <f t="shared" si="1"/>
        <v>-48.4375</v>
      </c>
      <c r="H20" s="2">
        <f>+B20-C20+'Mayo 2019'!H20</f>
        <v>79</v>
      </c>
      <c r="I20" s="16">
        <f>+'Junio 2018'!H20</f>
        <v>114</v>
      </c>
      <c r="J20" s="15">
        <f t="shared" si="2"/>
        <v>-30.701754385964911</v>
      </c>
    </row>
    <row r="21" spans="1:10" ht="13" x14ac:dyDescent="0.15">
      <c r="A21" s="1" t="s">
        <v>17</v>
      </c>
      <c r="B21" s="2">
        <v>2</v>
      </c>
      <c r="C21" s="2">
        <f>+'Junio 2018'!B21</f>
        <v>9</v>
      </c>
      <c r="D21" s="15">
        <f t="shared" si="6"/>
        <v>-77.777777777777771</v>
      </c>
      <c r="E21" s="2">
        <f>+B21+'Mayo 2019'!E21</f>
        <v>32</v>
      </c>
      <c r="F21" s="2">
        <f>+C21+'Mayo 2019'!F21</f>
        <v>40</v>
      </c>
      <c r="G21" s="15">
        <f t="shared" si="1"/>
        <v>-20</v>
      </c>
      <c r="H21" s="2">
        <f>+B21-C21+'Mayo 2019'!H21</f>
        <v>51</v>
      </c>
      <c r="I21" s="16">
        <f>+'Junio 2018'!H21</f>
        <v>64</v>
      </c>
      <c r="J21" s="15">
        <f t="shared" si="2"/>
        <v>-20.3125</v>
      </c>
    </row>
    <row r="22" spans="1:10" ht="13" x14ac:dyDescent="0.15">
      <c r="A22" s="1" t="s">
        <v>19</v>
      </c>
      <c r="B22" s="2">
        <v>2</v>
      </c>
      <c r="C22" s="2">
        <f>+'Junio 2018'!B22</f>
        <v>4</v>
      </c>
      <c r="D22" s="15">
        <f t="shared" si="6"/>
        <v>-50</v>
      </c>
      <c r="E22" s="2">
        <f>+B22+'Mayo 2019'!E22</f>
        <v>16</v>
      </c>
      <c r="F22" s="2">
        <f>+C22+'Mayo 2019'!F22</f>
        <v>20</v>
      </c>
      <c r="G22" s="15">
        <f t="shared" si="1"/>
        <v>-20</v>
      </c>
      <c r="H22" s="2">
        <f>+B22-C22+'Mayo 2019'!H22</f>
        <v>35</v>
      </c>
      <c r="I22" s="16">
        <f>+'Junio 2018'!H22</f>
        <v>35</v>
      </c>
      <c r="J22" s="15">
        <f t="shared" si="2"/>
        <v>0</v>
      </c>
    </row>
    <row r="23" spans="1:10" ht="13" x14ac:dyDescent="0.15">
      <c r="A23" s="1" t="s">
        <v>18</v>
      </c>
      <c r="B23" s="2">
        <v>5</v>
      </c>
      <c r="C23" s="2">
        <f>+'Junio 2018'!B23</f>
        <v>3</v>
      </c>
      <c r="D23" s="15">
        <f t="shared" si="6"/>
        <v>66.666666666666671</v>
      </c>
      <c r="E23" s="2">
        <f>+B23+'Mayo 2019'!E23</f>
        <v>75</v>
      </c>
      <c r="F23" s="2">
        <f>+C23+'Mayo 2019'!F23</f>
        <v>28</v>
      </c>
      <c r="G23" s="15">
        <f t="shared" si="1"/>
        <v>167.85714285714286</v>
      </c>
      <c r="H23" s="2">
        <f>+B23-C23+'Mayo 2019'!H23</f>
        <v>89</v>
      </c>
      <c r="I23" s="16">
        <f>+'Junio 2018'!H23</f>
        <v>49</v>
      </c>
      <c r="J23" s="15">
        <f t="shared" si="2"/>
        <v>81.632653061224488</v>
      </c>
    </row>
    <row r="24" spans="1:10" ht="13" x14ac:dyDescent="0.15">
      <c r="A24" s="1" t="s">
        <v>20</v>
      </c>
      <c r="B24" s="2">
        <v>5</v>
      </c>
      <c r="C24" s="2">
        <f>+'Junio 2018'!B24</f>
        <v>7</v>
      </c>
      <c r="D24" s="15">
        <f t="shared" si="6"/>
        <v>-28.571428571428573</v>
      </c>
      <c r="E24" s="2">
        <f>+B24+'Mayo 2019'!E24</f>
        <v>36</v>
      </c>
      <c r="F24" s="2">
        <f>+C24+'Mayo 2019'!F24</f>
        <v>37</v>
      </c>
      <c r="G24" s="15">
        <f t="shared" si="1"/>
        <v>-2.7027027027027026</v>
      </c>
      <c r="H24" s="2">
        <f>+B24-C24+'Mayo 2019'!H24</f>
        <v>72</v>
      </c>
      <c r="I24" s="16">
        <f>+'Junio 2018'!H24</f>
        <v>84</v>
      </c>
      <c r="J24" s="15">
        <f t="shared" si="2"/>
        <v>-14.285714285714286</v>
      </c>
    </row>
    <row r="25" spans="1:10" ht="13" x14ac:dyDescent="0.15">
      <c r="A25" s="1" t="s">
        <v>22</v>
      </c>
      <c r="B25" s="2">
        <v>17</v>
      </c>
      <c r="C25" s="2">
        <f>+'Junio 2018'!B25</f>
        <v>16</v>
      </c>
      <c r="D25" s="15">
        <f t="shared" si="6"/>
        <v>6.25</v>
      </c>
      <c r="E25" s="2">
        <f>+B25+'Mayo 2019'!E25</f>
        <v>115</v>
      </c>
      <c r="F25" s="2">
        <f>+C25+'Mayo 2019'!F25</f>
        <v>93</v>
      </c>
      <c r="G25" s="15">
        <f t="shared" si="1"/>
        <v>23.655913978494624</v>
      </c>
      <c r="H25" s="2">
        <f>+B25-C25+'Mayo 2019'!H25</f>
        <v>202</v>
      </c>
      <c r="I25" s="16">
        <f>+'Junio 2018'!H25</f>
        <v>156</v>
      </c>
      <c r="J25" s="15">
        <f t="shared" si="2"/>
        <v>29.487179487179485</v>
      </c>
    </row>
    <row r="26" spans="1:10" ht="13" x14ac:dyDescent="0.15">
      <c r="A26" s="1" t="s">
        <v>21</v>
      </c>
      <c r="B26" s="2">
        <v>4</v>
      </c>
      <c r="C26" s="2">
        <f>+'Junio 2018'!B26</f>
        <v>5</v>
      </c>
      <c r="D26" s="15">
        <f t="shared" si="6"/>
        <v>-20</v>
      </c>
      <c r="E26" s="2">
        <f>+B26+'Mayo 2019'!E26</f>
        <v>24</v>
      </c>
      <c r="F26" s="2">
        <f>+C26+'Mayo 2019'!F26</f>
        <v>41</v>
      </c>
      <c r="G26" s="15">
        <f t="shared" si="1"/>
        <v>-41.463414634146339</v>
      </c>
      <c r="H26" s="2">
        <f>+B26-C26+'Mayo 2019'!H26</f>
        <v>54</v>
      </c>
      <c r="I26" s="16">
        <f>+'Junio 2018'!H26</f>
        <v>62</v>
      </c>
      <c r="J26" s="15">
        <f t="shared" si="2"/>
        <v>-12.903225806451612</v>
      </c>
    </row>
    <row r="27" spans="1:10" ht="13" x14ac:dyDescent="0.15">
      <c r="A27" s="1" t="s">
        <v>28</v>
      </c>
      <c r="B27" s="2">
        <v>6</v>
      </c>
      <c r="C27" s="2">
        <f>+'Junio 2018'!B27</f>
        <v>1</v>
      </c>
      <c r="D27" s="15">
        <f t="shared" si="6"/>
        <v>500</v>
      </c>
      <c r="E27" s="2">
        <f>+B27+'Mayo 2019'!E27</f>
        <v>29</v>
      </c>
      <c r="F27" s="2">
        <f>+C27+'Mayo 2019'!F27</f>
        <v>13</v>
      </c>
      <c r="G27" s="15">
        <f t="shared" si="1"/>
        <v>123.07692307692308</v>
      </c>
      <c r="H27" s="2">
        <f>+B27-C27+'Mayo 2019'!H27</f>
        <v>50</v>
      </c>
      <c r="I27" s="16">
        <f>+'Junio 2018'!H27</f>
        <v>25</v>
      </c>
      <c r="J27" s="15">
        <f t="shared" si="2"/>
        <v>100</v>
      </c>
    </row>
    <row r="28" spans="1:10" x14ac:dyDescent="0.15">
      <c r="A28" s="6" t="s">
        <v>30</v>
      </c>
      <c r="B28" s="4">
        <f>SUM(B20:B27)</f>
        <v>44</v>
      </c>
      <c r="C28" s="4">
        <f>SUM(C20:C27)</f>
        <v>50</v>
      </c>
      <c r="D28" s="5">
        <f>+(B28-C28)*100/C28</f>
        <v>-12</v>
      </c>
      <c r="E28" s="4">
        <f>SUM(E20:E27)</f>
        <v>360</v>
      </c>
      <c r="F28" s="4">
        <f>SUM(F20:F27)</f>
        <v>336</v>
      </c>
      <c r="G28" s="5">
        <f>+(E28-F28)*100/F28</f>
        <v>7.1428571428571432</v>
      </c>
      <c r="H28" s="4">
        <f>SUM(H20:H27)</f>
        <v>632</v>
      </c>
      <c r="I28" s="4">
        <f>SUM(I20:I27)</f>
        <v>589</v>
      </c>
      <c r="J28" s="5">
        <f>+(H28-I28)*100/I28</f>
        <v>7.300509337860781</v>
      </c>
    </row>
    <row r="29" spans="1:10" ht="14" x14ac:dyDescent="0.15">
      <c r="A29" s="14" t="s">
        <v>27</v>
      </c>
      <c r="B29" s="12">
        <f>+B7+B13+B19+B28</f>
        <v>110</v>
      </c>
      <c r="C29" s="12">
        <f>+C7+C13+C19+C28</f>
        <v>121</v>
      </c>
      <c r="D29" s="13">
        <f>+(B29-C29)*100/C29</f>
        <v>-9.0909090909090917</v>
      </c>
      <c r="E29" s="12">
        <f t="shared" ref="E29:I29" si="8">+E7+E13+E19+E28</f>
        <v>831</v>
      </c>
      <c r="F29" s="12">
        <f t="shared" si="8"/>
        <v>859</v>
      </c>
      <c r="G29" s="13">
        <f>+(E29-F29)*100/F29</f>
        <v>-3.2596041909196742</v>
      </c>
      <c r="H29" s="12">
        <f t="shared" si="8"/>
        <v>1544</v>
      </c>
      <c r="I29" s="12">
        <f t="shared" si="8"/>
        <v>1549</v>
      </c>
      <c r="J29" s="13">
        <f>+(H29-I29)*100/I29</f>
        <v>-0.32278889606197547</v>
      </c>
    </row>
    <row r="30" spans="1:10" x14ac:dyDescent="0.15">
      <c r="A30" s="11" t="s">
        <v>31</v>
      </c>
      <c r="B30" s="11">
        <f>+B29-B7</f>
        <v>109</v>
      </c>
      <c r="C30" s="11">
        <f>+C29-C7</f>
        <v>113</v>
      </c>
      <c r="D30" s="10">
        <f>+(B30-C30)*100/C30</f>
        <v>-3.5398230088495577</v>
      </c>
      <c r="E30" s="11">
        <f t="shared" ref="E30:I30" si="9">+E29-E7</f>
        <v>810</v>
      </c>
      <c r="F30" s="11">
        <f t="shared" si="9"/>
        <v>842</v>
      </c>
      <c r="G30" s="10">
        <f>+(E30-F30)*100/F30</f>
        <v>-3.8004750593824226</v>
      </c>
      <c r="H30" s="11">
        <f t="shared" si="9"/>
        <v>1494</v>
      </c>
      <c r="I30" s="11">
        <f t="shared" si="9"/>
        <v>1520</v>
      </c>
      <c r="J30" s="10">
        <f>+(H30-I30)*100/I30</f>
        <v>-1.7105263157894737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85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+'Mayo 2018'!B4</f>
        <v>1</v>
      </c>
      <c r="D4" s="15">
        <f t="shared" ref="D4" si="0">+(B4-C4)*100/C4</f>
        <v>0</v>
      </c>
      <c r="E4" s="2">
        <f>+B4+'Abril 2019'!E4</f>
        <v>7</v>
      </c>
      <c r="F4" s="2">
        <f>+C4+'Abril 2019'!F4</f>
        <v>4</v>
      </c>
      <c r="G4" s="15">
        <f t="shared" ref="G4:G27" si="1">+(E4-F4)*100/F4</f>
        <v>75</v>
      </c>
      <c r="H4" s="2">
        <f>+B4-C4+'Abril 2019'!H4</f>
        <v>15</v>
      </c>
      <c r="I4" s="16">
        <f>+'Mayo 2018'!H4</f>
        <v>12</v>
      </c>
      <c r="J4" s="15">
        <f t="shared" ref="J4:J27" si="2">+(H4-I4)*100/I4</f>
        <v>25</v>
      </c>
    </row>
    <row r="5" spans="1:10" ht="13" x14ac:dyDescent="0.15">
      <c r="A5" s="1" t="s">
        <v>5</v>
      </c>
      <c r="B5" s="2"/>
      <c r="C5" s="2">
        <f>+'Mayo 2018'!B5</f>
        <v>0</v>
      </c>
      <c r="D5" s="15"/>
      <c r="E5" s="2">
        <f>+B5+'Abril 2019'!E5</f>
        <v>6</v>
      </c>
      <c r="F5" s="2">
        <f>+C5+'Abril 2019'!F5</f>
        <v>2</v>
      </c>
      <c r="G5" s="15">
        <f t="shared" si="1"/>
        <v>200</v>
      </c>
      <c r="H5" s="2">
        <f>+B5-C5+'Abril 2019'!H5</f>
        <v>14</v>
      </c>
      <c r="I5" s="16">
        <f>+'Mayo 2018'!H5</f>
        <v>3</v>
      </c>
      <c r="J5" s="15">
        <f t="shared" si="2"/>
        <v>366.66666666666669</v>
      </c>
    </row>
    <row r="6" spans="1:10" ht="13" x14ac:dyDescent="0.15">
      <c r="A6" s="1" t="s">
        <v>6</v>
      </c>
      <c r="B6" s="2"/>
      <c r="C6" s="2">
        <f>+'Mayo 2018'!B6</f>
        <v>0</v>
      </c>
      <c r="D6" s="15"/>
      <c r="E6" s="2">
        <f>+B6+'Abril 2019'!E6</f>
        <v>7</v>
      </c>
      <c r="F6" s="2">
        <f>+C6+'Abril 2019'!F6</f>
        <v>3</v>
      </c>
      <c r="G6" s="15">
        <f t="shared" si="1"/>
        <v>133.33333333333334</v>
      </c>
      <c r="H6" s="2">
        <f>+B6-C6+'Abril 2019'!H6</f>
        <v>28</v>
      </c>
      <c r="I6" s="16">
        <f>+'Mayo 2018'!H6</f>
        <v>7</v>
      </c>
      <c r="J6" s="15">
        <f t="shared" si="2"/>
        <v>300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>
        <f>+(B7-C7)*100/C7</f>
        <v>0</v>
      </c>
      <c r="E7" s="4">
        <f>SUM(E4:E6)</f>
        <v>20</v>
      </c>
      <c r="F7" s="4">
        <f>SUM(F4:F6)</f>
        <v>9</v>
      </c>
      <c r="G7" s="5">
        <f t="shared" si="1"/>
        <v>122.22222222222223</v>
      </c>
      <c r="H7" s="4">
        <f>SUM(H4:H6)</f>
        <v>57</v>
      </c>
      <c r="I7" s="4">
        <f>SUM(I4:I6)</f>
        <v>22</v>
      </c>
      <c r="J7" s="5">
        <f t="shared" si="2"/>
        <v>159.09090909090909</v>
      </c>
    </row>
    <row r="8" spans="1:10" ht="13" x14ac:dyDescent="0.15">
      <c r="A8" s="1" t="s">
        <v>7</v>
      </c>
      <c r="B8" s="2"/>
      <c r="C8" s="2">
        <f>+'Mayo 2018'!B8</f>
        <v>3</v>
      </c>
      <c r="D8" s="15">
        <f t="shared" ref="D8:D12" si="4">+(B8-C8)*100/C8</f>
        <v>-100</v>
      </c>
      <c r="E8" s="2">
        <f>+B8+'Abril 2019'!E8</f>
        <v>1</v>
      </c>
      <c r="F8" s="2">
        <f>+C8+'Abril 2019'!F8</f>
        <v>8</v>
      </c>
      <c r="G8" s="15">
        <f t="shared" si="1"/>
        <v>-87.5</v>
      </c>
      <c r="H8" s="2">
        <f>+B8-C8+'Abril 2019'!H8</f>
        <v>6</v>
      </c>
      <c r="I8" s="16">
        <f>+'Mayo 2018'!H8</f>
        <v>10</v>
      </c>
      <c r="J8" s="15">
        <f t="shared" si="2"/>
        <v>-40</v>
      </c>
    </row>
    <row r="9" spans="1:10" ht="13" x14ac:dyDescent="0.15">
      <c r="A9" s="1" t="s">
        <v>8</v>
      </c>
      <c r="B9" s="2">
        <v>3</v>
      </c>
      <c r="C9" s="2">
        <f>+'Mayo 2018'!B9</f>
        <v>4</v>
      </c>
      <c r="D9" s="15">
        <f t="shared" si="4"/>
        <v>-25</v>
      </c>
      <c r="E9" s="2">
        <f>+B9+'Abril 2019'!E9</f>
        <v>13</v>
      </c>
      <c r="F9" s="2">
        <f>+C9+'Abril 2019'!F9</f>
        <v>13</v>
      </c>
      <c r="G9" s="15">
        <f t="shared" si="1"/>
        <v>0</v>
      </c>
      <c r="H9" s="2">
        <f>+B9-C9+'Abril 2019'!H9</f>
        <v>23</v>
      </c>
      <c r="I9" s="16">
        <f>+'Mayo 2018'!H9</f>
        <v>28</v>
      </c>
      <c r="J9" s="15">
        <f t="shared" si="2"/>
        <v>-17.857142857142858</v>
      </c>
    </row>
    <row r="10" spans="1:10" ht="13" x14ac:dyDescent="0.15">
      <c r="A10" s="1" t="s">
        <v>9</v>
      </c>
      <c r="B10" s="2">
        <v>5</v>
      </c>
      <c r="C10" s="2">
        <f>+'Mayo 2018'!B10</f>
        <v>10</v>
      </c>
      <c r="D10" s="15">
        <f t="shared" si="4"/>
        <v>-50</v>
      </c>
      <c r="E10" s="2">
        <f>+B10+'Abril 2019'!E10</f>
        <v>31</v>
      </c>
      <c r="F10" s="2">
        <f>+C10+'Abril 2019'!F10</f>
        <v>34</v>
      </c>
      <c r="G10" s="15">
        <f t="shared" si="1"/>
        <v>-8.8235294117647065</v>
      </c>
      <c r="H10" s="2">
        <f>+B10-C10+'Abril 2019'!H10</f>
        <v>61</v>
      </c>
      <c r="I10" s="16">
        <f>+'Mayo 2018'!H10</f>
        <v>67</v>
      </c>
      <c r="J10" s="15">
        <f t="shared" si="2"/>
        <v>-8.9552238805970141</v>
      </c>
    </row>
    <row r="11" spans="1:10" ht="13" x14ac:dyDescent="0.15">
      <c r="A11" s="1" t="s">
        <v>10</v>
      </c>
      <c r="B11" s="2">
        <v>10</v>
      </c>
      <c r="C11" s="2">
        <f>+'Mayo 2018'!B11</f>
        <v>10</v>
      </c>
      <c r="D11" s="15">
        <f t="shared" si="4"/>
        <v>0</v>
      </c>
      <c r="E11" s="2">
        <f>+B11+'Abril 2019'!E11</f>
        <v>39</v>
      </c>
      <c r="F11" s="2">
        <f>+C11+'Abril 2019'!F11</f>
        <v>40</v>
      </c>
      <c r="G11" s="15">
        <f t="shared" si="1"/>
        <v>-2.5</v>
      </c>
      <c r="H11" s="2">
        <f>+B11-C11+'Abril 2019'!H11</f>
        <v>83</v>
      </c>
      <c r="I11" s="16">
        <f>+'Mayo 2018'!H11</f>
        <v>92</v>
      </c>
      <c r="J11" s="15">
        <f t="shared" si="2"/>
        <v>-9.7826086956521738</v>
      </c>
    </row>
    <row r="12" spans="1:10" ht="13" x14ac:dyDescent="0.15">
      <c r="A12" s="1" t="s">
        <v>11</v>
      </c>
      <c r="B12" s="2">
        <v>11</v>
      </c>
      <c r="C12" s="2">
        <f>+'Mayo 2018'!B12</f>
        <v>26</v>
      </c>
      <c r="D12" s="15">
        <f t="shared" si="4"/>
        <v>-57.692307692307693</v>
      </c>
      <c r="E12" s="2">
        <f>+B12+'Abril 2019'!E12</f>
        <v>54</v>
      </c>
      <c r="F12" s="2">
        <f>+C12+'Abril 2019'!F12</f>
        <v>88</v>
      </c>
      <c r="G12" s="15">
        <f t="shared" si="1"/>
        <v>-38.636363636363633</v>
      </c>
      <c r="H12" s="2">
        <f>+B12-C12+'Abril 2019'!H12</f>
        <v>140</v>
      </c>
      <c r="I12" s="16">
        <f>+'Mayo 2018'!H12</f>
        <v>181</v>
      </c>
      <c r="J12" s="15">
        <f t="shared" si="2"/>
        <v>-22.651933701657459</v>
      </c>
    </row>
    <row r="13" spans="1:10" x14ac:dyDescent="0.15">
      <c r="A13" s="6" t="s">
        <v>2</v>
      </c>
      <c r="B13" s="4">
        <f t="shared" ref="B13" si="5">+B8+B9+B10+B11+B12</f>
        <v>29</v>
      </c>
      <c r="C13" s="4">
        <f>SUM(C8:C12)</f>
        <v>53</v>
      </c>
      <c r="D13" s="5">
        <f>+(B13-C13)*100/C13</f>
        <v>-45.283018867924525</v>
      </c>
      <c r="E13" s="4">
        <f>SUM(E8:E12)</f>
        <v>138</v>
      </c>
      <c r="F13" s="4">
        <f>SUM(F8:F12)</f>
        <v>183</v>
      </c>
      <c r="G13" s="5">
        <f t="shared" si="1"/>
        <v>-24.590163934426229</v>
      </c>
      <c r="H13" s="4">
        <f>SUM(H8:H12)</f>
        <v>313</v>
      </c>
      <c r="I13" s="4">
        <f>SUM(I8:I12)</f>
        <v>378</v>
      </c>
      <c r="J13" s="5">
        <f t="shared" si="2"/>
        <v>-17.195767195767196</v>
      </c>
    </row>
    <row r="14" spans="1:10" ht="13" x14ac:dyDescent="0.15">
      <c r="A14" s="1" t="s">
        <v>12</v>
      </c>
      <c r="B14" s="2">
        <v>9</v>
      </c>
      <c r="C14" s="2">
        <f>+'Mayo 2018'!B14</f>
        <v>5</v>
      </c>
      <c r="D14" s="15">
        <f>+(B14-C14)*100/C14</f>
        <v>80</v>
      </c>
      <c r="E14" s="2">
        <f>+B14+'Abril 2019'!E14</f>
        <v>33</v>
      </c>
      <c r="F14" s="2">
        <f>+C14+'Abril 2019'!F14</f>
        <v>39</v>
      </c>
      <c r="G14" s="15">
        <f t="shared" si="1"/>
        <v>-15.384615384615385</v>
      </c>
      <c r="H14" s="2">
        <f>+B14-C14+'Abril 2019'!H14</f>
        <v>80</v>
      </c>
      <c r="I14" s="16">
        <f>+'Mayo 2018'!H14</f>
        <v>80</v>
      </c>
      <c r="J14" s="15">
        <f t="shared" si="2"/>
        <v>0</v>
      </c>
    </row>
    <row r="15" spans="1:10" ht="13" x14ac:dyDescent="0.15">
      <c r="A15" s="1" t="s">
        <v>13</v>
      </c>
      <c r="B15" s="2">
        <v>8</v>
      </c>
      <c r="C15" s="2">
        <f>+'Mayo 2018'!B15</f>
        <v>14</v>
      </c>
      <c r="D15" s="15">
        <f t="shared" ref="D15:D27" si="6">+(B15-C15)*100/C15</f>
        <v>-42.857142857142854</v>
      </c>
      <c r="E15" s="2">
        <f>+B15+'Abril 2019'!E15</f>
        <v>44</v>
      </c>
      <c r="F15" s="2">
        <f>+C15+'Abril 2019'!F15</f>
        <v>70</v>
      </c>
      <c r="G15" s="15">
        <f t="shared" si="1"/>
        <v>-37.142857142857146</v>
      </c>
      <c r="H15" s="2">
        <f>+B15-C15+'Abril 2019'!H15</f>
        <v>102</v>
      </c>
      <c r="I15" s="16">
        <f>+'Mayo 2018'!H15</f>
        <v>143</v>
      </c>
      <c r="J15" s="15">
        <f t="shared" si="2"/>
        <v>-28.67132867132867</v>
      </c>
    </row>
    <row r="16" spans="1:10" ht="13" x14ac:dyDescent="0.15">
      <c r="A16" s="1" t="s">
        <v>14</v>
      </c>
      <c r="B16" s="2">
        <v>17</v>
      </c>
      <c r="C16" s="2">
        <f>+'Mayo 2018'!B16</f>
        <v>15</v>
      </c>
      <c r="D16" s="15">
        <f t="shared" si="6"/>
        <v>13.333333333333334</v>
      </c>
      <c r="E16" s="2">
        <f>+B16+'Abril 2019'!E16</f>
        <v>70</v>
      </c>
      <c r="F16" s="2">
        <f>+C16+'Abril 2019'!F16</f>
        <v>54</v>
      </c>
      <c r="G16" s="15">
        <f t="shared" si="1"/>
        <v>29.62962962962963</v>
      </c>
      <c r="H16" s="2">
        <f>+B16-C16+'Abril 2019'!H16</f>
        <v>143</v>
      </c>
      <c r="I16" s="16">
        <f>+'Mayo 2018'!H16</f>
        <v>126</v>
      </c>
      <c r="J16" s="15">
        <f t="shared" si="2"/>
        <v>13.492063492063492</v>
      </c>
    </row>
    <row r="17" spans="1:10" ht="13" x14ac:dyDescent="0.15">
      <c r="A17" s="1" t="s">
        <v>15</v>
      </c>
      <c r="B17" s="2">
        <v>8</v>
      </c>
      <c r="C17" s="2">
        <f>+'Mayo 2018'!B17</f>
        <v>11</v>
      </c>
      <c r="D17" s="15">
        <f t="shared" si="6"/>
        <v>-27.272727272727273</v>
      </c>
      <c r="E17" s="2">
        <f>+B17+'Abril 2019'!E17</f>
        <v>37</v>
      </c>
      <c r="F17" s="2">
        <f>+C17+'Abril 2019'!F17</f>
        <v>43</v>
      </c>
      <c r="G17" s="15">
        <f t="shared" si="1"/>
        <v>-13.953488372093023</v>
      </c>
      <c r="H17" s="2">
        <f>+B17-C17+'Abril 2019'!H17</f>
        <v>94</v>
      </c>
      <c r="I17" s="16">
        <f>+'Mayo 2018'!H17</f>
        <v>94</v>
      </c>
      <c r="J17" s="15">
        <f t="shared" si="2"/>
        <v>0</v>
      </c>
    </row>
    <row r="18" spans="1:10" ht="13" x14ac:dyDescent="0.15">
      <c r="A18" s="1" t="s">
        <v>29</v>
      </c>
      <c r="B18" s="2">
        <v>15</v>
      </c>
      <c r="C18" s="2">
        <f>+'Mayo 2018'!B18</f>
        <v>9</v>
      </c>
      <c r="D18" s="15">
        <f t="shared" si="6"/>
        <v>66.666666666666671</v>
      </c>
      <c r="E18" s="2">
        <f>+B18+'Abril 2019'!E18</f>
        <v>63</v>
      </c>
      <c r="F18" s="2">
        <f>+C18+'Abril 2019'!F18</f>
        <v>54</v>
      </c>
      <c r="G18" s="15">
        <f t="shared" si="1"/>
        <v>16.666666666666668</v>
      </c>
      <c r="H18" s="2">
        <f>+B18-C18+'Abril 2019'!H18</f>
        <v>128</v>
      </c>
      <c r="I18" s="16">
        <f>+'Mayo 2018'!H18</f>
        <v>111</v>
      </c>
      <c r="J18" s="15">
        <f t="shared" si="2"/>
        <v>15.315315315315315</v>
      </c>
    </row>
    <row r="19" spans="1:10" x14ac:dyDescent="0.15">
      <c r="A19" s="6" t="s">
        <v>3</v>
      </c>
      <c r="B19" s="4">
        <f t="shared" ref="B19" si="7">+B14+B15+B16+B17+B18</f>
        <v>57</v>
      </c>
      <c r="C19" s="4">
        <f>SUM(C14:C18)</f>
        <v>54</v>
      </c>
      <c r="D19" s="5">
        <f>+(B19-C19)*100/C19</f>
        <v>5.5555555555555554</v>
      </c>
      <c r="E19" s="4">
        <f>SUM(E14:E18)</f>
        <v>247</v>
      </c>
      <c r="F19" s="4">
        <f>SUM(F14:F18)</f>
        <v>260</v>
      </c>
      <c r="G19" s="5">
        <f t="shared" si="1"/>
        <v>-5</v>
      </c>
      <c r="H19" s="4">
        <f>SUM(H14:H18)</f>
        <v>547</v>
      </c>
      <c r="I19" s="4">
        <f>SUM(I14:I18)</f>
        <v>554</v>
      </c>
      <c r="J19" s="5">
        <f t="shared" si="2"/>
        <v>-1.2635379061371841</v>
      </c>
    </row>
    <row r="20" spans="1:10" ht="13" x14ac:dyDescent="0.15">
      <c r="A20" s="1" t="s">
        <v>16</v>
      </c>
      <c r="B20" s="2">
        <v>4</v>
      </c>
      <c r="C20" s="2">
        <f>+'Mayo 2018'!B20</f>
        <v>19</v>
      </c>
      <c r="D20" s="15">
        <f t="shared" si="6"/>
        <v>-78.94736842105263</v>
      </c>
      <c r="E20" s="2">
        <f>+B20+'Abril 2019'!E20</f>
        <v>30</v>
      </c>
      <c r="F20" s="2">
        <f>+C20+'Abril 2019'!F20</f>
        <v>59</v>
      </c>
      <c r="G20" s="15">
        <f t="shared" si="1"/>
        <v>-49.152542372881356</v>
      </c>
      <c r="H20" s="2">
        <f>+B20-C20+'Abril 2019'!H20</f>
        <v>81</v>
      </c>
      <c r="I20" s="16">
        <f>+'Mayo 2018'!H20</f>
        <v>121</v>
      </c>
      <c r="J20" s="15">
        <f t="shared" si="2"/>
        <v>-33.057851239669418</v>
      </c>
    </row>
    <row r="21" spans="1:10" ht="13" x14ac:dyDescent="0.15">
      <c r="A21" s="1" t="s">
        <v>17</v>
      </c>
      <c r="B21" s="2">
        <v>7</v>
      </c>
      <c r="C21" s="2">
        <f>+'Mayo 2018'!B21</f>
        <v>5</v>
      </c>
      <c r="D21" s="15">
        <f t="shared" si="6"/>
        <v>40</v>
      </c>
      <c r="E21" s="2">
        <f>+B21+'Abril 2019'!E21</f>
        <v>30</v>
      </c>
      <c r="F21" s="2">
        <f>+C21+'Abril 2019'!F21</f>
        <v>31</v>
      </c>
      <c r="G21" s="15">
        <f t="shared" si="1"/>
        <v>-3.225806451612903</v>
      </c>
      <c r="H21" s="2">
        <f>+B21-C21+'Abril 2019'!H21</f>
        <v>58</v>
      </c>
      <c r="I21" s="16">
        <f>+'Mayo 2018'!H21</f>
        <v>61</v>
      </c>
      <c r="J21" s="15">
        <f t="shared" si="2"/>
        <v>-4.918032786885246</v>
      </c>
    </row>
    <row r="22" spans="1:10" ht="13" x14ac:dyDescent="0.15">
      <c r="A22" s="1" t="s">
        <v>19</v>
      </c>
      <c r="B22" s="2">
        <v>4</v>
      </c>
      <c r="C22" s="2">
        <f>+'Mayo 2018'!B22</f>
        <v>3</v>
      </c>
      <c r="D22" s="15">
        <f t="shared" si="6"/>
        <v>33.333333333333336</v>
      </c>
      <c r="E22" s="2">
        <f>+B22+'Abril 2019'!E22</f>
        <v>14</v>
      </c>
      <c r="F22" s="2">
        <f>+C22+'Abril 2019'!F22</f>
        <v>16</v>
      </c>
      <c r="G22" s="15">
        <f t="shared" si="1"/>
        <v>-12.5</v>
      </c>
      <c r="H22" s="2">
        <f>+B22-C22+'Abril 2019'!H22</f>
        <v>37</v>
      </c>
      <c r="I22" s="16">
        <f>+'Mayo 2018'!H22</f>
        <v>32</v>
      </c>
      <c r="J22" s="15">
        <f t="shared" si="2"/>
        <v>15.625</v>
      </c>
    </row>
    <row r="23" spans="1:10" ht="13" x14ac:dyDescent="0.15">
      <c r="A23" s="1" t="s">
        <v>18</v>
      </c>
      <c r="B23" s="2">
        <v>15</v>
      </c>
      <c r="C23" s="2">
        <f>+'Mayo 2018'!B23</f>
        <v>4</v>
      </c>
      <c r="D23" s="15">
        <f t="shared" si="6"/>
        <v>275</v>
      </c>
      <c r="E23" s="2">
        <f>+B23+'Abril 2019'!E23</f>
        <v>70</v>
      </c>
      <c r="F23" s="2">
        <f>+C23+'Abril 2019'!F23</f>
        <v>25</v>
      </c>
      <c r="G23" s="15">
        <f t="shared" si="1"/>
        <v>180</v>
      </c>
      <c r="H23" s="2">
        <f>+B23-C23+'Abril 2019'!H23</f>
        <v>87</v>
      </c>
      <c r="I23" s="16">
        <f>+'Mayo 2018'!H23</f>
        <v>48</v>
      </c>
      <c r="J23" s="15">
        <f t="shared" si="2"/>
        <v>81.25</v>
      </c>
    </row>
    <row r="24" spans="1:10" ht="13" x14ac:dyDescent="0.15">
      <c r="A24" s="1" t="s">
        <v>20</v>
      </c>
      <c r="B24" s="2">
        <v>5</v>
      </c>
      <c r="C24" s="2">
        <f>+'Mayo 2018'!B24</f>
        <v>5</v>
      </c>
      <c r="D24" s="15">
        <f t="shared" si="6"/>
        <v>0</v>
      </c>
      <c r="E24" s="2">
        <f>+B24+'Abril 2019'!E24</f>
        <v>31</v>
      </c>
      <c r="F24" s="2">
        <f>+C24+'Abril 2019'!F24</f>
        <v>30</v>
      </c>
      <c r="G24" s="15">
        <f t="shared" si="1"/>
        <v>3.3333333333333335</v>
      </c>
      <c r="H24" s="2">
        <f>+B24-C24+'Abril 2019'!H24</f>
        <v>74</v>
      </c>
      <c r="I24" s="16">
        <f>+'Mayo 2018'!H24</f>
        <v>88</v>
      </c>
      <c r="J24" s="15">
        <f t="shared" si="2"/>
        <v>-15.909090909090908</v>
      </c>
    </row>
    <row r="25" spans="1:10" ht="13" x14ac:dyDescent="0.15">
      <c r="A25" s="1" t="s">
        <v>22</v>
      </c>
      <c r="B25" s="2">
        <v>24</v>
      </c>
      <c r="C25" s="2">
        <f>+'Mayo 2018'!B25</f>
        <v>20</v>
      </c>
      <c r="D25" s="15">
        <f t="shared" si="6"/>
        <v>20</v>
      </c>
      <c r="E25" s="2">
        <f>+B25+'Abril 2019'!E25</f>
        <v>98</v>
      </c>
      <c r="F25" s="2">
        <f>+C25+'Abril 2019'!F25</f>
        <v>77</v>
      </c>
      <c r="G25" s="15">
        <f t="shared" si="1"/>
        <v>27.272727272727273</v>
      </c>
      <c r="H25" s="2">
        <f>+B25-C25+'Abril 2019'!H25</f>
        <v>201</v>
      </c>
      <c r="I25" s="16">
        <f>+'Mayo 2018'!H25</f>
        <v>161</v>
      </c>
      <c r="J25" s="15">
        <f t="shared" si="2"/>
        <v>24.844720496894411</v>
      </c>
    </row>
    <row r="26" spans="1:10" ht="13" x14ac:dyDescent="0.15">
      <c r="A26" s="1" t="s">
        <v>21</v>
      </c>
      <c r="B26" s="2">
        <v>3</v>
      </c>
      <c r="C26" s="2">
        <f>+'Mayo 2018'!B26</f>
        <v>9</v>
      </c>
      <c r="D26" s="15">
        <f t="shared" si="6"/>
        <v>-66.666666666666671</v>
      </c>
      <c r="E26" s="2">
        <f>+B26+'Abril 2019'!E26</f>
        <v>20</v>
      </c>
      <c r="F26" s="2">
        <f>+C26+'Abril 2019'!F26</f>
        <v>36</v>
      </c>
      <c r="G26" s="15">
        <f t="shared" si="1"/>
        <v>-44.444444444444443</v>
      </c>
      <c r="H26" s="2">
        <f>+B26-C26+'Abril 2019'!H26</f>
        <v>55</v>
      </c>
      <c r="I26" s="16">
        <f>+'Mayo 2018'!H26</f>
        <v>62</v>
      </c>
      <c r="J26" s="15">
        <f t="shared" si="2"/>
        <v>-11.290322580645162</v>
      </c>
    </row>
    <row r="27" spans="1:10" ht="13" x14ac:dyDescent="0.15">
      <c r="A27" s="1" t="s">
        <v>28</v>
      </c>
      <c r="B27" s="2">
        <v>4</v>
      </c>
      <c r="C27" s="2">
        <f>+'Mayo 2018'!B27</f>
        <v>4</v>
      </c>
      <c r="D27" s="15">
        <f t="shared" si="6"/>
        <v>0</v>
      </c>
      <c r="E27" s="2">
        <f>+B27+'Abril 2019'!E27</f>
        <v>23</v>
      </c>
      <c r="F27" s="2">
        <f>+C27+'Abril 2019'!F27</f>
        <v>12</v>
      </c>
      <c r="G27" s="15">
        <f t="shared" si="1"/>
        <v>91.666666666666671</v>
      </c>
      <c r="H27" s="2">
        <f>+B27-C27+'Abril 2019'!H27</f>
        <v>45</v>
      </c>
      <c r="I27" s="16">
        <f>+'Mayo 2018'!H27</f>
        <v>26</v>
      </c>
      <c r="J27" s="15">
        <f t="shared" si="2"/>
        <v>73.07692307692308</v>
      </c>
    </row>
    <row r="28" spans="1:10" x14ac:dyDescent="0.15">
      <c r="A28" s="6" t="s">
        <v>30</v>
      </c>
      <c r="B28" s="4">
        <f>SUM(B20:B27)</f>
        <v>66</v>
      </c>
      <c r="C28" s="4">
        <f>SUM(C20:C27)</f>
        <v>69</v>
      </c>
      <c r="D28" s="5">
        <f>+(B28-C28)*100/C28</f>
        <v>-4.3478260869565215</v>
      </c>
      <c r="E28" s="4">
        <f>SUM(E20:E27)</f>
        <v>316</v>
      </c>
      <c r="F28" s="4">
        <f>SUM(F20:F27)</f>
        <v>286</v>
      </c>
      <c r="G28" s="5">
        <f>+(E28-F28)*100/F28</f>
        <v>10.48951048951049</v>
      </c>
      <c r="H28" s="4">
        <f>SUM(H20:H27)</f>
        <v>638</v>
      </c>
      <c r="I28" s="4">
        <f>SUM(I20:I27)</f>
        <v>599</v>
      </c>
      <c r="J28" s="5">
        <f>+(H28-I28)*100/I28</f>
        <v>6.5108514190317193</v>
      </c>
    </row>
    <row r="29" spans="1:10" ht="14" x14ac:dyDescent="0.15">
      <c r="A29" s="14" t="s">
        <v>27</v>
      </c>
      <c r="B29" s="12">
        <f>+B7+B13+B19+B28</f>
        <v>153</v>
      </c>
      <c r="C29" s="12">
        <f>+C7+C13+C19+C28</f>
        <v>177</v>
      </c>
      <c r="D29" s="13">
        <f>+(B29-C29)*100/C29</f>
        <v>-13.559322033898304</v>
      </c>
      <c r="E29" s="12">
        <f t="shared" ref="E29:I29" si="8">+E7+E13+E19+E28</f>
        <v>721</v>
      </c>
      <c r="F29" s="12">
        <f t="shared" si="8"/>
        <v>738</v>
      </c>
      <c r="G29" s="13">
        <f>+(E29-F29)*100/F29</f>
        <v>-2.3035230352303522</v>
      </c>
      <c r="H29" s="12">
        <f t="shared" si="8"/>
        <v>1555</v>
      </c>
      <c r="I29" s="12">
        <f t="shared" si="8"/>
        <v>1553</v>
      </c>
      <c r="J29" s="13">
        <f>+(H29-I29)*100/I29</f>
        <v>0.12878300064391501</v>
      </c>
    </row>
    <row r="30" spans="1:10" x14ac:dyDescent="0.15">
      <c r="A30" s="11" t="s">
        <v>31</v>
      </c>
      <c r="B30" s="11">
        <f>+B29-B7</f>
        <v>152</v>
      </c>
      <c r="C30" s="11">
        <f>+C29-C7</f>
        <v>176</v>
      </c>
      <c r="D30" s="10">
        <f>+(B30-C30)*100/C30</f>
        <v>-13.636363636363637</v>
      </c>
      <c r="E30" s="11">
        <f t="shared" ref="E30:I30" si="9">+E29-E7</f>
        <v>701</v>
      </c>
      <c r="F30" s="11">
        <f t="shared" si="9"/>
        <v>729</v>
      </c>
      <c r="G30" s="10">
        <f>+(E30-F30)*100/F30</f>
        <v>-3.8408779149519892</v>
      </c>
      <c r="H30" s="11">
        <f t="shared" si="9"/>
        <v>1498</v>
      </c>
      <c r="I30" s="11">
        <f t="shared" si="9"/>
        <v>1531</v>
      </c>
      <c r="J30" s="10">
        <f>+(H30-I30)*100/I30</f>
        <v>-2.155453951665578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86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+'Abril 2018'!B4</f>
        <v>2</v>
      </c>
      <c r="D4" s="15">
        <f t="shared" ref="D4:D6" si="0">+(B4-C4)*100/C4</f>
        <v>0</v>
      </c>
      <c r="E4" s="2">
        <f>+B4+'Marzo 2019'!E4</f>
        <v>6</v>
      </c>
      <c r="F4" s="2">
        <f>+C4+'Marzo 2019'!F4</f>
        <v>3</v>
      </c>
      <c r="G4" s="15">
        <f t="shared" ref="G4:G27" si="1">+(E4-F4)*100/F4</f>
        <v>100</v>
      </c>
      <c r="H4" s="2">
        <f>+B4-C4+'Marzo 2019'!H4</f>
        <v>15</v>
      </c>
      <c r="I4" s="16">
        <f>+'Abril 2018'!H4</f>
        <v>11</v>
      </c>
      <c r="J4" s="15">
        <f t="shared" ref="J4:J27" si="2">+(H4-I4)*100/I4</f>
        <v>36.363636363636367</v>
      </c>
    </row>
    <row r="5" spans="1:10" ht="13" x14ac:dyDescent="0.15">
      <c r="A5" s="1" t="s">
        <v>5</v>
      </c>
      <c r="B5" s="2">
        <v>1</v>
      </c>
      <c r="C5" s="2">
        <f>+'Abril 2018'!B5</f>
        <v>0</v>
      </c>
      <c r="D5" s="15"/>
      <c r="E5" s="2">
        <f>+B5+'Marzo 2019'!E5</f>
        <v>6</v>
      </c>
      <c r="F5" s="2">
        <f>+C5+'Marzo 2019'!F5</f>
        <v>2</v>
      </c>
      <c r="G5" s="15">
        <f t="shared" si="1"/>
        <v>200</v>
      </c>
      <c r="H5" s="2">
        <f>+B5-C5+'Marzo 2019'!H5</f>
        <v>14</v>
      </c>
      <c r="I5" s="16">
        <f>+'Abril 2018'!H5</f>
        <v>3</v>
      </c>
      <c r="J5" s="15">
        <f t="shared" si="2"/>
        <v>366.66666666666669</v>
      </c>
    </row>
    <row r="6" spans="1:10" ht="13" x14ac:dyDescent="0.15">
      <c r="A6" s="1" t="s">
        <v>6</v>
      </c>
      <c r="B6" s="2">
        <v>1</v>
      </c>
      <c r="C6" s="2">
        <f>+'Abril 2018'!B6</f>
        <v>2</v>
      </c>
      <c r="D6" s="15">
        <f t="shared" si="0"/>
        <v>-50</v>
      </c>
      <c r="E6" s="2">
        <f>+B6+'Marzo 2019'!E6</f>
        <v>7</v>
      </c>
      <c r="F6" s="2">
        <f>+C6+'Marzo 2019'!F6</f>
        <v>3</v>
      </c>
      <c r="G6" s="15">
        <f t="shared" si="1"/>
        <v>133.33333333333334</v>
      </c>
      <c r="H6" s="2">
        <f>+B6-C6+'Marzo 2019'!H6</f>
        <v>28</v>
      </c>
      <c r="I6" s="16">
        <f>+'Abril 2018'!H6</f>
        <v>7</v>
      </c>
      <c r="J6" s="15">
        <f t="shared" si="2"/>
        <v>300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4</v>
      </c>
      <c r="D7" s="5">
        <f>+(B7-C7)*100/C7</f>
        <v>0</v>
      </c>
      <c r="E7" s="4">
        <f>SUM(E4:E6)</f>
        <v>19</v>
      </c>
      <c r="F7" s="4">
        <f>SUM(F4:F6)</f>
        <v>8</v>
      </c>
      <c r="G7" s="5">
        <f t="shared" si="1"/>
        <v>137.5</v>
      </c>
      <c r="H7" s="4">
        <f>SUM(H4:H6)</f>
        <v>57</v>
      </c>
      <c r="I7" s="4">
        <f>SUM(I4:I6)</f>
        <v>21</v>
      </c>
      <c r="J7" s="5">
        <f t="shared" si="2"/>
        <v>171.42857142857142</v>
      </c>
    </row>
    <row r="8" spans="1:10" ht="13" x14ac:dyDescent="0.15">
      <c r="A8" s="1" t="s">
        <v>7</v>
      </c>
      <c r="B8" s="2"/>
      <c r="C8" s="2">
        <f>+'Abril 2018'!B8</f>
        <v>1</v>
      </c>
      <c r="D8" s="15">
        <f t="shared" ref="D8:D12" si="4">+(B8-C8)*100/C8</f>
        <v>-100</v>
      </c>
      <c r="E8" s="2">
        <f>+B8+'Marzo 2019'!E8</f>
        <v>1</v>
      </c>
      <c r="F8" s="2">
        <f>+C8+'Marzo 2019'!F8</f>
        <v>5</v>
      </c>
      <c r="G8" s="15">
        <f t="shared" si="1"/>
        <v>-80</v>
      </c>
      <c r="H8" s="2">
        <f>+B8-C8+'Marzo 2019'!H8</f>
        <v>9</v>
      </c>
      <c r="I8" s="16">
        <f>+'Abril 2018'!H8</f>
        <v>8</v>
      </c>
      <c r="J8" s="15">
        <f t="shared" si="2"/>
        <v>12.5</v>
      </c>
    </row>
    <row r="9" spans="1:10" ht="13" x14ac:dyDescent="0.15">
      <c r="A9" s="1" t="s">
        <v>8</v>
      </c>
      <c r="B9" s="2">
        <v>3</v>
      </c>
      <c r="C9" s="2">
        <f>+'Abril 2018'!B9</f>
        <v>2</v>
      </c>
      <c r="D9" s="15">
        <f t="shared" si="4"/>
        <v>50</v>
      </c>
      <c r="E9" s="2">
        <f>+B9+'Marzo 2019'!E9</f>
        <v>10</v>
      </c>
      <c r="F9" s="2">
        <f>+C9+'Marzo 2019'!F9</f>
        <v>9</v>
      </c>
      <c r="G9" s="15">
        <f t="shared" si="1"/>
        <v>11.111111111111111</v>
      </c>
      <c r="H9" s="2">
        <f>+B9-C9+'Marzo 2019'!H9</f>
        <v>24</v>
      </c>
      <c r="I9" s="16">
        <f>+'Abril 2018'!H9</f>
        <v>24</v>
      </c>
      <c r="J9" s="15">
        <f t="shared" si="2"/>
        <v>0</v>
      </c>
    </row>
    <row r="10" spans="1:10" ht="13" x14ac:dyDescent="0.15">
      <c r="A10" s="1" t="s">
        <v>9</v>
      </c>
      <c r="B10" s="2">
        <v>5</v>
      </c>
      <c r="C10" s="2">
        <f>+'Abril 2018'!B10</f>
        <v>6</v>
      </c>
      <c r="D10" s="15">
        <f t="shared" si="4"/>
        <v>-16.666666666666668</v>
      </c>
      <c r="E10" s="2">
        <f>+B10+'Marzo 2019'!E10</f>
        <v>26</v>
      </c>
      <c r="F10" s="2">
        <f>+C10+'Marzo 2019'!F10</f>
        <v>24</v>
      </c>
      <c r="G10" s="15">
        <f t="shared" si="1"/>
        <v>8.3333333333333339</v>
      </c>
      <c r="H10" s="2">
        <f>+B10-C10+'Marzo 2019'!H10</f>
        <v>66</v>
      </c>
      <c r="I10" s="16">
        <f>+'Abril 2018'!H10</f>
        <v>61</v>
      </c>
      <c r="J10" s="15">
        <f t="shared" si="2"/>
        <v>8.1967213114754092</v>
      </c>
    </row>
    <row r="11" spans="1:10" ht="13" x14ac:dyDescent="0.15">
      <c r="A11" s="1" t="s">
        <v>10</v>
      </c>
      <c r="B11" s="2">
        <v>9</v>
      </c>
      <c r="C11" s="2">
        <f>+'Abril 2018'!B11</f>
        <v>10</v>
      </c>
      <c r="D11" s="15">
        <f t="shared" si="4"/>
        <v>-10</v>
      </c>
      <c r="E11" s="2">
        <f>+B11+'Marzo 2019'!E11</f>
        <v>29</v>
      </c>
      <c r="F11" s="2">
        <f>+C11+'Marzo 2019'!F11</f>
        <v>30</v>
      </c>
      <c r="G11" s="15">
        <f t="shared" si="1"/>
        <v>-3.3333333333333335</v>
      </c>
      <c r="H11" s="2">
        <f>+B11-C11+'Marzo 2019'!H11</f>
        <v>83</v>
      </c>
      <c r="I11" s="16">
        <f>+'Abril 2018'!H11</f>
        <v>87</v>
      </c>
      <c r="J11" s="15">
        <f t="shared" si="2"/>
        <v>-4.5977011494252871</v>
      </c>
    </row>
    <row r="12" spans="1:10" ht="13" x14ac:dyDescent="0.15">
      <c r="A12" s="1" t="s">
        <v>11</v>
      </c>
      <c r="B12" s="2">
        <v>14</v>
      </c>
      <c r="C12" s="2">
        <f>+'Abril 2018'!B12</f>
        <v>16</v>
      </c>
      <c r="D12" s="15">
        <f t="shared" si="4"/>
        <v>-12.5</v>
      </c>
      <c r="E12" s="2">
        <f>+B12+'Marzo 2019'!E12</f>
        <v>43</v>
      </c>
      <c r="F12" s="2">
        <f>+C12+'Marzo 2019'!F12</f>
        <v>62</v>
      </c>
      <c r="G12" s="15">
        <f t="shared" si="1"/>
        <v>-30.64516129032258</v>
      </c>
      <c r="H12" s="2">
        <f>+B12-C12+'Marzo 2019'!H12</f>
        <v>155</v>
      </c>
      <c r="I12" s="16">
        <f>+'Abril 2018'!H12</f>
        <v>168</v>
      </c>
      <c r="J12" s="15">
        <f t="shared" si="2"/>
        <v>-7.7380952380952381</v>
      </c>
    </row>
    <row r="13" spans="1:10" x14ac:dyDescent="0.15">
      <c r="A13" s="6" t="s">
        <v>2</v>
      </c>
      <c r="B13" s="4">
        <f t="shared" ref="B13" si="5">+B8+B9+B10+B11+B12</f>
        <v>31</v>
      </c>
      <c r="C13" s="4">
        <f>SUM(C8:C12)</f>
        <v>35</v>
      </c>
      <c r="D13" s="5">
        <f>+(B13-C13)*100/C13</f>
        <v>-11.428571428571429</v>
      </c>
      <c r="E13" s="4">
        <f>SUM(E8:E12)</f>
        <v>109</v>
      </c>
      <c r="F13" s="4">
        <f>SUM(F8:F12)</f>
        <v>130</v>
      </c>
      <c r="G13" s="5">
        <f t="shared" si="1"/>
        <v>-16.153846153846153</v>
      </c>
      <c r="H13" s="4">
        <f>SUM(H8:H12)</f>
        <v>337</v>
      </c>
      <c r="I13" s="4">
        <f>SUM(I8:I12)</f>
        <v>348</v>
      </c>
      <c r="J13" s="5">
        <f t="shared" si="2"/>
        <v>-3.1609195402298851</v>
      </c>
    </row>
    <row r="14" spans="1:10" ht="13" x14ac:dyDescent="0.15">
      <c r="A14" s="1" t="s">
        <v>12</v>
      </c>
      <c r="B14" s="2">
        <v>9</v>
      </c>
      <c r="C14" s="2">
        <f>+'Abril 2018'!B14</f>
        <v>16</v>
      </c>
      <c r="D14" s="15">
        <f>+(B14-C14)*100/C14</f>
        <v>-43.75</v>
      </c>
      <c r="E14" s="2">
        <f>+B14+'Marzo 2019'!E14</f>
        <v>24</v>
      </c>
      <c r="F14" s="2">
        <f>+C14+'Marzo 2019'!F14</f>
        <v>34</v>
      </c>
      <c r="G14" s="15">
        <f t="shared" si="1"/>
        <v>-29.411764705882351</v>
      </c>
      <c r="H14" s="2">
        <f>+B14-C14+'Marzo 2019'!H14</f>
        <v>76</v>
      </c>
      <c r="I14" s="16">
        <f>+'Abril 2018'!H14</f>
        <v>88</v>
      </c>
      <c r="J14" s="15">
        <f t="shared" si="2"/>
        <v>-13.636363636363637</v>
      </c>
    </row>
    <row r="15" spans="1:10" ht="13" x14ac:dyDescent="0.15">
      <c r="A15" s="1" t="s">
        <v>13</v>
      </c>
      <c r="B15" s="2">
        <v>12</v>
      </c>
      <c r="C15" s="2">
        <f>+'Abril 2018'!B15</f>
        <v>19</v>
      </c>
      <c r="D15" s="15">
        <f t="shared" ref="D15:D27" si="6">+(B15-C15)*100/C15</f>
        <v>-36.842105263157897</v>
      </c>
      <c r="E15" s="2">
        <f>+B15+'Marzo 2019'!E15</f>
        <v>36</v>
      </c>
      <c r="F15" s="2">
        <f>+C15+'Marzo 2019'!F15</f>
        <v>56</v>
      </c>
      <c r="G15" s="15">
        <f t="shared" si="1"/>
        <v>-35.714285714285715</v>
      </c>
      <c r="H15" s="2">
        <f>+B15-C15+'Marzo 2019'!H15</f>
        <v>108</v>
      </c>
      <c r="I15" s="16">
        <f>+'Abril 2018'!H15</f>
        <v>142</v>
      </c>
      <c r="J15" s="15">
        <f t="shared" si="2"/>
        <v>-23.943661971830984</v>
      </c>
    </row>
    <row r="16" spans="1:10" ht="13" x14ac:dyDescent="0.15">
      <c r="A16" s="1" t="s">
        <v>14</v>
      </c>
      <c r="B16" s="2">
        <v>15</v>
      </c>
      <c r="C16" s="2">
        <f>+'Abril 2018'!B16</f>
        <v>11</v>
      </c>
      <c r="D16" s="15">
        <f t="shared" si="6"/>
        <v>36.363636363636367</v>
      </c>
      <c r="E16" s="2">
        <f>+B16+'Marzo 2019'!E16</f>
        <v>53</v>
      </c>
      <c r="F16" s="2">
        <f>+C16+'Marzo 2019'!F16</f>
        <v>39</v>
      </c>
      <c r="G16" s="15">
        <f t="shared" si="1"/>
        <v>35.897435897435898</v>
      </c>
      <c r="H16" s="2">
        <f>+B16-C16+'Marzo 2019'!H16</f>
        <v>141</v>
      </c>
      <c r="I16" s="16">
        <f>+'Abril 2018'!H16</f>
        <v>128</v>
      </c>
      <c r="J16" s="15">
        <f t="shared" si="2"/>
        <v>10.15625</v>
      </c>
    </row>
    <row r="17" spans="1:10" ht="13" x14ac:dyDescent="0.15">
      <c r="A17" s="1" t="s">
        <v>15</v>
      </c>
      <c r="B17" s="2">
        <v>6</v>
      </c>
      <c r="C17" s="2">
        <f>+'Abril 2018'!B17</f>
        <v>8</v>
      </c>
      <c r="D17" s="15">
        <f t="shared" si="6"/>
        <v>-25</v>
      </c>
      <c r="E17" s="2">
        <f>+B17+'Marzo 2019'!E17</f>
        <v>29</v>
      </c>
      <c r="F17" s="2">
        <f>+C17+'Marzo 2019'!F17</f>
        <v>32</v>
      </c>
      <c r="G17" s="15">
        <f t="shared" si="1"/>
        <v>-9.375</v>
      </c>
      <c r="H17" s="2">
        <f>+B17-C17+'Marzo 2019'!H17</f>
        <v>97</v>
      </c>
      <c r="I17" s="16">
        <f>+'Abril 2018'!H17</f>
        <v>93</v>
      </c>
      <c r="J17" s="15">
        <f t="shared" si="2"/>
        <v>4.301075268817204</v>
      </c>
    </row>
    <row r="18" spans="1:10" ht="13" x14ac:dyDescent="0.15">
      <c r="A18" s="1" t="s">
        <v>29</v>
      </c>
      <c r="B18" s="2">
        <v>13</v>
      </c>
      <c r="C18" s="2">
        <f>+'Abril 2018'!B18</f>
        <v>17</v>
      </c>
      <c r="D18" s="15">
        <f t="shared" si="6"/>
        <v>-23.529411764705884</v>
      </c>
      <c r="E18" s="2">
        <f>+B18+'Marzo 2019'!E18</f>
        <v>48</v>
      </c>
      <c r="F18" s="2">
        <f>+C18+'Marzo 2019'!F18</f>
        <v>45</v>
      </c>
      <c r="G18" s="15">
        <f t="shared" si="1"/>
        <v>6.666666666666667</v>
      </c>
      <c r="H18" s="2">
        <f>+B18-C18+'Marzo 2019'!H18</f>
        <v>122</v>
      </c>
      <c r="I18" s="16">
        <f>+'Abril 2018'!H18</f>
        <v>121</v>
      </c>
      <c r="J18" s="15">
        <f t="shared" si="2"/>
        <v>0.82644628099173556</v>
      </c>
    </row>
    <row r="19" spans="1:10" x14ac:dyDescent="0.15">
      <c r="A19" s="6" t="s">
        <v>3</v>
      </c>
      <c r="B19" s="4">
        <f t="shared" ref="B19" si="7">+B14+B15+B16+B17+B18</f>
        <v>55</v>
      </c>
      <c r="C19" s="4">
        <f>SUM(C14:C18)</f>
        <v>71</v>
      </c>
      <c r="D19" s="5">
        <f>+(B19-C19)*100/C19</f>
        <v>-22.535211267605632</v>
      </c>
      <c r="E19" s="4">
        <f>SUM(E14:E18)</f>
        <v>190</v>
      </c>
      <c r="F19" s="4">
        <f>SUM(F14:F18)</f>
        <v>206</v>
      </c>
      <c r="G19" s="5">
        <f t="shared" si="1"/>
        <v>-7.766990291262136</v>
      </c>
      <c r="H19" s="4">
        <f>SUM(H14:H18)</f>
        <v>544</v>
      </c>
      <c r="I19" s="4">
        <f>SUM(I14:I18)</f>
        <v>572</v>
      </c>
      <c r="J19" s="5">
        <f t="shared" si="2"/>
        <v>-4.895104895104895</v>
      </c>
    </row>
    <row r="20" spans="1:10" ht="13" x14ac:dyDescent="0.15">
      <c r="A20" s="1" t="s">
        <v>16</v>
      </c>
      <c r="B20" s="2">
        <v>9</v>
      </c>
      <c r="C20" s="2">
        <f>+'Abril 2018'!B20</f>
        <v>7</v>
      </c>
      <c r="D20" s="15">
        <f t="shared" si="6"/>
        <v>28.571428571428573</v>
      </c>
      <c r="E20" s="2">
        <f>+B20+'Marzo 2019'!E20</f>
        <v>26</v>
      </c>
      <c r="F20" s="2">
        <f>+C20+'Marzo 2019'!F20</f>
        <v>40</v>
      </c>
      <c r="G20" s="15">
        <f t="shared" si="1"/>
        <v>-35</v>
      </c>
      <c r="H20" s="2">
        <f>+B20-C20+'Marzo 2019'!H20</f>
        <v>96</v>
      </c>
      <c r="I20" s="16">
        <f>+'Abril 2018'!H20</f>
        <v>115</v>
      </c>
      <c r="J20" s="15">
        <f t="shared" si="2"/>
        <v>-16.521739130434781</v>
      </c>
    </row>
    <row r="21" spans="1:10" ht="13" x14ac:dyDescent="0.15">
      <c r="A21" s="1" t="s">
        <v>17</v>
      </c>
      <c r="B21" s="2">
        <v>4</v>
      </c>
      <c r="C21" s="2">
        <f>+'Abril 2018'!B21</f>
        <v>9</v>
      </c>
      <c r="D21" s="15">
        <f t="shared" si="6"/>
        <v>-55.555555555555557</v>
      </c>
      <c r="E21" s="2">
        <f>+B21+'Marzo 2019'!E21</f>
        <v>23</v>
      </c>
      <c r="F21" s="2">
        <f>+C21+'Marzo 2019'!F21</f>
        <v>26</v>
      </c>
      <c r="G21" s="15">
        <f t="shared" si="1"/>
        <v>-11.538461538461538</v>
      </c>
      <c r="H21" s="2">
        <f>+B21-C21+'Marzo 2019'!H21</f>
        <v>56</v>
      </c>
      <c r="I21" s="16">
        <f>+'Abril 2018'!H21</f>
        <v>63</v>
      </c>
      <c r="J21" s="15">
        <f t="shared" si="2"/>
        <v>-11.111111111111111</v>
      </c>
    </row>
    <row r="22" spans="1:10" ht="13" x14ac:dyDescent="0.15">
      <c r="A22" s="1" t="s">
        <v>19</v>
      </c>
      <c r="B22" s="2">
        <v>4</v>
      </c>
      <c r="C22" s="2">
        <f>+'Abril 2018'!B22</f>
        <v>6</v>
      </c>
      <c r="D22" s="15">
        <f t="shared" si="6"/>
        <v>-33.333333333333336</v>
      </c>
      <c r="E22" s="2">
        <f>+B22+'Marzo 2019'!E22</f>
        <v>10</v>
      </c>
      <c r="F22" s="2">
        <f>+C22+'Marzo 2019'!F22</f>
        <v>13</v>
      </c>
      <c r="G22" s="15"/>
      <c r="H22" s="2">
        <f>+B22-C22+'Marzo 2019'!H22</f>
        <v>36</v>
      </c>
      <c r="I22" s="16">
        <f>+'Abril 2018'!H22</f>
        <v>32</v>
      </c>
      <c r="J22" s="15">
        <f t="shared" si="2"/>
        <v>12.5</v>
      </c>
    </row>
    <row r="23" spans="1:10" ht="13" x14ac:dyDescent="0.15">
      <c r="A23" s="1" t="s">
        <v>18</v>
      </c>
      <c r="B23" s="2">
        <v>14</v>
      </c>
      <c r="C23" s="2">
        <f>+'Abril 2018'!B23</f>
        <v>6</v>
      </c>
      <c r="D23" s="15">
        <f t="shared" si="6"/>
        <v>133.33333333333334</v>
      </c>
      <c r="E23" s="2">
        <f>+B23+'Marzo 2019'!E23</f>
        <v>55</v>
      </c>
      <c r="F23" s="2">
        <f>+C23+'Marzo 2019'!F23</f>
        <v>21</v>
      </c>
      <c r="G23" s="15">
        <f t="shared" si="1"/>
        <v>161.9047619047619</v>
      </c>
      <c r="H23" s="2">
        <f>+B23-C23+'Marzo 2019'!H23</f>
        <v>76</v>
      </c>
      <c r="I23" s="16">
        <f>+'Abril 2018'!H23</f>
        <v>47</v>
      </c>
      <c r="J23" s="15">
        <f t="shared" si="2"/>
        <v>61.702127659574465</v>
      </c>
    </row>
    <row r="24" spans="1:10" ht="13" x14ac:dyDescent="0.15">
      <c r="A24" s="1" t="s">
        <v>20</v>
      </c>
      <c r="B24" s="2">
        <v>6</v>
      </c>
      <c r="C24" s="2">
        <f>+'Abril 2018'!B24</f>
        <v>5</v>
      </c>
      <c r="D24" s="15">
        <f t="shared" si="6"/>
        <v>20</v>
      </c>
      <c r="E24" s="2">
        <f>+B24+'Marzo 2019'!E24</f>
        <v>26</v>
      </c>
      <c r="F24" s="2">
        <f>+C24+'Marzo 2019'!F24</f>
        <v>25</v>
      </c>
      <c r="G24" s="15">
        <f t="shared" si="1"/>
        <v>4</v>
      </c>
      <c r="H24" s="2">
        <f>+B24-C24+'Marzo 2019'!H24</f>
        <v>74</v>
      </c>
      <c r="I24" s="16">
        <f>+'Abril 2018'!H24</f>
        <v>91</v>
      </c>
      <c r="J24" s="15">
        <f t="shared" si="2"/>
        <v>-18.681318681318682</v>
      </c>
    </row>
    <row r="25" spans="1:10" ht="13" x14ac:dyDescent="0.15">
      <c r="A25" s="1" t="s">
        <v>22</v>
      </c>
      <c r="B25" s="2">
        <v>19</v>
      </c>
      <c r="C25" s="2">
        <f>+'Abril 2018'!B25</f>
        <v>13</v>
      </c>
      <c r="D25" s="15">
        <f t="shared" si="6"/>
        <v>46.153846153846153</v>
      </c>
      <c r="E25" s="2">
        <f>+B25+'Marzo 2019'!E25</f>
        <v>74</v>
      </c>
      <c r="F25" s="2">
        <f>+C25+'Marzo 2019'!F25</f>
        <v>57</v>
      </c>
      <c r="G25" s="15">
        <f t="shared" si="1"/>
        <v>29.82456140350877</v>
      </c>
      <c r="H25" s="2">
        <f>+B25-C25+'Marzo 2019'!H25</f>
        <v>197</v>
      </c>
      <c r="I25" s="16">
        <f>+'Abril 2018'!H25</f>
        <v>158</v>
      </c>
      <c r="J25" s="15">
        <f t="shared" si="2"/>
        <v>24.683544303797468</v>
      </c>
    </row>
    <row r="26" spans="1:10" ht="13" x14ac:dyDescent="0.15">
      <c r="A26" s="1" t="s">
        <v>21</v>
      </c>
      <c r="B26" s="2">
        <v>4</v>
      </c>
      <c r="C26" s="2">
        <f>+'Abril 2018'!B26</f>
        <v>10</v>
      </c>
      <c r="D26" s="15">
        <f t="shared" si="6"/>
        <v>-60</v>
      </c>
      <c r="E26" s="2">
        <f>+B26+'Marzo 2019'!E26</f>
        <v>17</v>
      </c>
      <c r="F26" s="2">
        <f>+C26+'Marzo 2019'!F26</f>
        <v>27</v>
      </c>
      <c r="G26" s="15">
        <f t="shared" si="1"/>
        <v>-37.037037037037038</v>
      </c>
      <c r="H26" s="2">
        <f>+B26-C26+'Marzo 2019'!H26</f>
        <v>61</v>
      </c>
      <c r="I26" s="16">
        <f>+'Abril 2018'!H26</f>
        <v>55</v>
      </c>
      <c r="J26" s="15">
        <f t="shared" si="2"/>
        <v>10.909090909090908</v>
      </c>
    </row>
    <row r="27" spans="1:10" ht="13" x14ac:dyDescent="0.15">
      <c r="A27" s="1" t="s">
        <v>28</v>
      </c>
      <c r="B27" s="2">
        <v>4</v>
      </c>
      <c r="C27" s="2">
        <f>+'Abril 2018'!B27</f>
        <v>3</v>
      </c>
      <c r="D27" s="15">
        <f t="shared" si="6"/>
        <v>33.333333333333336</v>
      </c>
      <c r="E27" s="2">
        <f>+B27+'Marzo 2019'!E27</f>
        <v>19</v>
      </c>
      <c r="F27" s="2">
        <f>+C27+'Marzo 2019'!F27</f>
        <v>8</v>
      </c>
      <c r="G27" s="15">
        <f t="shared" si="1"/>
        <v>137.5</v>
      </c>
      <c r="H27" s="2">
        <f>+B27-C27+'Marzo 2019'!H27</f>
        <v>45</v>
      </c>
      <c r="I27" s="16">
        <f>+'Abril 2018'!H27</f>
        <v>24</v>
      </c>
      <c r="J27" s="15">
        <f t="shared" si="2"/>
        <v>87.5</v>
      </c>
    </row>
    <row r="28" spans="1:10" x14ac:dyDescent="0.15">
      <c r="A28" s="6" t="s">
        <v>30</v>
      </c>
      <c r="B28" s="4">
        <f>SUM(B20:B27)</f>
        <v>64</v>
      </c>
      <c r="C28" s="4">
        <f>SUM(C20:C27)</f>
        <v>59</v>
      </c>
      <c r="D28" s="5">
        <f>+(B28-C28)*100/C28</f>
        <v>8.4745762711864412</v>
      </c>
      <c r="E28" s="4">
        <f>SUM(E20:E27)</f>
        <v>250</v>
      </c>
      <c r="F28" s="4">
        <f>SUM(F20:F27)</f>
        <v>217</v>
      </c>
      <c r="G28" s="5">
        <f>+(E28-F28)*100/F28</f>
        <v>15.2073732718894</v>
      </c>
      <c r="H28" s="4">
        <f>SUM(H20:H27)</f>
        <v>641</v>
      </c>
      <c r="I28" s="4">
        <f>SUM(I20:I27)</f>
        <v>585</v>
      </c>
      <c r="J28" s="5">
        <f>+(H28-I28)*100/I28</f>
        <v>9.5726495726495724</v>
      </c>
    </row>
    <row r="29" spans="1:10" ht="14" x14ac:dyDescent="0.15">
      <c r="A29" s="14" t="s">
        <v>27</v>
      </c>
      <c r="B29" s="12">
        <f>+B7+B13+B19+B28</f>
        <v>154</v>
      </c>
      <c r="C29" s="12">
        <f>+C7+C13+C19+C28</f>
        <v>169</v>
      </c>
      <c r="D29" s="13">
        <f>+(B29-C29)*100/C29</f>
        <v>-8.8757396449704142</v>
      </c>
      <c r="E29" s="12">
        <f t="shared" ref="E29:I29" si="8">+E7+E13+E19+E28</f>
        <v>568</v>
      </c>
      <c r="F29" s="12">
        <f t="shared" si="8"/>
        <v>561</v>
      </c>
      <c r="G29" s="13">
        <f>+(E29-F29)*100/F29</f>
        <v>1.2477718360071302</v>
      </c>
      <c r="H29" s="12">
        <f t="shared" si="8"/>
        <v>1579</v>
      </c>
      <c r="I29" s="12">
        <f t="shared" si="8"/>
        <v>1526</v>
      </c>
      <c r="J29" s="13">
        <f>+(H29-I29)*100/I29</f>
        <v>3.4731323722149412</v>
      </c>
    </row>
    <row r="30" spans="1:10" x14ac:dyDescent="0.15">
      <c r="A30" s="11" t="s">
        <v>31</v>
      </c>
      <c r="B30" s="11">
        <f>+B29-B7</f>
        <v>150</v>
      </c>
      <c r="C30" s="11">
        <f>+C29-C7</f>
        <v>165</v>
      </c>
      <c r="D30" s="10">
        <f>+(B30-C30)*100/C30</f>
        <v>-9.0909090909090917</v>
      </c>
      <c r="E30" s="11">
        <f t="shared" ref="E30:I30" si="9">+E29-E7</f>
        <v>549</v>
      </c>
      <c r="F30" s="11">
        <f t="shared" si="9"/>
        <v>553</v>
      </c>
      <c r="G30" s="10">
        <f>+(E30-F30)*100/F30</f>
        <v>-0.72332730560578662</v>
      </c>
      <c r="H30" s="11">
        <f t="shared" si="9"/>
        <v>1522</v>
      </c>
      <c r="I30" s="11">
        <f t="shared" si="9"/>
        <v>1505</v>
      </c>
      <c r="J30" s="10">
        <f>+(H30-I30)*100/I30</f>
        <v>1.1295681063122924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87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+'Marzo 2018'!B4</f>
        <v>0</v>
      </c>
      <c r="D4" s="15"/>
      <c r="E4" s="2">
        <f>+B4+'Febrero 2019'!E4</f>
        <v>4</v>
      </c>
      <c r="F4" s="2">
        <f>+C4+'Febrero 2019'!F4</f>
        <v>1</v>
      </c>
      <c r="G4" s="15">
        <f t="shared" ref="G4:G27" si="0">+(E4-F4)*100/F4</f>
        <v>300</v>
      </c>
      <c r="H4" s="2">
        <f>+B4-C4+'Febrero 2019'!H4</f>
        <v>15</v>
      </c>
      <c r="I4" s="16">
        <f>+'Marzo 2018'!H4</f>
        <v>9</v>
      </c>
      <c r="J4" s="15">
        <f t="shared" ref="J4:J27" si="1">+(H4-I4)*100/I4</f>
        <v>66.666666666666671</v>
      </c>
    </row>
    <row r="5" spans="1:10" ht="13" x14ac:dyDescent="0.15">
      <c r="A5" s="1" t="s">
        <v>5</v>
      </c>
      <c r="B5" s="2">
        <v>2</v>
      </c>
      <c r="C5" s="2">
        <f>+'Marzo 2018'!B5</f>
        <v>0</v>
      </c>
      <c r="D5" s="15"/>
      <c r="E5" s="2">
        <f>+B5+'Febrero 2019'!E5</f>
        <v>5</v>
      </c>
      <c r="F5" s="2">
        <f>+C5+'Febrero 2019'!F5</f>
        <v>2</v>
      </c>
      <c r="G5" s="15">
        <f t="shared" si="0"/>
        <v>150</v>
      </c>
      <c r="H5" s="2">
        <f>+B5-C5+'Febrero 2019'!H5</f>
        <v>13</v>
      </c>
      <c r="I5" s="16">
        <f>+'Marzo 2018'!H5</f>
        <v>4</v>
      </c>
      <c r="J5" s="15">
        <f t="shared" si="1"/>
        <v>225</v>
      </c>
    </row>
    <row r="6" spans="1:10" ht="13" x14ac:dyDescent="0.15">
      <c r="A6" s="1" t="s">
        <v>6</v>
      </c>
      <c r="B6" s="2">
        <v>3</v>
      </c>
      <c r="C6" s="2">
        <f>+'Marzo 2018'!B6</f>
        <v>0</v>
      </c>
      <c r="D6" s="15"/>
      <c r="E6" s="2">
        <f>+B6+'Febrero 2019'!E6</f>
        <v>6</v>
      </c>
      <c r="F6" s="2">
        <f>+C6+'Febrero 2019'!F6</f>
        <v>1</v>
      </c>
      <c r="G6" s="15">
        <f t="shared" si="0"/>
        <v>500</v>
      </c>
      <c r="H6" s="2">
        <f>+B6-C6+'Febrero 2019'!H6</f>
        <v>29</v>
      </c>
      <c r="I6" s="16">
        <f>+'Marzo 2018'!H6</f>
        <v>6</v>
      </c>
      <c r="J6" s="15">
        <f t="shared" si="1"/>
        <v>383.33333333333331</v>
      </c>
    </row>
    <row r="7" spans="1:10" x14ac:dyDescent="0.15">
      <c r="A7" s="6" t="s">
        <v>1</v>
      </c>
      <c r="B7" s="4">
        <f t="shared" ref="B7" si="2">+B4+B5+B6</f>
        <v>6</v>
      </c>
      <c r="C7" s="4">
        <f>SUM(C4:C6)</f>
        <v>0</v>
      </c>
      <c r="D7" s="5"/>
      <c r="E7" s="4">
        <f>SUM(E4:E6)</f>
        <v>15</v>
      </c>
      <c r="F7" s="4">
        <f>SUM(F4:F6)</f>
        <v>4</v>
      </c>
      <c r="G7" s="5">
        <f t="shared" si="0"/>
        <v>275</v>
      </c>
      <c r="H7" s="4">
        <f>SUM(H4:H6)</f>
        <v>57</v>
      </c>
      <c r="I7" s="4">
        <f>SUM(I4:I6)</f>
        <v>19</v>
      </c>
      <c r="J7" s="5">
        <f t="shared" si="1"/>
        <v>200</v>
      </c>
    </row>
    <row r="8" spans="1:10" ht="13" x14ac:dyDescent="0.15">
      <c r="A8" s="1" t="s">
        <v>7</v>
      </c>
      <c r="B8" s="2"/>
      <c r="C8" s="2">
        <f>+'Marzo 2018'!B8</f>
        <v>3</v>
      </c>
      <c r="D8" s="15"/>
      <c r="E8" s="2">
        <f>+B8+'Febrero 2019'!E8</f>
        <v>1</v>
      </c>
      <c r="F8" s="2">
        <f>+C8+'Febrero 2019'!F8</f>
        <v>4</v>
      </c>
      <c r="G8" s="15">
        <f t="shared" si="0"/>
        <v>-75</v>
      </c>
      <c r="H8" s="2">
        <f>+B8-C8+'Febrero 2019'!H8</f>
        <v>10</v>
      </c>
      <c r="I8" s="16">
        <f>+'Marzo 2018'!H8</f>
        <v>9</v>
      </c>
      <c r="J8" s="15">
        <f t="shared" si="1"/>
        <v>11.111111111111111</v>
      </c>
    </row>
    <row r="9" spans="1:10" ht="13" x14ac:dyDescent="0.15">
      <c r="A9" s="1" t="s">
        <v>8</v>
      </c>
      <c r="B9" s="2">
        <v>6</v>
      </c>
      <c r="C9" s="2">
        <f>+'Marzo 2018'!B9</f>
        <v>3</v>
      </c>
      <c r="D9" s="15">
        <f t="shared" ref="D9:D12" si="3">+(B9-C9)*100/C9</f>
        <v>100</v>
      </c>
      <c r="E9" s="2">
        <f>+B9+'Febrero 2019'!E9</f>
        <v>7</v>
      </c>
      <c r="F9" s="2">
        <f>+C9+'Febrero 2019'!F9</f>
        <v>7</v>
      </c>
      <c r="G9" s="15">
        <f t="shared" si="0"/>
        <v>0</v>
      </c>
      <c r="H9" s="2">
        <f>+B9-C9+'Febrero 2019'!H9</f>
        <v>23</v>
      </c>
      <c r="I9" s="16">
        <f>+'Marzo 2018'!H9</f>
        <v>23</v>
      </c>
      <c r="J9" s="15">
        <f t="shared" si="1"/>
        <v>0</v>
      </c>
    </row>
    <row r="10" spans="1:10" ht="13" x14ac:dyDescent="0.15">
      <c r="A10" s="1" t="s">
        <v>9</v>
      </c>
      <c r="B10" s="2">
        <v>4</v>
      </c>
      <c r="C10" s="2">
        <f>+'Marzo 2018'!B10</f>
        <v>5</v>
      </c>
      <c r="D10" s="15">
        <f t="shared" si="3"/>
        <v>-20</v>
      </c>
      <c r="E10" s="2">
        <f>+B10+'Febrero 2019'!E10</f>
        <v>21</v>
      </c>
      <c r="F10" s="2">
        <f>+C10+'Febrero 2019'!F10</f>
        <v>18</v>
      </c>
      <c r="G10" s="15">
        <f t="shared" si="0"/>
        <v>16.666666666666668</v>
      </c>
      <c r="H10" s="2">
        <f>+B10-C10+'Febrero 2019'!H10</f>
        <v>67</v>
      </c>
      <c r="I10" s="16">
        <f>+'Marzo 2018'!H10</f>
        <v>60</v>
      </c>
      <c r="J10" s="15">
        <f t="shared" si="1"/>
        <v>11.666666666666666</v>
      </c>
    </row>
    <row r="11" spans="1:10" ht="13" x14ac:dyDescent="0.15">
      <c r="A11" s="1" t="s">
        <v>10</v>
      </c>
      <c r="B11" s="2">
        <v>8</v>
      </c>
      <c r="C11" s="2">
        <f>+'Marzo 2018'!B11</f>
        <v>5</v>
      </c>
      <c r="D11" s="15">
        <f t="shared" si="3"/>
        <v>60</v>
      </c>
      <c r="E11" s="2">
        <f>+B11+'Febrero 2019'!E11</f>
        <v>20</v>
      </c>
      <c r="F11" s="2">
        <f>+C11+'Febrero 2019'!F11</f>
        <v>20</v>
      </c>
      <c r="G11" s="15">
        <f t="shared" si="0"/>
        <v>0</v>
      </c>
      <c r="H11" s="2">
        <f>+B11-C11+'Febrero 2019'!H11</f>
        <v>84</v>
      </c>
      <c r="I11" s="16">
        <f>+'Marzo 2018'!H11</f>
        <v>83</v>
      </c>
      <c r="J11" s="15">
        <f t="shared" si="1"/>
        <v>1.2048192771084338</v>
      </c>
    </row>
    <row r="12" spans="1:10" ht="13" x14ac:dyDescent="0.15">
      <c r="A12" s="1" t="s">
        <v>11</v>
      </c>
      <c r="B12" s="2">
        <v>10</v>
      </c>
      <c r="C12" s="2">
        <f>+'Marzo 2018'!B12</f>
        <v>16</v>
      </c>
      <c r="D12" s="15">
        <f t="shared" si="3"/>
        <v>-37.5</v>
      </c>
      <c r="E12" s="2">
        <f>+B12+'Febrero 2019'!E12</f>
        <v>29</v>
      </c>
      <c r="F12" s="2">
        <f>+C12+'Febrero 2019'!F12</f>
        <v>46</v>
      </c>
      <c r="G12" s="15">
        <f t="shared" si="0"/>
        <v>-36.956521739130437</v>
      </c>
      <c r="H12" s="2">
        <f>+B12-C12+'Febrero 2019'!H12</f>
        <v>157</v>
      </c>
      <c r="I12" s="16">
        <f>+'Marzo 2018'!H12</f>
        <v>176</v>
      </c>
      <c r="J12" s="15">
        <f t="shared" si="1"/>
        <v>-10.795454545454545</v>
      </c>
    </row>
    <row r="13" spans="1:10" x14ac:dyDescent="0.15">
      <c r="A13" s="6" t="s">
        <v>2</v>
      </c>
      <c r="B13" s="4">
        <f t="shared" ref="B13" si="4">+B8+B9+B10+B11+B12</f>
        <v>28</v>
      </c>
      <c r="C13" s="4">
        <f>SUM(C8:C12)</f>
        <v>32</v>
      </c>
      <c r="D13" s="5">
        <f>+(B13-C13)*100/C13</f>
        <v>-12.5</v>
      </c>
      <c r="E13" s="4">
        <f>SUM(E8:E12)</f>
        <v>78</v>
      </c>
      <c r="F13" s="4">
        <f>SUM(F8:F12)</f>
        <v>95</v>
      </c>
      <c r="G13" s="5">
        <f t="shared" si="0"/>
        <v>-17.894736842105264</v>
      </c>
      <c r="H13" s="4">
        <f>SUM(H8:H12)</f>
        <v>341</v>
      </c>
      <c r="I13" s="4">
        <f>SUM(I8:I12)</f>
        <v>351</v>
      </c>
      <c r="J13" s="5">
        <f t="shared" si="1"/>
        <v>-2.8490028490028489</v>
      </c>
    </row>
    <row r="14" spans="1:10" ht="13" x14ac:dyDescent="0.15">
      <c r="A14" s="1" t="s">
        <v>12</v>
      </c>
      <c r="B14" s="2">
        <v>5</v>
      </c>
      <c r="C14" s="2">
        <f>+'Marzo 2018'!B14</f>
        <v>3</v>
      </c>
      <c r="D14" s="15">
        <f>+(B14-C14)*100/C14</f>
        <v>66.666666666666671</v>
      </c>
      <c r="E14" s="2">
        <f>+B14+'Febrero 2019'!E14</f>
        <v>15</v>
      </c>
      <c r="F14" s="2">
        <f>+C14+'Febrero 2019'!F14</f>
        <v>18</v>
      </c>
      <c r="G14" s="15">
        <f t="shared" si="0"/>
        <v>-16.666666666666668</v>
      </c>
      <c r="H14" s="2">
        <f>+B14-C14+'Febrero 2019'!H14</f>
        <v>83</v>
      </c>
      <c r="I14" s="16">
        <f>+'Marzo 2018'!H14</f>
        <v>76</v>
      </c>
      <c r="J14" s="15">
        <f t="shared" si="1"/>
        <v>9.2105263157894743</v>
      </c>
    </row>
    <row r="15" spans="1:10" ht="13" x14ac:dyDescent="0.15">
      <c r="A15" s="1" t="s">
        <v>13</v>
      </c>
      <c r="B15" s="2">
        <v>10</v>
      </c>
      <c r="C15" s="2">
        <f>+'Marzo 2018'!B15</f>
        <v>11</v>
      </c>
      <c r="D15" s="15">
        <f t="shared" ref="D15:D27" si="5">+(B15-C15)*100/C15</f>
        <v>-9.0909090909090917</v>
      </c>
      <c r="E15" s="2">
        <f>+B15+'Febrero 2019'!E15</f>
        <v>24</v>
      </c>
      <c r="F15" s="2">
        <f>+C15+'Febrero 2019'!F15</f>
        <v>37</v>
      </c>
      <c r="G15" s="15">
        <f t="shared" si="0"/>
        <v>-35.135135135135137</v>
      </c>
      <c r="H15" s="2">
        <f>+B15-C15+'Febrero 2019'!H15</f>
        <v>115</v>
      </c>
      <c r="I15" s="16">
        <f>+'Marzo 2018'!H15</f>
        <v>134</v>
      </c>
      <c r="J15" s="15">
        <f t="shared" si="1"/>
        <v>-14.17910447761194</v>
      </c>
    </row>
    <row r="16" spans="1:10" ht="13" x14ac:dyDescent="0.15">
      <c r="A16" s="1" t="s">
        <v>14</v>
      </c>
      <c r="B16" s="2">
        <v>15</v>
      </c>
      <c r="C16" s="2">
        <f>+'Marzo 2018'!B16</f>
        <v>11</v>
      </c>
      <c r="D16" s="15">
        <f t="shared" si="5"/>
        <v>36.363636363636367</v>
      </c>
      <c r="E16" s="2">
        <f>+B16+'Febrero 2019'!E16</f>
        <v>38</v>
      </c>
      <c r="F16" s="2">
        <f>+C16+'Febrero 2019'!F16</f>
        <v>28</v>
      </c>
      <c r="G16" s="15">
        <f t="shared" si="0"/>
        <v>35.714285714285715</v>
      </c>
      <c r="H16" s="2">
        <f>+B16-C16+'Febrero 2019'!H16</f>
        <v>137</v>
      </c>
      <c r="I16" s="16">
        <f>+'Marzo 2018'!H16</f>
        <v>132</v>
      </c>
      <c r="J16" s="15">
        <f t="shared" si="1"/>
        <v>3.7878787878787881</v>
      </c>
    </row>
    <row r="17" spans="1:10" ht="13" x14ac:dyDescent="0.15">
      <c r="A17" s="1" t="s">
        <v>15</v>
      </c>
      <c r="B17" s="2">
        <v>7</v>
      </c>
      <c r="C17" s="2">
        <f>+'Marzo 2018'!B17</f>
        <v>7</v>
      </c>
      <c r="D17" s="15">
        <f t="shared" si="5"/>
        <v>0</v>
      </c>
      <c r="E17" s="2">
        <f>+B17+'Febrero 2019'!E17</f>
        <v>23</v>
      </c>
      <c r="F17" s="2">
        <f>+C17+'Febrero 2019'!F17</f>
        <v>24</v>
      </c>
      <c r="G17" s="15">
        <f t="shared" si="0"/>
        <v>-4.166666666666667</v>
      </c>
      <c r="H17" s="2">
        <f>+B17-C17+'Febrero 2019'!H17</f>
        <v>99</v>
      </c>
      <c r="I17" s="16">
        <f>+'Marzo 2018'!H17</f>
        <v>98</v>
      </c>
      <c r="J17" s="15">
        <f t="shared" si="1"/>
        <v>1.0204081632653061</v>
      </c>
    </row>
    <row r="18" spans="1:10" ht="13" x14ac:dyDescent="0.15">
      <c r="A18" s="1" t="s">
        <v>29</v>
      </c>
      <c r="B18" s="2">
        <v>14</v>
      </c>
      <c r="C18" s="2">
        <f>+'Marzo 2018'!B18</f>
        <v>11</v>
      </c>
      <c r="D18" s="15">
        <f t="shared" si="5"/>
        <v>27.272727272727273</v>
      </c>
      <c r="E18" s="2">
        <f>+B18+'Febrero 2019'!E18</f>
        <v>35</v>
      </c>
      <c r="F18" s="2">
        <f>+C18+'Febrero 2019'!F18</f>
        <v>28</v>
      </c>
      <c r="G18" s="15">
        <f t="shared" si="0"/>
        <v>25</v>
      </c>
      <c r="H18" s="2">
        <f>+B18-C18+'Febrero 2019'!H18</f>
        <v>126</v>
      </c>
      <c r="I18" s="16">
        <f>+'Marzo 2018'!H18</f>
        <v>114</v>
      </c>
      <c r="J18" s="15">
        <f t="shared" si="1"/>
        <v>10.526315789473685</v>
      </c>
    </row>
    <row r="19" spans="1:10" x14ac:dyDescent="0.15">
      <c r="A19" s="6" t="s">
        <v>3</v>
      </c>
      <c r="B19" s="4">
        <f t="shared" ref="B19" si="6">+B14+B15+B16+B17+B18</f>
        <v>51</v>
      </c>
      <c r="C19" s="4">
        <f>SUM(C14:C18)</f>
        <v>43</v>
      </c>
      <c r="D19" s="5">
        <f>+(B19-C19)*100/C19</f>
        <v>18.604651162790699</v>
      </c>
      <c r="E19" s="4">
        <f>SUM(E14:E18)</f>
        <v>135</v>
      </c>
      <c r="F19" s="4">
        <f>SUM(F14:F18)</f>
        <v>135</v>
      </c>
      <c r="G19" s="5">
        <f t="shared" si="0"/>
        <v>0</v>
      </c>
      <c r="H19" s="4">
        <f>SUM(H14:H18)</f>
        <v>560</v>
      </c>
      <c r="I19" s="4">
        <f>SUM(I14:I18)</f>
        <v>554</v>
      </c>
      <c r="J19" s="5">
        <f t="shared" si="1"/>
        <v>1.0830324909747293</v>
      </c>
    </row>
    <row r="20" spans="1:10" ht="13" x14ac:dyDescent="0.15">
      <c r="A20" s="1" t="s">
        <v>16</v>
      </c>
      <c r="B20" s="2">
        <v>3</v>
      </c>
      <c r="C20" s="2">
        <f>+'Marzo 2018'!B20</f>
        <v>12</v>
      </c>
      <c r="D20" s="15">
        <f t="shared" si="5"/>
        <v>-75</v>
      </c>
      <c r="E20" s="2">
        <f>+B20+'Febrero 2019'!E20</f>
        <v>17</v>
      </c>
      <c r="F20" s="2">
        <f>+C20+'Febrero 2019'!F20</f>
        <v>33</v>
      </c>
      <c r="G20" s="15">
        <f t="shared" si="0"/>
        <v>-48.484848484848484</v>
      </c>
      <c r="H20" s="2">
        <f>+B20-C20+'Febrero 2019'!H20</f>
        <v>94</v>
      </c>
      <c r="I20" s="16">
        <f>+'Marzo 2018'!H20</f>
        <v>122</v>
      </c>
      <c r="J20" s="15">
        <f t="shared" si="1"/>
        <v>-22.950819672131146</v>
      </c>
    </row>
    <row r="21" spans="1:10" ht="13" x14ac:dyDescent="0.15">
      <c r="A21" s="1" t="s">
        <v>17</v>
      </c>
      <c r="B21" s="2">
        <v>8</v>
      </c>
      <c r="C21" s="2">
        <f>+'Marzo 2018'!B21</f>
        <v>4</v>
      </c>
      <c r="D21" s="15">
        <f t="shared" si="5"/>
        <v>100</v>
      </c>
      <c r="E21" s="2">
        <f>+B21+'Febrero 2019'!E21</f>
        <v>19</v>
      </c>
      <c r="F21" s="2">
        <f>+C21+'Febrero 2019'!F21</f>
        <v>17</v>
      </c>
      <c r="G21" s="15">
        <f t="shared" si="0"/>
        <v>11.764705882352942</v>
      </c>
      <c r="H21" s="2">
        <f>+B21-C21+'Febrero 2019'!H21</f>
        <v>61</v>
      </c>
      <c r="I21" s="16">
        <f>+'Marzo 2018'!H21</f>
        <v>62</v>
      </c>
      <c r="J21" s="15">
        <f t="shared" si="1"/>
        <v>-1.6129032258064515</v>
      </c>
    </row>
    <row r="22" spans="1:10" ht="13" x14ac:dyDescent="0.15">
      <c r="A22" s="1" t="s">
        <v>19</v>
      </c>
      <c r="B22" s="2">
        <v>2</v>
      </c>
      <c r="C22" s="2">
        <f>+'Marzo 2018'!B22</f>
        <v>2</v>
      </c>
      <c r="D22" s="15">
        <f t="shared" si="5"/>
        <v>0</v>
      </c>
      <c r="E22" s="2">
        <f>+B22+'Febrero 2019'!E22</f>
        <v>6</v>
      </c>
      <c r="F22" s="2">
        <f>+C22+'Febrero 2019'!F22</f>
        <v>7</v>
      </c>
      <c r="G22" s="15"/>
      <c r="H22" s="2">
        <f>+B22-C22+'Febrero 2019'!H22</f>
        <v>38</v>
      </c>
      <c r="I22" s="16">
        <f>+'Marzo 2018'!H22</f>
        <v>30</v>
      </c>
      <c r="J22" s="15">
        <f t="shared" si="1"/>
        <v>26.666666666666668</v>
      </c>
    </row>
    <row r="23" spans="1:10" ht="13" x14ac:dyDescent="0.15">
      <c r="A23" s="1" t="s">
        <v>18</v>
      </c>
      <c r="B23" s="2">
        <v>12</v>
      </c>
      <c r="C23" s="2">
        <f>+'Marzo 2018'!B23</f>
        <v>2</v>
      </c>
      <c r="D23" s="15">
        <f t="shared" si="5"/>
        <v>500</v>
      </c>
      <c r="E23" s="2">
        <f>+B23+'Febrero 2019'!E23</f>
        <v>41</v>
      </c>
      <c r="F23" s="2">
        <f>+C23+'Febrero 2019'!F23</f>
        <v>15</v>
      </c>
      <c r="G23" s="15">
        <f t="shared" si="0"/>
        <v>173.33333333333334</v>
      </c>
      <c r="H23" s="2">
        <f>+B23-C23+'Febrero 2019'!H23</f>
        <v>68</v>
      </c>
      <c r="I23" s="16">
        <f>+'Marzo 2018'!H23</f>
        <v>48</v>
      </c>
      <c r="J23" s="15">
        <f t="shared" si="1"/>
        <v>41.666666666666664</v>
      </c>
    </row>
    <row r="24" spans="1:10" ht="13" x14ac:dyDescent="0.15">
      <c r="A24" s="1" t="s">
        <v>20</v>
      </c>
      <c r="B24" s="2">
        <v>7</v>
      </c>
      <c r="C24" s="2">
        <f>+'Marzo 2018'!B24</f>
        <v>5</v>
      </c>
      <c r="D24" s="15">
        <f t="shared" si="5"/>
        <v>40</v>
      </c>
      <c r="E24" s="2">
        <f>+B24+'Febrero 2019'!E24</f>
        <v>20</v>
      </c>
      <c r="F24" s="2">
        <f>+C24+'Febrero 2019'!F24</f>
        <v>20</v>
      </c>
      <c r="G24" s="15">
        <f t="shared" si="0"/>
        <v>0</v>
      </c>
      <c r="H24" s="2">
        <f>+B24-C24+'Febrero 2019'!H24</f>
        <v>73</v>
      </c>
      <c r="I24" s="16">
        <f>+'Marzo 2018'!H24</f>
        <v>97</v>
      </c>
      <c r="J24" s="15">
        <f t="shared" si="1"/>
        <v>-24.742268041237114</v>
      </c>
    </row>
    <row r="25" spans="1:10" ht="13" x14ac:dyDescent="0.15">
      <c r="A25" s="1" t="s">
        <v>22</v>
      </c>
      <c r="B25" s="2">
        <v>17</v>
      </c>
      <c r="C25" s="2">
        <f>+'Marzo 2018'!B25</f>
        <v>16</v>
      </c>
      <c r="D25" s="15">
        <f t="shared" si="5"/>
        <v>6.25</v>
      </c>
      <c r="E25" s="2">
        <f>+B25+'Febrero 2019'!E25</f>
        <v>55</v>
      </c>
      <c r="F25" s="2">
        <f>+C25+'Febrero 2019'!F25</f>
        <v>44</v>
      </c>
      <c r="G25" s="15">
        <f t="shared" si="0"/>
        <v>25</v>
      </c>
      <c r="H25" s="2">
        <f>+B25-C25+'Febrero 2019'!H25</f>
        <v>191</v>
      </c>
      <c r="I25" s="16">
        <f>+'Marzo 2018'!H25</f>
        <v>160</v>
      </c>
      <c r="J25" s="15">
        <f t="shared" si="1"/>
        <v>19.375</v>
      </c>
    </row>
    <row r="26" spans="1:10" ht="13" x14ac:dyDescent="0.15">
      <c r="A26" s="1" t="s">
        <v>21</v>
      </c>
      <c r="B26" s="2">
        <v>6</v>
      </c>
      <c r="C26" s="2">
        <f>+'Marzo 2018'!B26</f>
        <v>5</v>
      </c>
      <c r="D26" s="15">
        <f t="shared" si="5"/>
        <v>20</v>
      </c>
      <c r="E26" s="2">
        <f>+B26+'Febrero 2019'!E26</f>
        <v>13</v>
      </c>
      <c r="F26" s="2">
        <f>+C26+'Febrero 2019'!F26</f>
        <v>17</v>
      </c>
      <c r="G26" s="15">
        <f t="shared" si="0"/>
        <v>-23.529411764705884</v>
      </c>
      <c r="H26" s="2">
        <f>+B26-C26+'Febrero 2019'!H26</f>
        <v>67</v>
      </c>
      <c r="I26" s="16">
        <f>+'Marzo 2018'!H26</f>
        <v>51</v>
      </c>
      <c r="J26" s="15">
        <f t="shared" si="1"/>
        <v>31.372549019607842</v>
      </c>
    </row>
    <row r="27" spans="1:10" ht="13" x14ac:dyDescent="0.15">
      <c r="A27" s="1" t="s">
        <v>28</v>
      </c>
      <c r="B27" s="2">
        <v>2</v>
      </c>
      <c r="C27" s="2">
        <f>+'Marzo 2018'!B27</f>
        <v>2</v>
      </c>
      <c r="D27" s="15">
        <f t="shared" si="5"/>
        <v>0</v>
      </c>
      <c r="E27" s="2">
        <f>+B27+'Febrero 2019'!E27</f>
        <v>15</v>
      </c>
      <c r="F27" s="2">
        <f>+C27+'Febrero 2019'!F27</f>
        <v>5</v>
      </c>
      <c r="G27" s="15">
        <f t="shared" si="0"/>
        <v>200</v>
      </c>
      <c r="H27" s="2">
        <f>+B27-C27+'Febrero 2019'!H27</f>
        <v>44</v>
      </c>
      <c r="I27" s="16">
        <f>+'Marzo 2018'!H27</f>
        <v>24</v>
      </c>
      <c r="J27" s="15">
        <f t="shared" si="1"/>
        <v>83.333333333333329</v>
      </c>
    </row>
    <row r="28" spans="1:10" x14ac:dyDescent="0.15">
      <c r="A28" s="6" t="s">
        <v>30</v>
      </c>
      <c r="B28" s="4">
        <f>SUM(B20:B27)</f>
        <v>57</v>
      </c>
      <c r="C28" s="4">
        <f>SUM(C20:C27)</f>
        <v>48</v>
      </c>
      <c r="D28" s="5">
        <f>+(B28-C28)*100/C28</f>
        <v>18.75</v>
      </c>
      <c r="E28" s="4">
        <f>SUM(E20:E27)</f>
        <v>186</v>
      </c>
      <c r="F28" s="4">
        <f>SUM(F20:F27)</f>
        <v>158</v>
      </c>
      <c r="G28" s="5">
        <f>+(E28-F28)*100/F28</f>
        <v>17.721518987341771</v>
      </c>
      <c r="H28" s="4">
        <f>SUM(H20:H27)</f>
        <v>636</v>
      </c>
      <c r="I28" s="4">
        <f>SUM(I20:I27)</f>
        <v>594</v>
      </c>
      <c r="J28" s="5">
        <f>+(H28-I28)*100/I28</f>
        <v>7.0707070707070709</v>
      </c>
    </row>
    <row r="29" spans="1:10" ht="14" x14ac:dyDescent="0.15">
      <c r="A29" s="14" t="s">
        <v>27</v>
      </c>
      <c r="B29" s="12">
        <f>+B7+B13+B19+B28</f>
        <v>142</v>
      </c>
      <c r="C29" s="12">
        <f>+C7+C13+C19+C28</f>
        <v>123</v>
      </c>
      <c r="D29" s="13">
        <f>+(B29-C29)*100/C29</f>
        <v>15.447154471544716</v>
      </c>
      <c r="E29" s="12">
        <f t="shared" ref="E29:I29" si="7">+E7+E13+E19+E28</f>
        <v>414</v>
      </c>
      <c r="F29" s="12">
        <f t="shared" si="7"/>
        <v>392</v>
      </c>
      <c r="G29" s="13">
        <f>+(E29-F29)*100/F29</f>
        <v>5.6122448979591839</v>
      </c>
      <c r="H29" s="12">
        <f t="shared" si="7"/>
        <v>1594</v>
      </c>
      <c r="I29" s="12">
        <f t="shared" si="7"/>
        <v>1518</v>
      </c>
      <c r="J29" s="13">
        <f>+(H29-I29)*100/I29</f>
        <v>5.0065876152832676</v>
      </c>
    </row>
    <row r="30" spans="1:10" x14ac:dyDescent="0.15">
      <c r="A30" s="11" t="s">
        <v>31</v>
      </c>
      <c r="B30" s="11">
        <f>+B29-B7</f>
        <v>136</v>
      </c>
      <c r="C30" s="11">
        <f>+C29-C7</f>
        <v>123</v>
      </c>
      <c r="D30" s="10">
        <f>+(B30-C30)*100/C30</f>
        <v>10.56910569105691</v>
      </c>
      <c r="E30" s="11">
        <f t="shared" ref="E30:I30" si="8">+E29-E7</f>
        <v>399</v>
      </c>
      <c r="F30" s="11">
        <f t="shared" si="8"/>
        <v>388</v>
      </c>
      <c r="G30" s="10">
        <f>+(E30-F30)*100/F30</f>
        <v>2.8350515463917527</v>
      </c>
      <c r="H30" s="11">
        <f t="shared" si="8"/>
        <v>1537</v>
      </c>
      <c r="I30" s="11">
        <f t="shared" si="8"/>
        <v>1499</v>
      </c>
      <c r="J30" s="10">
        <f>+(H30-I30)*100/I30</f>
        <v>2.5350233488992662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88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+'Febrero 2018'!B4</f>
        <v>1</v>
      </c>
      <c r="D4" s="15">
        <f t="shared" ref="D4:D12" si="0">+(B4-C4)*100/C4</f>
        <v>100</v>
      </c>
      <c r="E4" s="2">
        <f>+B4+'Enero 2019'!E4</f>
        <v>3</v>
      </c>
      <c r="F4" s="2">
        <f>+C4+'Enero 2019'!F4</f>
        <v>1</v>
      </c>
      <c r="G4" s="15">
        <f t="shared" ref="G4:G27" si="1">+(E4-F4)*100/F4</f>
        <v>200</v>
      </c>
      <c r="H4" s="2">
        <f>+B4-C4+'Enero 2019'!H4</f>
        <v>14</v>
      </c>
      <c r="I4" s="16">
        <f>+'Febrero 2018'!H4</f>
        <v>9</v>
      </c>
      <c r="J4" s="15">
        <f t="shared" ref="J4:J27" si="2">+(H4-I4)*100/I4</f>
        <v>55.555555555555557</v>
      </c>
    </row>
    <row r="5" spans="1:10" ht="13" x14ac:dyDescent="0.15">
      <c r="A5" s="1" t="s">
        <v>5</v>
      </c>
      <c r="B5" s="2">
        <v>1</v>
      </c>
      <c r="C5" s="2">
        <f>+'Febrero 2018'!B5</f>
        <v>1</v>
      </c>
      <c r="D5" s="15">
        <f t="shared" si="0"/>
        <v>0</v>
      </c>
      <c r="E5" s="2">
        <f>+B5+'Enero 2019'!E5</f>
        <v>3</v>
      </c>
      <c r="F5" s="2">
        <f>+C5+'Enero 2019'!F5</f>
        <v>2</v>
      </c>
      <c r="G5" s="15">
        <f t="shared" si="1"/>
        <v>50</v>
      </c>
      <c r="H5" s="2">
        <f>+B5-C5+'Enero 2019'!H5</f>
        <v>11</v>
      </c>
      <c r="I5" s="16">
        <f>+'Febrero 2018'!H5</f>
        <v>5</v>
      </c>
      <c r="J5" s="15">
        <f t="shared" si="2"/>
        <v>120</v>
      </c>
    </row>
    <row r="6" spans="1:10" ht="13" x14ac:dyDescent="0.15">
      <c r="A6" s="1" t="s">
        <v>6</v>
      </c>
      <c r="B6" s="2"/>
      <c r="C6" s="2">
        <f>+'Febrero 2018'!B6</f>
        <v>1</v>
      </c>
      <c r="D6" s="15"/>
      <c r="E6" s="2">
        <f>+B6+'Enero 2019'!E6</f>
        <v>3</v>
      </c>
      <c r="F6" s="2">
        <f>+C6+'Enero 2019'!F6</f>
        <v>1</v>
      </c>
      <c r="G6" s="15">
        <f t="shared" si="1"/>
        <v>200</v>
      </c>
      <c r="H6" s="2">
        <f>+B6-C6+'Enero 2019'!H6</f>
        <v>26</v>
      </c>
      <c r="I6" s="16">
        <f>+'Febrero 2018'!H6</f>
        <v>6</v>
      </c>
      <c r="J6" s="15">
        <f t="shared" si="2"/>
        <v>333.33333333333331</v>
      </c>
    </row>
    <row r="7" spans="1:10" x14ac:dyDescent="0.15">
      <c r="A7" s="6" t="s">
        <v>1</v>
      </c>
      <c r="B7" s="4">
        <f t="shared" ref="B7" si="3">+B4+B5+B6</f>
        <v>3</v>
      </c>
      <c r="C7" s="4">
        <f>SUM(C4:C6)</f>
        <v>3</v>
      </c>
      <c r="D7" s="5">
        <f t="shared" si="0"/>
        <v>0</v>
      </c>
      <c r="E7" s="4">
        <f>SUM(E4:E6)</f>
        <v>9</v>
      </c>
      <c r="F7" s="4">
        <f>SUM(F4:F6)</f>
        <v>4</v>
      </c>
      <c r="G7" s="5">
        <f t="shared" si="1"/>
        <v>125</v>
      </c>
      <c r="H7" s="4">
        <f>SUM(H4:H6)</f>
        <v>51</v>
      </c>
      <c r="I7" s="4">
        <f>SUM(I4:I6)</f>
        <v>20</v>
      </c>
      <c r="J7" s="5">
        <f t="shared" si="2"/>
        <v>155</v>
      </c>
    </row>
    <row r="8" spans="1:10" ht="13" x14ac:dyDescent="0.15">
      <c r="A8" s="1" t="s">
        <v>7</v>
      </c>
      <c r="B8" s="2"/>
      <c r="C8" s="2">
        <f>+'Febrero 2018'!B8</f>
        <v>1</v>
      </c>
      <c r="D8" s="15"/>
      <c r="E8" s="2">
        <f>+B8+'Enero 2019'!E8</f>
        <v>1</v>
      </c>
      <c r="F8" s="2">
        <f>+C8+'Enero 2019'!F8</f>
        <v>1</v>
      </c>
      <c r="G8" s="15">
        <f t="shared" si="1"/>
        <v>0</v>
      </c>
      <c r="H8" s="2">
        <f>+B8-C8+'Enero 2019'!H8</f>
        <v>13</v>
      </c>
      <c r="I8" s="16">
        <f>+'Febrero 2018'!H8</f>
        <v>6</v>
      </c>
      <c r="J8" s="15">
        <f t="shared" si="2"/>
        <v>116.66666666666667</v>
      </c>
    </row>
    <row r="9" spans="1:10" ht="13" x14ac:dyDescent="0.15">
      <c r="A9" s="1" t="s">
        <v>8</v>
      </c>
      <c r="B9" s="2">
        <v>1</v>
      </c>
      <c r="C9" s="2">
        <f>+'Febrero 2018'!B9</f>
        <v>1</v>
      </c>
      <c r="D9" s="15">
        <f t="shared" si="0"/>
        <v>0</v>
      </c>
      <c r="E9" s="2">
        <f>+B9+'Enero 2019'!E9</f>
        <v>1</v>
      </c>
      <c r="F9" s="2">
        <f>+C9+'Enero 2019'!F9</f>
        <v>4</v>
      </c>
      <c r="G9" s="15">
        <f t="shared" si="1"/>
        <v>-75</v>
      </c>
      <c r="H9" s="2">
        <f>+B9-C9+'Enero 2019'!H9</f>
        <v>20</v>
      </c>
      <c r="I9" s="16">
        <f>+'Febrero 2018'!H9</f>
        <v>21</v>
      </c>
      <c r="J9" s="15">
        <f t="shared" si="2"/>
        <v>-4.7619047619047619</v>
      </c>
    </row>
    <row r="10" spans="1:10" ht="13" x14ac:dyDescent="0.15">
      <c r="A10" s="1" t="s">
        <v>9</v>
      </c>
      <c r="B10" s="2">
        <v>8</v>
      </c>
      <c r="C10" s="2">
        <f>+'Febrero 2018'!B10</f>
        <v>5</v>
      </c>
      <c r="D10" s="15">
        <f t="shared" si="0"/>
        <v>60</v>
      </c>
      <c r="E10" s="2">
        <f>+B10+'Enero 2019'!E10</f>
        <v>17</v>
      </c>
      <c r="F10" s="2">
        <f>+C10+'Enero 2019'!F10</f>
        <v>13</v>
      </c>
      <c r="G10" s="15">
        <f t="shared" si="1"/>
        <v>30.76923076923077</v>
      </c>
      <c r="H10" s="2">
        <f>+B10-C10+'Enero 2019'!H10</f>
        <v>68</v>
      </c>
      <c r="I10" s="16">
        <f>+'Febrero 2018'!H10</f>
        <v>60</v>
      </c>
      <c r="J10" s="15">
        <f t="shared" si="2"/>
        <v>13.333333333333334</v>
      </c>
    </row>
    <row r="11" spans="1:10" ht="13" x14ac:dyDescent="0.15">
      <c r="A11" s="1" t="s">
        <v>10</v>
      </c>
      <c r="B11" s="2">
        <v>6</v>
      </c>
      <c r="C11" s="2">
        <f>+'Febrero 2018'!B11</f>
        <v>8</v>
      </c>
      <c r="D11" s="15">
        <f t="shared" si="0"/>
        <v>-25</v>
      </c>
      <c r="E11" s="2">
        <f>+B11+'Enero 2019'!E11</f>
        <v>12</v>
      </c>
      <c r="F11" s="2">
        <f>+C11+'Enero 2019'!F11</f>
        <v>15</v>
      </c>
      <c r="G11" s="15">
        <f t="shared" si="1"/>
        <v>-20</v>
      </c>
      <c r="H11" s="2">
        <f>+B11-C11+'Enero 2019'!H11</f>
        <v>81</v>
      </c>
      <c r="I11" s="16">
        <f>+'Febrero 2018'!H11</f>
        <v>82</v>
      </c>
      <c r="J11" s="15">
        <f t="shared" si="2"/>
        <v>-1.2195121951219512</v>
      </c>
    </row>
    <row r="12" spans="1:10" ht="13" x14ac:dyDescent="0.15">
      <c r="A12" s="1" t="s">
        <v>11</v>
      </c>
      <c r="B12" s="2">
        <v>12</v>
      </c>
      <c r="C12" s="2">
        <f>+'Febrero 2018'!B12</f>
        <v>10</v>
      </c>
      <c r="D12" s="15">
        <f t="shared" si="0"/>
        <v>20</v>
      </c>
      <c r="E12" s="2">
        <f>+B12+'Enero 2019'!E12</f>
        <v>19</v>
      </c>
      <c r="F12" s="2">
        <f>+C12+'Enero 2019'!F12</f>
        <v>30</v>
      </c>
      <c r="G12" s="15">
        <f t="shared" si="1"/>
        <v>-36.666666666666664</v>
      </c>
      <c r="H12" s="2">
        <f>+B12-C12+'Enero 2019'!H12</f>
        <v>163</v>
      </c>
      <c r="I12" s="16">
        <f>+'Febrero 2018'!H12</f>
        <v>182</v>
      </c>
      <c r="J12" s="15">
        <f t="shared" si="2"/>
        <v>-10.43956043956044</v>
      </c>
    </row>
    <row r="13" spans="1:10" x14ac:dyDescent="0.15">
      <c r="A13" s="6" t="s">
        <v>2</v>
      </c>
      <c r="B13" s="4">
        <f t="shared" ref="B13" si="4">+B8+B9+B10+B11+B12</f>
        <v>27</v>
      </c>
      <c r="C13" s="4">
        <f>SUM(C8:C12)</f>
        <v>25</v>
      </c>
      <c r="D13" s="5">
        <f>+(B13-C13)*100/C13</f>
        <v>8</v>
      </c>
      <c r="E13" s="4">
        <f>SUM(E8:E12)</f>
        <v>50</v>
      </c>
      <c r="F13" s="4">
        <f>SUM(F8:F12)</f>
        <v>63</v>
      </c>
      <c r="G13" s="5">
        <f t="shared" si="1"/>
        <v>-20.634920634920636</v>
      </c>
      <c r="H13" s="4">
        <f>SUM(H8:H12)</f>
        <v>345</v>
      </c>
      <c r="I13" s="4">
        <f>SUM(I8:I12)</f>
        <v>351</v>
      </c>
      <c r="J13" s="5">
        <f t="shared" si="2"/>
        <v>-1.7094017094017093</v>
      </c>
    </row>
    <row r="14" spans="1:10" ht="13" x14ac:dyDescent="0.15">
      <c r="A14" s="1" t="s">
        <v>12</v>
      </c>
      <c r="B14" s="2">
        <v>3</v>
      </c>
      <c r="C14" s="2">
        <f>+'Febrero 2018'!B14</f>
        <v>3</v>
      </c>
      <c r="D14" s="15">
        <f>+(B14-C14)*100/C14</f>
        <v>0</v>
      </c>
      <c r="E14" s="2">
        <f>+B14+'Enero 2019'!E14</f>
        <v>10</v>
      </c>
      <c r="F14" s="2">
        <f>+C14+'Enero 2019'!F14</f>
        <v>15</v>
      </c>
      <c r="G14" s="15">
        <f t="shared" si="1"/>
        <v>-33.333333333333336</v>
      </c>
      <c r="H14" s="2">
        <f>+B14-C14+'Enero 2019'!H14</f>
        <v>81</v>
      </c>
      <c r="I14" s="16">
        <f>+'Febrero 2018'!H14</f>
        <v>86</v>
      </c>
      <c r="J14" s="15">
        <f t="shared" si="2"/>
        <v>-5.8139534883720927</v>
      </c>
    </row>
    <row r="15" spans="1:10" ht="13" x14ac:dyDescent="0.15">
      <c r="A15" s="1" t="s">
        <v>13</v>
      </c>
      <c r="B15" s="2">
        <v>6</v>
      </c>
      <c r="C15" s="2">
        <f>+'Febrero 2018'!B15</f>
        <v>10</v>
      </c>
      <c r="D15" s="15">
        <f t="shared" ref="D15:D27" si="5">+(B15-C15)*100/C15</f>
        <v>-40</v>
      </c>
      <c r="E15" s="2">
        <f>+B15+'Enero 2019'!E15</f>
        <v>14</v>
      </c>
      <c r="F15" s="2">
        <f>+C15+'Enero 2019'!F15</f>
        <v>26</v>
      </c>
      <c r="G15" s="15">
        <f t="shared" si="1"/>
        <v>-46.153846153846153</v>
      </c>
      <c r="H15" s="2">
        <f>+B15-C15+'Enero 2019'!H15</f>
        <v>116</v>
      </c>
      <c r="I15" s="16">
        <f>+'Febrero 2018'!H15</f>
        <v>140</v>
      </c>
      <c r="J15" s="15">
        <f t="shared" si="2"/>
        <v>-17.142857142857142</v>
      </c>
    </row>
    <row r="16" spans="1:10" ht="13" x14ac:dyDescent="0.15">
      <c r="A16" s="1" t="s">
        <v>14</v>
      </c>
      <c r="B16" s="2">
        <v>13</v>
      </c>
      <c r="C16" s="2">
        <f>+'Febrero 2018'!B16</f>
        <v>9</v>
      </c>
      <c r="D16" s="15">
        <f t="shared" si="5"/>
        <v>44.444444444444443</v>
      </c>
      <c r="E16" s="2">
        <f>+B16+'Enero 2019'!E16</f>
        <v>23</v>
      </c>
      <c r="F16" s="2">
        <f>+C16+'Enero 2019'!F16</f>
        <v>17</v>
      </c>
      <c r="G16" s="15">
        <f t="shared" si="1"/>
        <v>35.294117647058826</v>
      </c>
      <c r="H16" s="2">
        <f>+B16-C16+'Enero 2019'!H16</f>
        <v>133</v>
      </c>
      <c r="I16" s="16">
        <f>+'Febrero 2018'!H16</f>
        <v>134</v>
      </c>
      <c r="J16" s="15">
        <f t="shared" si="2"/>
        <v>-0.74626865671641796</v>
      </c>
    </row>
    <row r="17" spans="1:10" ht="13" x14ac:dyDescent="0.15">
      <c r="A17" s="1" t="s">
        <v>15</v>
      </c>
      <c r="B17" s="2">
        <v>6</v>
      </c>
      <c r="C17" s="2">
        <f>+'Febrero 2018'!B17</f>
        <v>6</v>
      </c>
      <c r="D17" s="15">
        <f t="shared" si="5"/>
        <v>0</v>
      </c>
      <c r="E17" s="2">
        <f>+B17+'Enero 2019'!E17</f>
        <v>16</v>
      </c>
      <c r="F17" s="2">
        <f>+C17+'Enero 2019'!F17</f>
        <v>17</v>
      </c>
      <c r="G17" s="15">
        <f t="shared" si="1"/>
        <v>-5.882352941176471</v>
      </c>
      <c r="H17" s="2">
        <f>+B17-C17+'Enero 2019'!H17</f>
        <v>99</v>
      </c>
      <c r="I17" s="16">
        <f>+'Febrero 2018'!H17</f>
        <v>98</v>
      </c>
      <c r="J17" s="15">
        <f t="shared" si="2"/>
        <v>1.0204081632653061</v>
      </c>
    </row>
    <row r="18" spans="1:10" ht="13" x14ac:dyDescent="0.15">
      <c r="A18" s="1" t="s">
        <v>29</v>
      </c>
      <c r="B18" s="2">
        <v>12</v>
      </c>
      <c r="C18" s="2">
        <f>+'Febrero 2018'!B18</f>
        <v>7</v>
      </c>
      <c r="D18" s="15">
        <f t="shared" si="5"/>
        <v>71.428571428571431</v>
      </c>
      <c r="E18" s="2">
        <f>+B18+'Enero 2019'!E18</f>
        <v>21</v>
      </c>
      <c r="F18" s="2">
        <f>+C18+'Enero 2019'!F18</f>
        <v>17</v>
      </c>
      <c r="G18" s="15">
        <f t="shared" si="1"/>
        <v>23.529411764705884</v>
      </c>
      <c r="H18" s="2">
        <f>+B18-C18+'Enero 2019'!H18</f>
        <v>123</v>
      </c>
      <c r="I18" s="16">
        <f>+'Febrero 2018'!H18</f>
        <v>117</v>
      </c>
      <c r="J18" s="15">
        <f t="shared" si="2"/>
        <v>5.1282051282051286</v>
      </c>
    </row>
    <row r="19" spans="1:10" x14ac:dyDescent="0.15">
      <c r="A19" s="6" t="s">
        <v>3</v>
      </c>
      <c r="B19" s="4">
        <f t="shared" ref="B19" si="6">+B14+B15+B16+B17+B18</f>
        <v>40</v>
      </c>
      <c r="C19" s="4">
        <f>SUM(C14:C18)</f>
        <v>35</v>
      </c>
      <c r="D19" s="5">
        <f>+(B19-C19)*100/C19</f>
        <v>14.285714285714286</v>
      </c>
      <c r="E19" s="4">
        <f>SUM(E14:E18)</f>
        <v>84</v>
      </c>
      <c r="F19" s="4">
        <f>SUM(F14:F18)</f>
        <v>92</v>
      </c>
      <c r="G19" s="5">
        <f t="shared" si="1"/>
        <v>-8.695652173913043</v>
      </c>
      <c r="H19" s="4">
        <f>SUM(H14:H18)</f>
        <v>552</v>
      </c>
      <c r="I19" s="4">
        <f>SUM(I14:I18)</f>
        <v>575</v>
      </c>
      <c r="J19" s="5">
        <f t="shared" si="2"/>
        <v>-4</v>
      </c>
    </row>
    <row r="20" spans="1:10" ht="13" x14ac:dyDescent="0.15">
      <c r="A20" s="1" t="s">
        <v>16</v>
      </c>
      <c r="B20" s="2">
        <v>6</v>
      </c>
      <c r="C20" s="2">
        <f>+'Febrero 2018'!B20</f>
        <v>14</v>
      </c>
      <c r="D20" s="15">
        <f t="shared" si="5"/>
        <v>-57.142857142857146</v>
      </c>
      <c r="E20" s="2">
        <f>+B20+'Enero 2019'!E20</f>
        <v>14</v>
      </c>
      <c r="F20" s="2">
        <f>+C20+'Enero 2019'!F20</f>
        <v>21</v>
      </c>
      <c r="G20" s="15">
        <f t="shared" si="1"/>
        <v>-33.333333333333336</v>
      </c>
      <c r="H20" s="2">
        <f>+B20-C20+'Enero 2019'!H20</f>
        <v>103</v>
      </c>
      <c r="I20" s="16">
        <f>+'Febrero 2018'!H20</f>
        <v>129</v>
      </c>
      <c r="J20" s="15">
        <f t="shared" si="2"/>
        <v>-20.155038759689923</v>
      </c>
    </row>
    <row r="21" spans="1:10" ht="13" x14ac:dyDescent="0.15">
      <c r="A21" s="1" t="s">
        <v>17</v>
      </c>
      <c r="B21" s="2">
        <v>6</v>
      </c>
      <c r="C21" s="2">
        <f>+'Febrero 2018'!B21</f>
        <v>9</v>
      </c>
      <c r="D21" s="15">
        <f t="shared" si="5"/>
        <v>-33.333333333333336</v>
      </c>
      <c r="E21" s="2">
        <f>+B21+'Enero 2019'!E21</f>
        <v>11</v>
      </c>
      <c r="F21" s="2">
        <f>+C21+'Enero 2019'!F21</f>
        <v>13</v>
      </c>
      <c r="G21" s="15">
        <f t="shared" si="1"/>
        <v>-15.384615384615385</v>
      </c>
      <c r="H21" s="2">
        <f>+B21-C21+'Enero 2019'!H21</f>
        <v>57</v>
      </c>
      <c r="I21" s="16">
        <f>+'Febrero 2018'!H21</f>
        <v>66</v>
      </c>
      <c r="J21" s="15">
        <f t="shared" si="2"/>
        <v>-13.636363636363637</v>
      </c>
    </row>
    <row r="22" spans="1:10" ht="13" x14ac:dyDescent="0.15">
      <c r="A22" s="1" t="s">
        <v>19</v>
      </c>
      <c r="B22" s="2">
        <v>4</v>
      </c>
      <c r="C22" s="2">
        <f>+'Febrero 2018'!B22</f>
        <v>3</v>
      </c>
      <c r="D22" s="15">
        <f t="shared" si="5"/>
        <v>33.333333333333336</v>
      </c>
      <c r="E22" s="2">
        <f>+B22+'Enero 2019'!E22</f>
        <v>4</v>
      </c>
      <c r="F22" s="2">
        <f>+C22+'Enero 2019'!F22</f>
        <v>5</v>
      </c>
      <c r="G22" s="15"/>
      <c r="H22" s="2">
        <f>+B22-C22+'Enero 2019'!H22</f>
        <v>38</v>
      </c>
      <c r="I22" s="16">
        <f>+'Febrero 2018'!H22</f>
        <v>31</v>
      </c>
      <c r="J22" s="15">
        <f t="shared" si="2"/>
        <v>22.580645161290324</v>
      </c>
    </row>
    <row r="23" spans="1:10" ht="13" x14ac:dyDescent="0.15">
      <c r="A23" s="1" t="s">
        <v>18</v>
      </c>
      <c r="B23" s="2">
        <v>15</v>
      </c>
      <c r="C23" s="2">
        <f>+'Febrero 2018'!B23</f>
        <v>8</v>
      </c>
      <c r="D23" s="15">
        <f t="shared" si="5"/>
        <v>87.5</v>
      </c>
      <c r="E23" s="2">
        <f>+B23+'Enero 2019'!E23</f>
        <v>29</v>
      </c>
      <c r="F23" s="2">
        <f>+C23+'Enero 2019'!F23</f>
        <v>13</v>
      </c>
      <c r="G23" s="15">
        <f t="shared" si="1"/>
        <v>123.07692307692308</v>
      </c>
      <c r="H23" s="2">
        <f>+B23-C23+'Enero 2019'!H23</f>
        <v>58</v>
      </c>
      <c r="I23" s="16">
        <f>+'Febrero 2018'!H23</f>
        <v>54</v>
      </c>
      <c r="J23" s="15">
        <f t="shared" si="2"/>
        <v>7.4074074074074074</v>
      </c>
    </row>
    <row r="24" spans="1:10" ht="13" x14ac:dyDescent="0.15">
      <c r="A24" s="1" t="s">
        <v>20</v>
      </c>
      <c r="B24" s="2">
        <v>5</v>
      </c>
      <c r="C24" s="2">
        <f>+'Febrero 2018'!B24</f>
        <v>9</v>
      </c>
      <c r="D24" s="15">
        <f t="shared" si="5"/>
        <v>-44.444444444444443</v>
      </c>
      <c r="E24" s="2">
        <f>+B24+'Enero 2019'!E24</f>
        <v>13</v>
      </c>
      <c r="F24" s="2">
        <f>+C24+'Enero 2019'!F24</f>
        <v>15</v>
      </c>
      <c r="G24" s="15">
        <f t="shared" si="1"/>
        <v>-13.333333333333334</v>
      </c>
      <c r="H24" s="2">
        <f>+B24-C24+'Enero 2019'!H24</f>
        <v>71</v>
      </c>
      <c r="I24" s="16">
        <f>+'Febrero 2018'!H24</f>
        <v>94</v>
      </c>
      <c r="J24" s="15">
        <f t="shared" si="2"/>
        <v>-24.468085106382979</v>
      </c>
    </row>
    <row r="25" spans="1:10" ht="13" x14ac:dyDescent="0.15">
      <c r="A25" s="1" t="s">
        <v>22</v>
      </c>
      <c r="B25" s="2">
        <v>25</v>
      </c>
      <c r="C25" s="2">
        <f>+'Febrero 2018'!B25</f>
        <v>13</v>
      </c>
      <c r="D25" s="15">
        <f t="shared" si="5"/>
        <v>92.307692307692307</v>
      </c>
      <c r="E25" s="2">
        <f>+B25+'Enero 2019'!E25</f>
        <v>38</v>
      </c>
      <c r="F25" s="2">
        <f>+C25+'Enero 2019'!F25</f>
        <v>28</v>
      </c>
      <c r="G25" s="15">
        <f t="shared" si="1"/>
        <v>35.714285714285715</v>
      </c>
      <c r="H25" s="2">
        <f>+B25-C25+'Enero 2019'!H25</f>
        <v>190</v>
      </c>
      <c r="I25" s="16">
        <f>+'Febrero 2018'!H25</f>
        <v>160</v>
      </c>
      <c r="J25" s="15">
        <f t="shared" si="2"/>
        <v>18.75</v>
      </c>
    </row>
    <row r="26" spans="1:10" ht="13" x14ac:dyDescent="0.15">
      <c r="A26" s="1" t="s">
        <v>21</v>
      </c>
      <c r="B26" s="2">
        <v>3</v>
      </c>
      <c r="C26" s="2">
        <f>+'Febrero 2018'!B26</f>
        <v>6</v>
      </c>
      <c r="D26" s="15">
        <f t="shared" si="5"/>
        <v>-50</v>
      </c>
      <c r="E26" s="2">
        <f>+B26+'Enero 2019'!E26</f>
        <v>7</v>
      </c>
      <c r="F26" s="2">
        <f>+C26+'Enero 2019'!F26</f>
        <v>12</v>
      </c>
      <c r="G26" s="15">
        <f t="shared" si="1"/>
        <v>-41.666666666666664</v>
      </c>
      <c r="H26" s="2">
        <f>+B26-C26+'Enero 2019'!H26</f>
        <v>66</v>
      </c>
      <c r="I26" s="16">
        <f>+'Febrero 2018'!H26</f>
        <v>52</v>
      </c>
      <c r="J26" s="15">
        <f t="shared" si="2"/>
        <v>26.923076923076923</v>
      </c>
    </row>
    <row r="27" spans="1:10" ht="13" x14ac:dyDescent="0.15">
      <c r="A27" s="1" t="s">
        <v>28</v>
      </c>
      <c r="B27" s="2">
        <v>3</v>
      </c>
      <c r="C27" s="2">
        <f>+'Febrero 2018'!B27</f>
        <v>2</v>
      </c>
      <c r="D27" s="15">
        <f t="shared" si="5"/>
        <v>50</v>
      </c>
      <c r="E27" s="2">
        <f>+B27+'Enero 2019'!E27</f>
        <v>13</v>
      </c>
      <c r="F27" s="2">
        <f>+C27+'Enero 2019'!F27</f>
        <v>3</v>
      </c>
      <c r="G27" s="15">
        <f t="shared" si="1"/>
        <v>333.33333333333331</v>
      </c>
      <c r="H27" s="2">
        <f>+B27-C27+'Enero 2019'!H27</f>
        <v>44</v>
      </c>
      <c r="I27" s="16">
        <f>+'Febrero 2018'!H27</f>
        <v>29</v>
      </c>
      <c r="J27" s="15">
        <f t="shared" si="2"/>
        <v>51.724137931034484</v>
      </c>
    </row>
    <row r="28" spans="1:10" x14ac:dyDescent="0.15">
      <c r="A28" s="6" t="s">
        <v>30</v>
      </c>
      <c r="B28" s="4">
        <f>SUM(B20:B27)</f>
        <v>67</v>
      </c>
      <c r="C28" s="4">
        <f>SUM(C20:C27)</f>
        <v>64</v>
      </c>
      <c r="D28" s="5">
        <f>+(B28-C28)*100/C28</f>
        <v>4.6875</v>
      </c>
      <c r="E28" s="4">
        <f>SUM(E20:E27)</f>
        <v>129</v>
      </c>
      <c r="F28" s="4">
        <f>SUM(F20:F27)</f>
        <v>110</v>
      </c>
      <c r="G28" s="5">
        <f>+(E28-F28)*100/F28</f>
        <v>17.272727272727273</v>
      </c>
      <c r="H28" s="4">
        <f>SUM(H20:H27)</f>
        <v>627</v>
      </c>
      <c r="I28" s="4">
        <f>SUM(I20:I27)</f>
        <v>615</v>
      </c>
      <c r="J28" s="5">
        <f>+(H28-I28)*100/I28</f>
        <v>1.9512195121951219</v>
      </c>
    </row>
    <row r="29" spans="1:10" ht="14" x14ac:dyDescent="0.15">
      <c r="A29" s="14" t="s">
        <v>27</v>
      </c>
      <c r="B29" s="12">
        <f>+B7+B13+B19+B28</f>
        <v>137</v>
      </c>
      <c r="C29" s="12">
        <f>+C7+C13+C19+C28</f>
        <v>127</v>
      </c>
      <c r="D29" s="13">
        <f>+(B29-C29)*100/C29</f>
        <v>7.8740157480314963</v>
      </c>
      <c r="E29" s="12">
        <f t="shared" ref="E29:I29" si="7">+E7+E13+E19+E28</f>
        <v>272</v>
      </c>
      <c r="F29" s="12">
        <f t="shared" si="7"/>
        <v>269</v>
      </c>
      <c r="G29" s="13">
        <f>+(E29-F29)*100/F29</f>
        <v>1.1152416356877324</v>
      </c>
      <c r="H29" s="12">
        <f t="shared" si="7"/>
        <v>1575</v>
      </c>
      <c r="I29" s="12">
        <f t="shared" si="7"/>
        <v>1561</v>
      </c>
      <c r="J29" s="13">
        <f>+(H29-I29)*100/I29</f>
        <v>0.89686098654708524</v>
      </c>
    </row>
    <row r="30" spans="1:10" x14ac:dyDescent="0.15">
      <c r="A30" s="11" t="s">
        <v>31</v>
      </c>
      <c r="B30" s="11">
        <f>+B29-B7</f>
        <v>134</v>
      </c>
      <c r="C30" s="11">
        <f>+C29-C7</f>
        <v>124</v>
      </c>
      <c r="D30" s="10">
        <f>+(B30-C30)*100/C30</f>
        <v>8.064516129032258</v>
      </c>
      <c r="E30" s="11">
        <f t="shared" ref="E30:I30" si="8">+E29-E7</f>
        <v>263</v>
      </c>
      <c r="F30" s="11">
        <f t="shared" si="8"/>
        <v>265</v>
      </c>
      <c r="G30" s="10">
        <f>+(E30-F30)*100/F30</f>
        <v>-0.75471698113207553</v>
      </c>
      <c r="H30" s="11">
        <f t="shared" si="8"/>
        <v>1524</v>
      </c>
      <c r="I30" s="11">
        <f t="shared" si="8"/>
        <v>1541</v>
      </c>
      <c r="J30" s="10">
        <f>+(H30-I30)*100/I30</f>
        <v>-1.1031797534068786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6B71EB-F5C0-314D-8E61-B637D5239DE4}">
  <dimension ref="A2:J30"/>
  <sheetViews>
    <sheetView topLeftCell="A5" zoomScale="154" zoomScaleNormal="154" zoomScalePageLayoutView="117" workbookViewId="0">
      <selection activeCell="G7" sqref="G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+'Abril 2023'!B4</f>
        <v>0</v>
      </c>
      <c r="D4" s="15"/>
      <c r="E4" s="2">
        <f>+B4+'Marzo 2024'!E4</f>
        <v>3</v>
      </c>
      <c r="F4" s="2">
        <f>+C4+'Marzo 2024'!F4</f>
        <v>1</v>
      </c>
      <c r="G4" s="15">
        <f t="shared" ref="G4:G27" si="0">+(E4-F4)*100/F4</f>
        <v>200</v>
      </c>
      <c r="H4" s="2">
        <f>+B4-C4+'Marzo 2024'!H4</f>
        <v>5</v>
      </c>
      <c r="I4" s="16">
        <f>+'Abril 2023'!H4</f>
        <v>3</v>
      </c>
      <c r="J4" s="15">
        <f t="shared" ref="J4:J27" si="1">+(H4-I4)*100/I4</f>
        <v>66.666666666666671</v>
      </c>
    </row>
    <row r="5" spans="1:10" ht="13" x14ac:dyDescent="0.15">
      <c r="A5" s="1" t="s">
        <v>5</v>
      </c>
      <c r="B5" s="2"/>
      <c r="C5" s="2">
        <f>+'Abril 2023'!B5</f>
        <v>0</v>
      </c>
      <c r="D5" s="15"/>
      <c r="E5" s="2">
        <f>+B5+'Marzo 2024'!E5</f>
        <v>0</v>
      </c>
      <c r="F5" s="2">
        <f>+C5+'Marzo 2024'!F5</f>
        <v>0</v>
      </c>
      <c r="G5" s="15"/>
      <c r="H5" s="2">
        <f>+B5-C5+'Marzo 2024'!H5</f>
        <v>1</v>
      </c>
      <c r="I5" s="16">
        <f>+'Abril 2023'!H5</f>
        <v>1</v>
      </c>
      <c r="J5" s="15">
        <f t="shared" si="1"/>
        <v>0</v>
      </c>
    </row>
    <row r="6" spans="1:10" ht="13" x14ac:dyDescent="0.15">
      <c r="A6" s="1" t="s">
        <v>6</v>
      </c>
      <c r="B6" s="2">
        <v>1</v>
      </c>
      <c r="C6" s="2">
        <f>+'Abril 2023'!B6</f>
        <v>0</v>
      </c>
      <c r="D6" s="15"/>
      <c r="E6" s="2">
        <f>+B6+'Marzo 2024'!E6</f>
        <v>3</v>
      </c>
      <c r="F6" s="2">
        <f>+C6+'Marzo 2024'!F6</f>
        <v>0</v>
      </c>
      <c r="G6" s="15"/>
      <c r="H6" s="2">
        <f>+B6-C6+'Marzo 2024'!H6</f>
        <v>6</v>
      </c>
      <c r="I6" s="16">
        <f>+'Abril 2023'!H6</f>
        <v>3</v>
      </c>
      <c r="J6" s="15">
        <f t="shared" si="1"/>
        <v>100</v>
      </c>
    </row>
    <row r="7" spans="1:10" x14ac:dyDescent="0.15">
      <c r="A7" s="6" t="s">
        <v>1</v>
      </c>
      <c r="B7" s="4">
        <f t="shared" ref="B7" si="2">+B4+B5+B6</f>
        <v>3</v>
      </c>
      <c r="C7" s="4">
        <f>SUM(C4:C6)</f>
        <v>0</v>
      </c>
      <c r="D7" s="5"/>
      <c r="E7" s="4">
        <f>SUM(E4:E6)</f>
        <v>6</v>
      </c>
      <c r="F7" s="4">
        <f>SUM(F4:F6)</f>
        <v>1</v>
      </c>
      <c r="G7" s="5">
        <f t="shared" si="0"/>
        <v>500</v>
      </c>
      <c r="H7" s="4">
        <f>SUM(H4:H6)</f>
        <v>12</v>
      </c>
      <c r="I7" s="4">
        <f>SUM(I4:I6)</f>
        <v>7</v>
      </c>
      <c r="J7" s="5">
        <f t="shared" si="1"/>
        <v>71.428571428571431</v>
      </c>
    </row>
    <row r="8" spans="1:10" ht="13" x14ac:dyDescent="0.15">
      <c r="A8" s="1" t="s">
        <v>7</v>
      </c>
      <c r="B8" s="2"/>
      <c r="C8" s="2">
        <f>+'Abril 2023'!B8</f>
        <v>0</v>
      </c>
      <c r="D8" s="15"/>
      <c r="E8" s="2">
        <f>+B8+'Marzo 2024'!E8</f>
        <v>0</v>
      </c>
      <c r="F8" s="2">
        <f>+C8+'Marzo 2024'!F8</f>
        <v>0</v>
      </c>
      <c r="G8" s="15"/>
      <c r="H8" s="2">
        <f>+B8-C8+'Marzo 2024'!H8</f>
        <v>3</v>
      </c>
      <c r="I8" s="16">
        <f>+'Abril 2023'!H8</f>
        <v>0</v>
      </c>
      <c r="J8" s="15"/>
    </row>
    <row r="9" spans="1:10" ht="13" x14ac:dyDescent="0.15">
      <c r="A9" s="1" t="s">
        <v>8</v>
      </c>
      <c r="B9" s="2"/>
      <c r="C9" s="2">
        <f>+'Abril 2023'!B9</f>
        <v>0</v>
      </c>
      <c r="D9" s="15"/>
      <c r="E9" s="2">
        <f>+B9+'Marzo 2024'!E9</f>
        <v>1</v>
      </c>
      <c r="F9" s="2">
        <f>+C9+'Marzo 2024'!F9</f>
        <v>1</v>
      </c>
      <c r="G9" s="15">
        <f t="shared" si="0"/>
        <v>0</v>
      </c>
      <c r="H9" s="2">
        <f>+B9-C9+'Marzo 2024'!H9</f>
        <v>5</v>
      </c>
      <c r="I9" s="16">
        <f>+'Abril 2023'!H9</f>
        <v>6</v>
      </c>
      <c r="J9" s="15">
        <f t="shared" si="1"/>
        <v>-16.666666666666668</v>
      </c>
    </row>
    <row r="10" spans="1:10" ht="13" x14ac:dyDescent="0.15">
      <c r="A10" s="1" t="s">
        <v>9</v>
      </c>
      <c r="B10" s="2">
        <v>2</v>
      </c>
      <c r="C10" s="2">
        <f>+'Abril 2023'!B10</f>
        <v>2</v>
      </c>
      <c r="D10" s="15">
        <f t="shared" ref="D10:D12" si="3">+(B10-C10)*100/C10</f>
        <v>0</v>
      </c>
      <c r="E10" s="2">
        <f>+B10+'Marzo 2024'!E10</f>
        <v>7</v>
      </c>
      <c r="F10" s="2">
        <f>+C10+'Marzo 2024'!F10</f>
        <v>11</v>
      </c>
      <c r="G10" s="15">
        <f t="shared" si="0"/>
        <v>-36.363636363636367</v>
      </c>
      <c r="H10" s="2">
        <f>+B10-C10+'Marzo 2024'!H10</f>
        <v>21</v>
      </c>
      <c r="I10" s="16">
        <f>+'Abril 2023'!H10</f>
        <v>31</v>
      </c>
      <c r="J10" s="15">
        <f t="shared" si="1"/>
        <v>-32.258064516129032</v>
      </c>
    </row>
    <row r="11" spans="1:10" ht="13" x14ac:dyDescent="0.15">
      <c r="A11" s="1" t="s">
        <v>10</v>
      </c>
      <c r="B11" s="2">
        <v>8</v>
      </c>
      <c r="C11" s="2">
        <f>+'Abril 2023'!B11</f>
        <v>2</v>
      </c>
      <c r="D11" s="15">
        <f t="shared" si="3"/>
        <v>300</v>
      </c>
      <c r="E11" s="2">
        <f>+B11+'Marzo 2024'!E11</f>
        <v>13</v>
      </c>
      <c r="F11" s="2">
        <f>+C11+'Marzo 2024'!F11</f>
        <v>8</v>
      </c>
      <c r="G11" s="15">
        <f t="shared" si="0"/>
        <v>62.5</v>
      </c>
      <c r="H11" s="2">
        <f>+B11-C11+'Marzo 2024'!H11</f>
        <v>30</v>
      </c>
      <c r="I11" s="16">
        <f>+'Abril 2023'!H11</f>
        <v>42</v>
      </c>
      <c r="J11" s="15">
        <f t="shared" si="1"/>
        <v>-28.571428571428573</v>
      </c>
    </row>
    <row r="12" spans="1:10" ht="13" x14ac:dyDescent="0.15">
      <c r="A12" s="1" t="s">
        <v>11</v>
      </c>
      <c r="B12" s="2">
        <v>8</v>
      </c>
      <c r="C12" s="2">
        <f>+'Abril 2023'!B12</f>
        <v>1</v>
      </c>
      <c r="D12" s="15">
        <f t="shared" si="3"/>
        <v>700</v>
      </c>
      <c r="E12" s="2">
        <f>+B12+'Marzo 2024'!E12</f>
        <v>25</v>
      </c>
      <c r="F12" s="2">
        <f>+C12+'Marzo 2024'!F12</f>
        <v>21</v>
      </c>
      <c r="G12" s="15">
        <f t="shared" si="0"/>
        <v>19.047619047619047</v>
      </c>
      <c r="H12" s="2">
        <f>+B12-C12+'Marzo 2024'!H12</f>
        <v>60</v>
      </c>
      <c r="I12" s="16">
        <f>+'Abril 2023'!H12</f>
        <v>54</v>
      </c>
      <c r="J12" s="15">
        <f t="shared" si="1"/>
        <v>11.111111111111111</v>
      </c>
    </row>
    <row r="13" spans="1:10" x14ac:dyDescent="0.15">
      <c r="A13" s="6" t="s">
        <v>2</v>
      </c>
      <c r="B13" s="4">
        <f t="shared" ref="B13" si="4">+B8+B9+B10+B11+B12</f>
        <v>18</v>
      </c>
      <c r="C13" s="4">
        <f>SUM(C8:C12)</f>
        <v>5</v>
      </c>
      <c r="D13" s="5">
        <f>+(B13-C13)*100/C13</f>
        <v>260</v>
      </c>
      <c r="E13" s="4">
        <f>SUM(E8:E12)</f>
        <v>46</v>
      </c>
      <c r="F13" s="4">
        <f>SUM(F8:F12)</f>
        <v>41</v>
      </c>
      <c r="G13" s="5">
        <f t="shared" si="0"/>
        <v>12.195121951219512</v>
      </c>
      <c r="H13" s="4">
        <f>SUM(H8:H12)</f>
        <v>119</v>
      </c>
      <c r="I13" s="4">
        <f>SUM(I8:I12)</f>
        <v>133</v>
      </c>
      <c r="J13" s="5">
        <f t="shared" si="1"/>
        <v>-10.526315789473685</v>
      </c>
    </row>
    <row r="14" spans="1:10" ht="13" x14ac:dyDescent="0.15">
      <c r="A14" s="1" t="s">
        <v>12</v>
      </c>
      <c r="B14" s="2">
        <v>3</v>
      </c>
      <c r="C14" s="2">
        <f>+'Abril 2023'!B14</f>
        <v>2</v>
      </c>
      <c r="D14" s="15">
        <f t="shared" ref="D14:D18" si="5">+(B14-C14)*100/C14</f>
        <v>50</v>
      </c>
      <c r="E14" s="2">
        <f>+B14+'Marzo 2024'!E14</f>
        <v>10</v>
      </c>
      <c r="F14" s="2">
        <f>+C14+'Marzo 2024'!F14</f>
        <v>8</v>
      </c>
      <c r="G14" s="15">
        <f t="shared" si="0"/>
        <v>25</v>
      </c>
      <c r="H14" s="2">
        <f>+B14-C14+'Marzo 2024'!H14</f>
        <v>30</v>
      </c>
      <c r="I14" s="16">
        <f>+'Abril 2023'!H14</f>
        <v>24</v>
      </c>
      <c r="J14" s="15">
        <f t="shared" si="1"/>
        <v>25</v>
      </c>
    </row>
    <row r="15" spans="1:10" ht="13" x14ac:dyDescent="0.15">
      <c r="A15" s="1" t="s">
        <v>13</v>
      </c>
      <c r="B15" s="2">
        <v>7</v>
      </c>
      <c r="C15" s="2">
        <f>+'Abril 2023'!B15</f>
        <v>1</v>
      </c>
      <c r="D15" s="15">
        <f t="shared" si="5"/>
        <v>600</v>
      </c>
      <c r="E15" s="2">
        <f>+B15+'Marzo 2024'!E15</f>
        <v>18</v>
      </c>
      <c r="F15" s="2">
        <f>+C15+'Marzo 2024'!F15</f>
        <v>8</v>
      </c>
      <c r="G15" s="15">
        <f t="shared" si="0"/>
        <v>125</v>
      </c>
      <c r="H15" s="2">
        <f>+B15-C15+'Marzo 2024'!H15</f>
        <v>46</v>
      </c>
      <c r="I15" s="16">
        <f>+'Abril 2023'!H15</f>
        <v>37</v>
      </c>
      <c r="J15" s="15">
        <f t="shared" si="1"/>
        <v>24.324324324324323</v>
      </c>
    </row>
    <row r="16" spans="1:10" ht="13" x14ac:dyDescent="0.15">
      <c r="A16" s="1" t="s">
        <v>14</v>
      </c>
      <c r="B16" s="2">
        <v>11</v>
      </c>
      <c r="C16" s="2">
        <f>+'Abril 2023'!B16</f>
        <v>4</v>
      </c>
      <c r="D16" s="15">
        <f t="shared" si="5"/>
        <v>175</v>
      </c>
      <c r="E16" s="2">
        <f>+B16+'Marzo 2024'!E16</f>
        <v>37</v>
      </c>
      <c r="F16" s="2">
        <f>+C16+'Marzo 2024'!F16</f>
        <v>15</v>
      </c>
      <c r="G16" s="15">
        <f t="shared" si="0"/>
        <v>146.66666666666666</v>
      </c>
      <c r="H16" s="2">
        <f>+B16-C16+'Marzo 2024'!H16</f>
        <v>103</v>
      </c>
      <c r="I16" s="16">
        <f>+'Abril 2023'!H16</f>
        <v>69</v>
      </c>
      <c r="J16" s="15">
        <f t="shared" si="1"/>
        <v>49.275362318840578</v>
      </c>
    </row>
    <row r="17" spans="1:10" ht="13" x14ac:dyDescent="0.15">
      <c r="A17" s="1" t="s">
        <v>15</v>
      </c>
      <c r="B17" s="2">
        <v>5</v>
      </c>
      <c r="C17" s="2">
        <f>+'Abril 2023'!B17</f>
        <v>2</v>
      </c>
      <c r="D17" s="15">
        <f t="shared" si="5"/>
        <v>150</v>
      </c>
      <c r="E17" s="2">
        <f>+B17+'Marzo 2024'!E17</f>
        <v>18</v>
      </c>
      <c r="F17" s="2">
        <f>+C17+'Marzo 2024'!F17</f>
        <v>9</v>
      </c>
      <c r="G17" s="15">
        <f t="shared" si="0"/>
        <v>100</v>
      </c>
      <c r="H17" s="2">
        <f>+B17-C17+'Marzo 2024'!H17</f>
        <v>31</v>
      </c>
      <c r="I17" s="16">
        <f>+'Abril 2023'!H17</f>
        <v>36</v>
      </c>
      <c r="J17" s="15">
        <f t="shared" si="1"/>
        <v>-13.888888888888889</v>
      </c>
    </row>
    <row r="18" spans="1:10" ht="13" x14ac:dyDescent="0.15">
      <c r="A18" s="1" t="s">
        <v>29</v>
      </c>
      <c r="B18" s="2">
        <v>7</v>
      </c>
      <c r="C18" s="2">
        <f>+'Abril 2023'!B18</f>
        <v>7</v>
      </c>
      <c r="D18" s="15">
        <f t="shared" si="5"/>
        <v>0</v>
      </c>
      <c r="E18" s="2">
        <f>+B18+'Marzo 2024'!E18</f>
        <v>19</v>
      </c>
      <c r="F18" s="2">
        <f>+C18+'Marzo 2024'!F18</f>
        <v>22</v>
      </c>
      <c r="G18" s="15">
        <f t="shared" si="0"/>
        <v>-13.636363636363637</v>
      </c>
      <c r="H18" s="2">
        <f>+B18-C18+'Marzo 2024'!H18</f>
        <v>52</v>
      </c>
      <c r="I18" s="16">
        <f>+'Abril 2023'!H18</f>
        <v>60</v>
      </c>
      <c r="J18" s="15">
        <f t="shared" si="1"/>
        <v>-13.333333333333334</v>
      </c>
    </row>
    <row r="19" spans="1:10" x14ac:dyDescent="0.15">
      <c r="A19" s="6" t="s">
        <v>3</v>
      </c>
      <c r="B19" s="4">
        <f t="shared" ref="B19" si="6">+B14+B15+B16+B17+B18</f>
        <v>33</v>
      </c>
      <c r="C19" s="4">
        <f>SUM(C14:C18)</f>
        <v>16</v>
      </c>
      <c r="D19" s="5">
        <f>+(B19-C19)*100/C19</f>
        <v>106.25</v>
      </c>
      <c r="E19" s="4">
        <f>SUM(E14:E18)</f>
        <v>102</v>
      </c>
      <c r="F19" s="4">
        <f>SUM(F14:F18)</f>
        <v>62</v>
      </c>
      <c r="G19" s="5">
        <f t="shared" si="0"/>
        <v>64.516129032258064</v>
      </c>
      <c r="H19" s="4">
        <f>SUM(H14:H18)</f>
        <v>262</v>
      </c>
      <c r="I19" s="4">
        <f>SUM(I14:I18)</f>
        <v>226</v>
      </c>
      <c r="J19" s="5">
        <f t="shared" si="1"/>
        <v>15.929203539823009</v>
      </c>
    </row>
    <row r="20" spans="1:10" ht="13" x14ac:dyDescent="0.15">
      <c r="A20" s="1" t="s">
        <v>16</v>
      </c>
      <c r="B20" s="2">
        <v>2</v>
      </c>
      <c r="C20" s="2">
        <f>+'Abril 2023'!B20</f>
        <v>8</v>
      </c>
      <c r="D20" s="15">
        <f t="shared" ref="D20:D27" si="7">+(B20-C20)*100/C20</f>
        <v>-75</v>
      </c>
      <c r="E20" s="2">
        <f>+B20+'Marzo 2024'!E20</f>
        <v>15</v>
      </c>
      <c r="F20" s="2">
        <f>+C20+'Marzo 2024'!F20</f>
        <v>27</v>
      </c>
      <c r="G20" s="15">
        <f t="shared" si="0"/>
        <v>-44.444444444444443</v>
      </c>
      <c r="H20" s="2">
        <f>+B20-C20+'Marzo 2024'!H20</f>
        <v>47</v>
      </c>
      <c r="I20" s="16">
        <f>+'Abril 2023'!H20</f>
        <v>55</v>
      </c>
      <c r="J20" s="15">
        <f t="shared" si="1"/>
        <v>-14.545454545454545</v>
      </c>
    </row>
    <row r="21" spans="1:10" ht="13" x14ac:dyDescent="0.15">
      <c r="A21" s="1" t="s">
        <v>17</v>
      </c>
      <c r="B21" s="2">
        <v>3</v>
      </c>
      <c r="C21" s="2">
        <f>+'Abril 2023'!B21</f>
        <v>3</v>
      </c>
      <c r="D21" s="15">
        <f t="shared" si="7"/>
        <v>0</v>
      </c>
      <c r="E21" s="2">
        <f>+B21+'Marzo 2024'!E21</f>
        <v>11</v>
      </c>
      <c r="F21" s="2">
        <f>+C21+'Marzo 2024'!F21</f>
        <v>15</v>
      </c>
      <c r="G21" s="15">
        <f t="shared" si="0"/>
        <v>-26.666666666666668</v>
      </c>
      <c r="H21" s="2">
        <f>+B21-C21+'Marzo 2024'!H21</f>
        <v>33</v>
      </c>
      <c r="I21" s="16">
        <f>+'Abril 2023'!H21</f>
        <v>35</v>
      </c>
      <c r="J21" s="15">
        <f t="shared" si="1"/>
        <v>-5.7142857142857144</v>
      </c>
    </row>
    <row r="22" spans="1:10" ht="13" x14ac:dyDescent="0.15">
      <c r="A22" s="1" t="s">
        <v>19</v>
      </c>
      <c r="B22" s="2">
        <v>2</v>
      </c>
      <c r="C22" s="2">
        <f>+'Abril 2023'!B22</f>
        <v>0</v>
      </c>
      <c r="D22" s="15" t="e">
        <f t="shared" si="7"/>
        <v>#DIV/0!</v>
      </c>
      <c r="E22" s="2">
        <f>+B22+'Marzo 2024'!E22</f>
        <v>5</v>
      </c>
      <c r="F22" s="2">
        <f>+C22+'Marzo 2024'!F22</f>
        <v>7</v>
      </c>
      <c r="G22" s="15">
        <f t="shared" si="0"/>
        <v>-28.571428571428573</v>
      </c>
      <c r="H22" s="2">
        <f>+B22-C22+'Marzo 2024'!H22</f>
        <v>25</v>
      </c>
      <c r="I22" s="16">
        <f>+'Abril 2023'!H22</f>
        <v>19</v>
      </c>
      <c r="J22" s="15">
        <f t="shared" si="1"/>
        <v>31.578947368421051</v>
      </c>
    </row>
    <row r="23" spans="1:10" ht="13" x14ac:dyDescent="0.15">
      <c r="A23" s="1" t="s">
        <v>18</v>
      </c>
      <c r="B23" s="2">
        <v>3</v>
      </c>
      <c r="C23" s="2">
        <f>+'Abril 2023'!B23</f>
        <v>1</v>
      </c>
      <c r="D23" s="15">
        <f t="shared" si="7"/>
        <v>200</v>
      </c>
      <c r="E23" s="2">
        <f>+B23+'Marzo 2024'!E23</f>
        <v>11</v>
      </c>
      <c r="F23" s="2">
        <f>+C23+'Marzo 2024'!F23</f>
        <v>13</v>
      </c>
      <c r="G23" s="15">
        <f t="shared" si="0"/>
        <v>-15.384615384615385</v>
      </c>
      <c r="H23" s="2">
        <f>+B23-C23+'Marzo 2024'!H23</f>
        <v>31</v>
      </c>
      <c r="I23" s="16">
        <f>+'Abril 2023'!H23</f>
        <v>30</v>
      </c>
      <c r="J23" s="15">
        <f t="shared" si="1"/>
        <v>3.3333333333333335</v>
      </c>
    </row>
    <row r="24" spans="1:10" ht="13" x14ac:dyDescent="0.15">
      <c r="A24" s="1" t="s">
        <v>20</v>
      </c>
      <c r="B24" s="2">
        <v>4</v>
      </c>
      <c r="C24" s="2">
        <f>+'Abril 2023'!B24</f>
        <v>5</v>
      </c>
      <c r="D24" s="15">
        <f t="shared" si="7"/>
        <v>-20</v>
      </c>
      <c r="E24" s="2">
        <f>+B24+'Marzo 2024'!E24</f>
        <v>22</v>
      </c>
      <c r="F24" s="2">
        <f>+C24+'Marzo 2024'!F24</f>
        <v>22</v>
      </c>
      <c r="G24" s="15">
        <f t="shared" si="0"/>
        <v>0</v>
      </c>
      <c r="H24" s="2">
        <f>+B24-C24+'Marzo 2024'!H24</f>
        <v>60</v>
      </c>
      <c r="I24" s="16">
        <f>+'Abril 2023'!H24</f>
        <v>69</v>
      </c>
      <c r="J24" s="15">
        <f t="shared" si="1"/>
        <v>-13.043478260869565</v>
      </c>
    </row>
    <row r="25" spans="1:10" ht="13" x14ac:dyDescent="0.15">
      <c r="A25" s="1" t="s">
        <v>22</v>
      </c>
      <c r="B25" s="2">
        <v>17</v>
      </c>
      <c r="C25" s="2">
        <f>+'Abril 2023'!B25</f>
        <v>7</v>
      </c>
      <c r="D25" s="15">
        <f t="shared" si="7"/>
        <v>142.85714285714286</v>
      </c>
      <c r="E25" s="2">
        <f>+B25+'Marzo 2024'!E25</f>
        <v>55</v>
      </c>
      <c r="F25" s="2">
        <f>+C25+'Marzo 2024'!F25</f>
        <v>48</v>
      </c>
      <c r="G25" s="15">
        <f t="shared" si="0"/>
        <v>14.583333333333334</v>
      </c>
      <c r="H25" s="2">
        <f>+B25-C25+'Marzo 2024'!H25</f>
        <v>132</v>
      </c>
      <c r="I25" s="16">
        <f>+'Abril 2023'!H25</f>
        <v>143</v>
      </c>
      <c r="J25" s="15">
        <f t="shared" si="1"/>
        <v>-7.6923076923076925</v>
      </c>
    </row>
    <row r="26" spans="1:10" ht="13" x14ac:dyDescent="0.15">
      <c r="A26" s="1" t="s">
        <v>21</v>
      </c>
      <c r="B26" s="2">
        <v>11</v>
      </c>
      <c r="C26" s="2">
        <f>+'Abril 2023'!B26</f>
        <v>11</v>
      </c>
      <c r="D26" s="15">
        <f t="shared" si="7"/>
        <v>0</v>
      </c>
      <c r="E26" s="2">
        <f>+B26+'Marzo 2024'!E26</f>
        <v>46</v>
      </c>
      <c r="F26" s="2">
        <f>+C26+'Marzo 2024'!F26</f>
        <v>38</v>
      </c>
      <c r="G26" s="15">
        <f t="shared" si="0"/>
        <v>21.05263157894737</v>
      </c>
      <c r="H26" s="2">
        <f>+B26-C26+'Marzo 2024'!H26</f>
        <v>96</v>
      </c>
      <c r="I26" s="16">
        <f>+'Abril 2023'!H26</f>
        <v>96</v>
      </c>
      <c r="J26" s="15">
        <f t="shared" si="1"/>
        <v>0</v>
      </c>
    </row>
    <row r="27" spans="1:10" ht="13" x14ac:dyDescent="0.15">
      <c r="A27" s="1" t="s">
        <v>28</v>
      </c>
      <c r="B27" s="2">
        <v>9</v>
      </c>
      <c r="C27" s="2">
        <f>+'Abril 2023'!B27</f>
        <v>9</v>
      </c>
      <c r="D27" s="15">
        <f t="shared" si="7"/>
        <v>0</v>
      </c>
      <c r="E27" s="2">
        <f>+B27+'Marzo 2024'!E27</f>
        <v>36</v>
      </c>
      <c r="F27" s="2">
        <f>+C27+'Marzo 2024'!F27</f>
        <v>41</v>
      </c>
      <c r="G27" s="15">
        <f t="shared" si="0"/>
        <v>-12.195121951219512</v>
      </c>
      <c r="H27" s="2">
        <f>+B27-C27+'Marzo 2024'!H27</f>
        <v>68</v>
      </c>
      <c r="I27" s="16">
        <f>+'Abril 2023'!H27</f>
        <v>92</v>
      </c>
      <c r="J27" s="15">
        <f t="shared" si="1"/>
        <v>-26.086956521739129</v>
      </c>
    </row>
    <row r="28" spans="1:10" x14ac:dyDescent="0.15">
      <c r="A28" s="6" t="s">
        <v>30</v>
      </c>
      <c r="B28" s="4">
        <f>SUM(B20:B27)</f>
        <v>51</v>
      </c>
      <c r="C28" s="4">
        <f>SUM(C20:C27)</f>
        <v>44</v>
      </c>
      <c r="D28" s="5">
        <f>+(B28-C28)*100/C28</f>
        <v>15.909090909090908</v>
      </c>
      <c r="E28" s="4">
        <f>SUM(E20:E27)</f>
        <v>201</v>
      </c>
      <c r="F28" s="4">
        <f>SUM(F20:F27)</f>
        <v>211</v>
      </c>
      <c r="G28" s="5">
        <f>+(E28-F28)*100/F28</f>
        <v>-4.7393364928909953</v>
      </c>
      <c r="H28" s="4">
        <f>SUM(H20:H27)</f>
        <v>492</v>
      </c>
      <c r="I28" s="4">
        <f>SUM(I20:I27)</f>
        <v>539</v>
      </c>
      <c r="J28" s="5">
        <f>+(H28-I28)*100/I28</f>
        <v>-8.7198515769944347</v>
      </c>
    </row>
    <row r="29" spans="1:10" ht="14" x14ac:dyDescent="0.15">
      <c r="A29" s="14" t="s">
        <v>27</v>
      </c>
      <c r="B29" s="12">
        <f>+B7+B13+B19+B28</f>
        <v>105</v>
      </c>
      <c r="C29" s="12">
        <f>+C7+C13+C19+C28</f>
        <v>65</v>
      </c>
      <c r="D29" s="13">
        <f>+(B29-C29)*100/C29</f>
        <v>61.53846153846154</v>
      </c>
      <c r="E29" s="12">
        <f t="shared" ref="E29:I29" si="8">+E7+E13+E19+E28</f>
        <v>355</v>
      </c>
      <c r="F29" s="12">
        <f t="shared" si="8"/>
        <v>315</v>
      </c>
      <c r="G29" s="13">
        <f>+(E29-F29)*100/F29</f>
        <v>12.698412698412698</v>
      </c>
      <c r="H29" s="12">
        <f t="shared" si="8"/>
        <v>885</v>
      </c>
      <c r="I29" s="12">
        <f t="shared" si="8"/>
        <v>905</v>
      </c>
      <c r="J29" s="13">
        <f>+(H29-I29)*100/I29</f>
        <v>-2.2099447513812156</v>
      </c>
    </row>
    <row r="30" spans="1:10" x14ac:dyDescent="0.15">
      <c r="A30" s="11" t="s">
        <v>31</v>
      </c>
      <c r="B30" s="11">
        <f>+B29-B7</f>
        <v>102</v>
      </c>
      <c r="C30" s="11">
        <f>+C29-C7</f>
        <v>65</v>
      </c>
      <c r="D30" s="10">
        <f>+(B30-C30)*100/C30</f>
        <v>56.92307692307692</v>
      </c>
      <c r="E30" s="11">
        <f t="shared" ref="E30:I30" si="9">+E29-E7</f>
        <v>349</v>
      </c>
      <c r="F30" s="11">
        <f t="shared" si="9"/>
        <v>314</v>
      </c>
      <c r="G30" s="10">
        <f>+(E30-F30)*100/F30</f>
        <v>11.146496815286625</v>
      </c>
      <c r="H30" s="11">
        <f t="shared" si="9"/>
        <v>873</v>
      </c>
      <c r="I30" s="11">
        <f t="shared" si="9"/>
        <v>898</v>
      </c>
      <c r="J30" s="10">
        <f>+(H30-I30)*100/I30</f>
        <v>-2.7839643652561246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89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2019</v>
      </c>
      <c r="C3" s="8">
        <v>2018</v>
      </c>
      <c r="D3" s="9" t="s">
        <v>23</v>
      </c>
      <c r="E3" s="7">
        <v>2019</v>
      </c>
      <c r="F3" s="8">
        <v>2018</v>
      </c>
      <c r="G3" s="9" t="s">
        <v>23</v>
      </c>
      <c r="H3" s="7">
        <v>2019</v>
      </c>
      <c r="I3" s="8">
        <v>2018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+'Enero 2018'!B4</f>
        <v>0</v>
      </c>
      <c r="D4" s="15" t="e">
        <f t="shared" ref="D4:D12" si="0">+(B4-C4)*100/C4</f>
        <v>#DIV/0!</v>
      </c>
      <c r="E4" s="2">
        <f>+B4</f>
        <v>1</v>
      </c>
      <c r="F4" s="2">
        <f>+C4</f>
        <v>0</v>
      </c>
      <c r="G4" s="15" t="e">
        <f t="shared" ref="G4:G27" si="1">+(E4-F4)*100/F4</f>
        <v>#DIV/0!</v>
      </c>
      <c r="H4" s="2">
        <f>+B4-C4+'Diciembre 2018'!H4</f>
        <v>13</v>
      </c>
      <c r="I4" s="16">
        <f>+'Enero 2018'!H4</f>
        <v>9</v>
      </c>
      <c r="J4" s="15">
        <f t="shared" ref="J4:J27" si="2">+(H4-I4)*100/I4</f>
        <v>44.444444444444443</v>
      </c>
    </row>
    <row r="5" spans="1:10" ht="13" x14ac:dyDescent="0.15">
      <c r="A5" s="1" t="s">
        <v>5</v>
      </c>
      <c r="B5" s="2">
        <v>2</v>
      </c>
      <c r="C5" s="2">
        <f>+'Enero 2018'!B5</f>
        <v>1</v>
      </c>
      <c r="D5" s="15">
        <f t="shared" si="0"/>
        <v>100</v>
      </c>
      <c r="E5" s="2">
        <f t="shared" ref="E5:E6" si="3">+B5</f>
        <v>2</v>
      </c>
      <c r="F5" s="2">
        <f t="shared" ref="F5:F6" si="4">+C5</f>
        <v>1</v>
      </c>
      <c r="G5" s="15">
        <f t="shared" si="1"/>
        <v>100</v>
      </c>
      <c r="H5" s="2">
        <f>+B5-C5+'Diciembre 2018'!H5</f>
        <v>11</v>
      </c>
      <c r="I5" s="16">
        <f>+'Enero 2018'!H5</f>
        <v>4</v>
      </c>
      <c r="J5" s="15">
        <f t="shared" si="2"/>
        <v>175</v>
      </c>
    </row>
    <row r="6" spans="1:10" ht="13" x14ac:dyDescent="0.15">
      <c r="A6" s="1" t="s">
        <v>6</v>
      </c>
      <c r="B6" s="2">
        <v>3</v>
      </c>
      <c r="C6" s="2">
        <f>+'Enero 2018'!B6</f>
        <v>0</v>
      </c>
      <c r="D6" s="15"/>
      <c r="E6" s="2">
        <f t="shared" si="3"/>
        <v>3</v>
      </c>
      <c r="F6" s="2">
        <f t="shared" si="4"/>
        <v>0</v>
      </c>
      <c r="G6" s="15"/>
      <c r="H6" s="2">
        <f>+B6-C6+'Diciembre 2018'!H6</f>
        <v>27</v>
      </c>
      <c r="I6" s="16">
        <f>+'Enero 2018'!H6</f>
        <v>7</v>
      </c>
      <c r="J6" s="15">
        <f t="shared" si="2"/>
        <v>285.71428571428572</v>
      </c>
    </row>
    <row r="7" spans="1:10" x14ac:dyDescent="0.15">
      <c r="A7" s="6" t="s">
        <v>1</v>
      </c>
      <c r="B7" s="4">
        <f>+B4+B5+B6</f>
        <v>6</v>
      </c>
      <c r="C7" s="4">
        <f>SUM(C4:C6)</f>
        <v>1</v>
      </c>
      <c r="D7" s="5">
        <f t="shared" si="0"/>
        <v>500</v>
      </c>
      <c r="E7" s="4">
        <f>SUM(E4:E6)</f>
        <v>6</v>
      </c>
      <c r="F7" s="4">
        <f>SUM(F4:F6)</f>
        <v>1</v>
      </c>
      <c r="G7" s="5">
        <f t="shared" si="1"/>
        <v>500</v>
      </c>
      <c r="H7" s="4">
        <f>SUM(H4:H6)</f>
        <v>51</v>
      </c>
      <c r="I7" s="4">
        <f>SUM(I4:I6)</f>
        <v>20</v>
      </c>
      <c r="J7" s="5">
        <f t="shared" si="2"/>
        <v>155</v>
      </c>
    </row>
    <row r="8" spans="1:10" ht="13" x14ac:dyDescent="0.15">
      <c r="A8" s="1" t="s">
        <v>7</v>
      </c>
      <c r="B8" s="2">
        <v>1</v>
      </c>
      <c r="C8" s="2">
        <f>+'Enero 2018'!B8</f>
        <v>0</v>
      </c>
      <c r="D8" s="15"/>
      <c r="E8" s="2">
        <f t="shared" ref="E8:E12" si="5">+B8</f>
        <v>1</v>
      </c>
      <c r="F8" s="2">
        <f t="shared" ref="F8:F12" si="6">+C8</f>
        <v>0</v>
      </c>
      <c r="G8" s="15"/>
      <c r="H8" s="2">
        <f>+B8-C8+'Diciembre 2018'!H8</f>
        <v>14</v>
      </c>
      <c r="I8" s="16">
        <f>+'Enero 2018'!H8</f>
        <v>5</v>
      </c>
      <c r="J8" s="15">
        <f t="shared" si="2"/>
        <v>180</v>
      </c>
    </row>
    <row r="9" spans="1:10" ht="13" x14ac:dyDescent="0.15">
      <c r="A9" s="1" t="s">
        <v>8</v>
      </c>
      <c r="B9" s="2"/>
      <c r="C9" s="2">
        <f>+'Enero 2018'!B9</f>
        <v>3</v>
      </c>
      <c r="D9" s="15"/>
      <c r="E9" s="2">
        <f t="shared" si="5"/>
        <v>0</v>
      </c>
      <c r="F9" s="2">
        <f t="shared" si="6"/>
        <v>3</v>
      </c>
      <c r="G9" s="15"/>
      <c r="H9" s="2">
        <f>+B9-C9+'Diciembre 2018'!H9</f>
        <v>20</v>
      </c>
      <c r="I9" s="16">
        <f>+'Enero 2018'!H9</f>
        <v>20</v>
      </c>
      <c r="J9" s="15">
        <f t="shared" si="2"/>
        <v>0</v>
      </c>
    </row>
    <row r="10" spans="1:10" ht="13" x14ac:dyDescent="0.15">
      <c r="A10" s="1" t="s">
        <v>9</v>
      </c>
      <c r="B10" s="2">
        <v>9</v>
      </c>
      <c r="C10" s="2">
        <f>+'Enero 2018'!B10</f>
        <v>8</v>
      </c>
      <c r="D10" s="15">
        <f t="shared" si="0"/>
        <v>12.5</v>
      </c>
      <c r="E10" s="2">
        <f t="shared" si="5"/>
        <v>9</v>
      </c>
      <c r="F10" s="2">
        <f t="shared" si="6"/>
        <v>8</v>
      </c>
      <c r="G10" s="15">
        <f t="shared" si="1"/>
        <v>12.5</v>
      </c>
      <c r="H10" s="2">
        <f>+B10-C10+'Diciembre 2018'!H10</f>
        <v>65</v>
      </c>
      <c r="I10" s="16">
        <f>+'Enero 2018'!H10</f>
        <v>64</v>
      </c>
      <c r="J10" s="15">
        <f t="shared" si="2"/>
        <v>1.5625</v>
      </c>
    </row>
    <row r="11" spans="1:10" ht="13" x14ac:dyDescent="0.15">
      <c r="A11" s="1" t="s">
        <v>10</v>
      </c>
      <c r="B11" s="2">
        <v>6</v>
      </c>
      <c r="C11" s="2">
        <f>+'Enero 2018'!B11</f>
        <v>7</v>
      </c>
      <c r="D11" s="15">
        <f t="shared" si="0"/>
        <v>-14.285714285714286</v>
      </c>
      <c r="E11" s="2">
        <f t="shared" si="5"/>
        <v>6</v>
      </c>
      <c r="F11" s="2">
        <f t="shared" si="6"/>
        <v>7</v>
      </c>
      <c r="G11" s="15">
        <f t="shared" si="1"/>
        <v>-14.285714285714286</v>
      </c>
      <c r="H11" s="2">
        <f>+B11-C11+'Diciembre 2018'!H11</f>
        <v>83</v>
      </c>
      <c r="I11" s="16">
        <f>+'Enero 2018'!H11</f>
        <v>82</v>
      </c>
      <c r="J11" s="15">
        <f t="shared" si="2"/>
        <v>1.2195121951219512</v>
      </c>
    </row>
    <row r="12" spans="1:10" ht="13" x14ac:dyDescent="0.15">
      <c r="A12" s="1" t="s">
        <v>11</v>
      </c>
      <c r="B12" s="2">
        <v>7</v>
      </c>
      <c r="C12" s="2">
        <f>+'Enero 2018'!B12</f>
        <v>20</v>
      </c>
      <c r="D12" s="15">
        <f t="shared" si="0"/>
        <v>-65</v>
      </c>
      <c r="E12" s="2">
        <f t="shared" si="5"/>
        <v>7</v>
      </c>
      <c r="F12" s="2">
        <f t="shared" si="6"/>
        <v>20</v>
      </c>
      <c r="G12" s="15">
        <f t="shared" si="1"/>
        <v>-65</v>
      </c>
      <c r="H12" s="2">
        <f>+B12-C12+'Diciembre 2018'!H12</f>
        <v>161</v>
      </c>
      <c r="I12" s="16">
        <f>+'Enero 2018'!H12</f>
        <v>190</v>
      </c>
      <c r="J12" s="15">
        <f t="shared" si="2"/>
        <v>-15.263157894736842</v>
      </c>
    </row>
    <row r="13" spans="1:10" x14ac:dyDescent="0.15">
      <c r="A13" s="6" t="s">
        <v>2</v>
      </c>
      <c r="B13" s="4">
        <f t="shared" ref="B13" si="7">+B8+B9+B10+B11+B12</f>
        <v>23</v>
      </c>
      <c r="C13" s="4">
        <f>SUM(C8:C12)</f>
        <v>38</v>
      </c>
      <c r="D13" s="5">
        <f>+(B13-C13)*100/C13</f>
        <v>-39.473684210526315</v>
      </c>
      <c r="E13" s="4">
        <f>SUM(E8:E12)</f>
        <v>23</v>
      </c>
      <c r="F13" s="4">
        <f>SUM(F8:F12)</f>
        <v>38</v>
      </c>
      <c r="G13" s="5">
        <f t="shared" si="1"/>
        <v>-39.473684210526315</v>
      </c>
      <c r="H13" s="4">
        <f>SUM(H8:H12)</f>
        <v>343</v>
      </c>
      <c r="I13" s="4">
        <f>SUM(I8:I12)</f>
        <v>361</v>
      </c>
      <c r="J13" s="5">
        <f t="shared" si="2"/>
        <v>-4.986149584487535</v>
      </c>
    </row>
    <row r="14" spans="1:10" ht="13" x14ac:dyDescent="0.15">
      <c r="A14" s="1" t="s">
        <v>12</v>
      </c>
      <c r="B14" s="2">
        <v>7</v>
      </c>
      <c r="C14" s="2">
        <f>+'Enero 2018'!B14</f>
        <v>12</v>
      </c>
      <c r="D14" s="15">
        <f>+(B14-C14)*100/C14</f>
        <v>-41.666666666666664</v>
      </c>
      <c r="E14" s="2">
        <f t="shared" ref="E14:E18" si="8">+B14</f>
        <v>7</v>
      </c>
      <c r="F14" s="2">
        <f t="shared" ref="F14:F18" si="9">+C14</f>
        <v>12</v>
      </c>
      <c r="G14" s="15">
        <f t="shared" si="1"/>
        <v>-41.666666666666664</v>
      </c>
      <c r="H14" s="2">
        <f>+B14-C14+'Diciembre 2018'!H14</f>
        <v>81</v>
      </c>
      <c r="I14" s="16">
        <f>+'Enero 2018'!H14</f>
        <v>90</v>
      </c>
      <c r="J14" s="15">
        <f t="shared" si="2"/>
        <v>-10</v>
      </c>
    </row>
    <row r="15" spans="1:10" ht="13" x14ac:dyDescent="0.15">
      <c r="A15" s="1" t="s">
        <v>13</v>
      </c>
      <c r="B15" s="2">
        <v>8</v>
      </c>
      <c r="C15" s="2">
        <f>+'Enero 2018'!B15</f>
        <v>16</v>
      </c>
      <c r="D15" s="15">
        <f t="shared" ref="D15:D27" si="10">+(B15-C15)*100/C15</f>
        <v>-50</v>
      </c>
      <c r="E15" s="2">
        <f t="shared" si="8"/>
        <v>8</v>
      </c>
      <c r="F15" s="2">
        <f t="shared" si="9"/>
        <v>16</v>
      </c>
      <c r="G15" s="15">
        <f t="shared" si="1"/>
        <v>-50</v>
      </c>
      <c r="H15" s="2">
        <f>+B15-C15+'Diciembre 2018'!H15</f>
        <v>120</v>
      </c>
      <c r="I15" s="16">
        <f>+'Enero 2018'!H15</f>
        <v>143</v>
      </c>
      <c r="J15" s="15">
        <f t="shared" si="2"/>
        <v>-16.083916083916083</v>
      </c>
    </row>
    <row r="16" spans="1:10" ht="13" x14ac:dyDescent="0.15">
      <c r="A16" s="1" t="s">
        <v>14</v>
      </c>
      <c r="B16" s="2">
        <v>10</v>
      </c>
      <c r="C16" s="2">
        <f>+'Enero 2018'!B16</f>
        <v>8</v>
      </c>
      <c r="D16" s="15">
        <f t="shared" si="10"/>
        <v>25</v>
      </c>
      <c r="E16" s="2">
        <f t="shared" si="8"/>
        <v>10</v>
      </c>
      <c r="F16" s="2">
        <f t="shared" si="9"/>
        <v>8</v>
      </c>
      <c r="G16" s="15">
        <f t="shared" si="1"/>
        <v>25</v>
      </c>
      <c r="H16" s="2">
        <f>+B16-C16+'Diciembre 2018'!H16</f>
        <v>129</v>
      </c>
      <c r="I16" s="16">
        <f>+'Enero 2018'!H16</f>
        <v>139</v>
      </c>
      <c r="J16" s="15">
        <f t="shared" si="2"/>
        <v>-7.1942446043165464</v>
      </c>
    </row>
    <row r="17" spans="1:10" ht="13" x14ac:dyDescent="0.15">
      <c r="A17" s="1" t="s">
        <v>15</v>
      </c>
      <c r="B17" s="2">
        <v>10</v>
      </c>
      <c r="C17" s="2">
        <f>+'Enero 2018'!B17</f>
        <v>11</v>
      </c>
      <c r="D17" s="15">
        <f t="shared" si="10"/>
        <v>-9.0909090909090917</v>
      </c>
      <c r="E17" s="2">
        <f t="shared" si="8"/>
        <v>10</v>
      </c>
      <c r="F17" s="2">
        <f t="shared" si="9"/>
        <v>11</v>
      </c>
      <c r="G17" s="15">
        <f t="shared" si="1"/>
        <v>-9.0909090909090917</v>
      </c>
      <c r="H17" s="2">
        <f>+B17-C17+'Diciembre 2018'!H17</f>
        <v>99</v>
      </c>
      <c r="I17" s="16">
        <f>+'Enero 2018'!H17</f>
        <v>105</v>
      </c>
      <c r="J17" s="15">
        <f t="shared" si="2"/>
        <v>-5.7142857142857144</v>
      </c>
    </row>
    <row r="18" spans="1:10" ht="13" x14ac:dyDescent="0.15">
      <c r="A18" s="1" t="s">
        <v>29</v>
      </c>
      <c r="B18" s="2">
        <v>9</v>
      </c>
      <c r="C18" s="2">
        <f>+'Enero 2018'!B18</f>
        <v>10</v>
      </c>
      <c r="D18" s="15">
        <f t="shared" si="10"/>
        <v>-10</v>
      </c>
      <c r="E18" s="2">
        <f t="shared" si="8"/>
        <v>9</v>
      </c>
      <c r="F18" s="2">
        <f t="shared" si="9"/>
        <v>10</v>
      </c>
      <c r="G18" s="15">
        <f t="shared" si="1"/>
        <v>-10</v>
      </c>
      <c r="H18" s="2">
        <f>+B18-C18+'Diciembre 2018'!H18</f>
        <v>118</v>
      </c>
      <c r="I18" s="16">
        <f>+'Enero 2018'!H18</f>
        <v>118</v>
      </c>
      <c r="J18" s="15">
        <f t="shared" si="2"/>
        <v>0</v>
      </c>
    </row>
    <row r="19" spans="1:10" x14ac:dyDescent="0.15">
      <c r="A19" s="6" t="s">
        <v>3</v>
      </c>
      <c r="B19" s="4">
        <f t="shared" ref="B19" si="11">+B14+B15+B16+B17+B18</f>
        <v>44</v>
      </c>
      <c r="C19" s="4">
        <f>SUM(C14:C18)</f>
        <v>57</v>
      </c>
      <c r="D19" s="5">
        <f>+(B19-C19)*100/C19</f>
        <v>-22.807017543859651</v>
      </c>
      <c r="E19" s="4">
        <f>SUM(E14:E18)</f>
        <v>44</v>
      </c>
      <c r="F19" s="4">
        <f>SUM(F14:F18)</f>
        <v>57</v>
      </c>
      <c r="G19" s="5">
        <f t="shared" si="1"/>
        <v>-22.807017543859651</v>
      </c>
      <c r="H19" s="4">
        <f>SUM(H14:H18)</f>
        <v>547</v>
      </c>
      <c r="I19" s="4">
        <f>SUM(I14:I18)</f>
        <v>595</v>
      </c>
      <c r="J19" s="5">
        <f t="shared" si="2"/>
        <v>-8.0672268907563023</v>
      </c>
    </row>
    <row r="20" spans="1:10" ht="13" x14ac:dyDescent="0.15">
      <c r="A20" s="1" t="s">
        <v>16</v>
      </c>
      <c r="B20" s="2">
        <v>8</v>
      </c>
      <c r="C20" s="2">
        <f>+'Enero 2018'!B20</f>
        <v>7</v>
      </c>
      <c r="D20" s="15">
        <f t="shared" si="10"/>
        <v>14.285714285714286</v>
      </c>
      <c r="E20" s="2">
        <f t="shared" ref="E20:E27" si="12">+B20</f>
        <v>8</v>
      </c>
      <c r="F20" s="2">
        <f t="shared" ref="F20:F27" si="13">+C20</f>
        <v>7</v>
      </c>
      <c r="G20" s="15">
        <f t="shared" si="1"/>
        <v>14.285714285714286</v>
      </c>
      <c r="H20" s="2">
        <f>+B20-C20+'Diciembre 2018'!H20</f>
        <v>111</v>
      </c>
      <c r="I20" s="16">
        <f>+'Enero 2018'!H20</f>
        <v>125</v>
      </c>
      <c r="J20" s="15">
        <f t="shared" si="2"/>
        <v>-11.2</v>
      </c>
    </row>
    <row r="21" spans="1:10" ht="13" x14ac:dyDescent="0.15">
      <c r="A21" s="1" t="s">
        <v>17</v>
      </c>
      <c r="B21" s="2">
        <v>5</v>
      </c>
      <c r="C21" s="2">
        <f>+'Enero 2018'!B21</f>
        <v>4</v>
      </c>
      <c r="D21" s="15">
        <f t="shared" si="10"/>
        <v>25</v>
      </c>
      <c r="E21" s="2">
        <f t="shared" si="12"/>
        <v>5</v>
      </c>
      <c r="F21" s="2">
        <f t="shared" si="13"/>
        <v>4</v>
      </c>
      <c r="G21" s="15">
        <f t="shared" si="1"/>
        <v>25</v>
      </c>
      <c r="H21" s="2">
        <f>+B21-C21+'Diciembre 2018'!H21</f>
        <v>60</v>
      </c>
      <c r="I21" s="16">
        <f>+'Enero 2018'!H21</f>
        <v>65</v>
      </c>
      <c r="J21" s="15">
        <f t="shared" si="2"/>
        <v>-7.6923076923076925</v>
      </c>
    </row>
    <row r="22" spans="1:10" ht="13" x14ac:dyDescent="0.15">
      <c r="A22" s="1" t="s">
        <v>19</v>
      </c>
      <c r="B22" s="2"/>
      <c r="C22" s="2">
        <f>+'Enero 2018'!B22</f>
        <v>2</v>
      </c>
      <c r="D22" s="15">
        <f t="shared" si="10"/>
        <v>-100</v>
      </c>
      <c r="E22" s="2">
        <f t="shared" si="12"/>
        <v>0</v>
      </c>
      <c r="F22" s="2">
        <f t="shared" si="13"/>
        <v>2</v>
      </c>
      <c r="G22" s="15"/>
      <c r="H22" s="2">
        <f>+B22-C22+'Diciembre 2018'!H22</f>
        <v>37</v>
      </c>
      <c r="I22" s="16">
        <f>+'Enero 2018'!H22</f>
        <v>31</v>
      </c>
      <c r="J22" s="15">
        <f t="shared" si="2"/>
        <v>19.35483870967742</v>
      </c>
    </row>
    <row r="23" spans="1:10" ht="13" x14ac:dyDescent="0.15">
      <c r="A23" s="1" t="s">
        <v>18</v>
      </c>
      <c r="B23" s="2">
        <v>14</v>
      </c>
      <c r="C23" s="2">
        <f>+'Enero 2018'!B23</f>
        <v>5</v>
      </c>
      <c r="D23" s="15">
        <f t="shared" si="10"/>
        <v>180</v>
      </c>
      <c r="E23" s="2">
        <f t="shared" si="12"/>
        <v>14</v>
      </c>
      <c r="F23" s="2">
        <f t="shared" si="13"/>
        <v>5</v>
      </c>
      <c r="G23" s="15">
        <f t="shared" si="1"/>
        <v>180</v>
      </c>
      <c r="H23" s="2">
        <f>+B23-C23+'Diciembre 2018'!H23</f>
        <v>51</v>
      </c>
      <c r="I23" s="16">
        <f>+'Enero 2018'!H23</f>
        <v>48</v>
      </c>
      <c r="J23" s="15">
        <f t="shared" si="2"/>
        <v>6.25</v>
      </c>
    </row>
    <row r="24" spans="1:10" ht="13" x14ac:dyDescent="0.15">
      <c r="A24" s="1" t="s">
        <v>20</v>
      </c>
      <c r="B24" s="2">
        <v>8</v>
      </c>
      <c r="C24" s="2">
        <f>+'Enero 2018'!B24</f>
        <v>6</v>
      </c>
      <c r="D24" s="15">
        <f t="shared" si="10"/>
        <v>33.333333333333336</v>
      </c>
      <c r="E24" s="2">
        <f t="shared" si="12"/>
        <v>8</v>
      </c>
      <c r="F24" s="2">
        <f t="shared" si="13"/>
        <v>6</v>
      </c>
      <c r="G24" s="15">
        <f t="shared" si="1"/>
        <v>33.333333333333336</v>
      </c>
      <c r="H24" s="2">
        <f>+B24-C24+'Diciembre 2018'!H24</f>
        <v>75</v>
      </c>
      <c r="I24" s="16">
        <f>+'Enero 2018'!H24</f>
        <v>94</v>
      </c>
      <c r="J24" s="15">
        <f t="shared" si="2"/>
        <v>-20.212765957446809</v>
      </c>
    </row>
    <row r="25" spans="1:10" ht="13" x14ac:dyDescent="0.15">
      <c r="A25" s="1" t="s">
        <v>22</v>
      </c>
      <c r="B25" s="2">
        <v>13</v>
      </c>
      <c r="C25" s="2">
        <f>+'Enero 2018'!B25</f>
        <v>15</v>
      </c>
      <c r="D25" s="15">
        <f t="shared" si="10"/>
        <v>-13.333333333333334</v>
      </c>
      <c r="E25" s="2">
        <f t="shared" si="12"/>
        <v>13</v>
      </c>
      <c r="F25" s="2">
        <f t="shared" si="13"/>
        <v>15</v>
      </c>
      <c r="G25" s="15">
        <f t="shared" si="1"/>
        <v>-13.333333333333334</v>
      </c>
      <c r="H25" s="2">
        <f>+B25-C25+'Diciembre 2018'!H25</f>
        <v>178</v>
      </c>
      <c r="I25" s="16">
        <f>+'Enero 2018'!H25</f>
        <v>166</v>
      </c>
      <c r="J25" s="15">
        <f t="shared" si="2"/>
        <v>7.2289156626506026</v>
      </c>
    </row>
    <row r="26" spans="1:10" ht="13" x14ac:dyDescent="0.15">
      <c r="A26" s="1" t="s">
        <v>21</v>
      </c>
      <c r="B26" s="2">
        <v>4</v>
      </c>
      <c r="C26" s="2">
        <f>+'Enero 2018'!B26</f>
        <v>6</v>
      </c>
      <c r="D26" s="15">
        <f t="shared" si="10"/>
        <v>-33.333333333333336</v>
      </c>
      <c r="E26" s="2">
        <f t="shared" si="12"/>
        <v>4</v>
      </c>
      <c r="F26" s="2">
        <f t="shared" si="13"/>
        <v>6</v>
      </c>
      <c r="G26" s="15">
        <f t="shared" si="1"/>
        <v>-33.333333333333336</v>
      </c>
      <c r="H26" s="2">
        <f>+B26-C26+'Diciembre 2018'!H26</f>
        <v>69</v>
      </c>
      <c r="I26" s="16">
        <f>+'Enero 2018'!H26</f>
        <v>51</v>
      </c>
      <c r="J26" s="15">
        <f t="shared" si="2"/>
        <v>35.294117647058826</v>
      </c>
    </row>
    <row r="27" spans="1:10" ht="13" x14ac:dyDescent="0.15">
      <c r="A27" s="1" t="s">
        <v>28</v>
      </c>
      <c r="B27" s="2">
        <v>10</v>
      </c>
      <c r="C27" s="2">
        <f>+'Enero 2018'!B27</f>
        <v>1</v>
      </c>
      <c r="D27" s="15">
        <f t="shared" si="10"/>
        <v>900</v>
      </c>
      <c r="E27" s="2">
        <f t="shared" si="12"/>
        <v>10</v>
      </c>
      <c r="F27" s="2">
        <f t="shared" si="13"/>
        <v>1</v>
      </c>
      <c r="G27" s="15">
        <f t="shared" si="1"/>
        <v>900</v>
      </c>
      <c r="H27" s="2">
        <f>+B27-C27+'Diciembre 2018'!H27</f>
        <v>43</v>
      </c>
      <c r="I27" s="16">
        <f>+'Enero 2018'!H27</f>
        <v>27</v>
      </c>
      <c r="J27" s="15">
        <f t="shared" si="2"/>
        <v>59.25925925925926</v>
      </c>
    </row>
    <row r="28" spans="1:10" x14ac:dyDescent="0.15">
      <c r="A28" s="6" t="s">
        <v>30</v>
      </c>
      <c r="B28" s="4">
        <f>SUM(B20:B27)</f>
        <v>62</v>
      </c>
      <c r="C28" s="4">
        <f>SUM(C20:C27)</f>
        <v>46</v>
      </c>
      <c r="D28" s="5">
        <f>+(B28-C28)*100/C28</f>
        <v>34.782608695652172</v>
      </c>
      <c r="E28" s="4">
        <f>SUM(E20:E27)</f>
        <v>62</v>
      </c>
      <c r="F28" s="4">
        <f>SUM(F20:F27)</f>
        <v>46</v>
      </c>
      <c r="G28" s="5">
        <f>+(E28-F28)*100/F28</f>
        <v>34.782608695652172</v>
      </c>
      <c r="H28" s="4">
        <f>SUM(H20:H27)</f>
        <v>624</v>
      </c>
      <c r="I28" s="4">
        <f>SUM(I20:I27)</f>
        <v>607</v>
      </c>
      <c r="J28" s="5">
        <f>+(H28-I28)*100/I28</f>
        <v>2.8006589785831961</v>
      </c>
    </row>
    <row r="29" spans="1:10" ht="14" x14ac:dyDescent="0.15">
      <c r="A29" s="14" t="s">
        <v>27</v>
      </c>
      <c r="B29" s="12">
        <f>+B7+B13+B19+B28</f>
        <v>135</v>
      </c>
      <c r="C29" s="12">
        <f>+C7+C13+C19+C28</f>
        <v>142</v>
      </c>
      <c r="D29" s="13">
        <f>+(B29-C29)*100/C29</f>
        <v>-4.929577464788732</v>
      </c>
      <c r="E29" s="12">
        <f t="shared" ref="E29:I29" si="14">+E7+E13+E19+E28</f>
        <v>135</v>
      </c>
      <c r="F29" s="12">
        <f t="shared" si="14"/>
        <v>142</v>
      </c>
      <c r="G29" s="13">
        <f>+(E29-F29)*100/F29</f>
        <v>-4.929577464788732</v>
      </c>
      <c r="H29" s="12">
        <f t="shared" si="14"/>
        <v>1565</v>
      </c>
      <c r="I29" s="12">
        <f t="shared" si="14"/>
        <v>1583</v>
      </c>
      <c r="J29" s="13">
        <f>+(H29-I29)*100/I29</f>
        <v>-1.137081490840177</v>
      </c>
    </row>
    <row r="30" spans="1:10" x14ac:dyDescent="0.15">
      <c r="A30" s="11" t="s">
        <v>31</v>
      </c>
      <c r="B30" s="11">
        <f>+B29-B7</f>
        <v>129</v>
      </c>
      <c r="C30" s="11">
        <f>+C29-C7</f>
        <v>141</v>
      </c>
      <c r="D30" s="10">
        <f>+(B30-C30)*100/C30</f>
        <v>-8.5106382978723403</v>
      </c>
      <c r="E30" s="11">
        <f t="shared" ref="E30:I30" si="15">+E29-E7</f>
        <v>129</v>
      </c>
      <c r="F30" s="11">
        <f t="shared" si="15"/>
        <v>141</v>
      </c>
      <c r="G30" s="10">
        <f>+(E30-F30)*100/F30</f>
        <v>-8.5106382978723403</v>
      </c>
      <c r="H30" s="11">
        <f t="shared" si="15"/>
        <v>1514</v>
      </c>
      <c r="I30" s="11">
        <f t="shared" si="15"/>
        <v>1563</v>
      </c>
      <c r="J30" s="10">
        <f>+(H30-I30)*100/I30</f>
        <v>-3.1349968010236724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90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/>
      <c r="C4" s="2">
        <f>+'Diciembre 2017'!B4</f>
        <v>1</v>
      </c>
      <c r="D4" s="15">
        <f t="shared" ref="D4:D12" si="0">+(B4-C4)*100/C4</f>
        <v>-100</v>
      </c>
      <c r="E4" s="2">
        <f>+B4+'Noviembre 2018'!E4</f>
        <v>12</v>
      </c>
      <c r="F4" s="2">
        <f>+C4+'Noviembre 2018'!F4</f>
        <v>9</v>
      </c>
      <c r="G4" s="15">
        <f t="shared" ref="G4:G27" si="1">+(E4-F4)*100/F4</f>
        <v>33.333333333333336</v>
      </c>
      <c r="H4" s="2">
        <f>+B4-C4+'Noviembre 2018'!H4</f>
        <v>12</v>
      </c>
      <c r="I4" s="16">
        <f>+'Diciembre 2017'!H4</f>
        <v>9</v>
      </c>
      <c r="J4" s="15">
        <f t="shared" ref="J4:J27" si="2">+(H4-I4)*100/I4</f>
        <v>33.333333333333336</v>
      </c>
    </row>
    <row r="5" spans="1:10" ht="13" x14ac:dyDescent="0.15">
      <c r="A5" s="1" t="s">
        <v>5</v>
      </c>
      <c r="B5" s="2">
        <v>1</v>
      </c>
      <c r="C5" s="2">
        <f>+'Diciembre 2017'!B5</f>
        <v>0</v>
      </c>
      <c r="D5" s="15"/>
      <c r="E5" s="2">
        <f>+B5+'Noviembre 2018'!E5</f>
        <v>10</v>
      </c>
      <c r="F5" s="2">
        <f>+C5+'Noviembre 2018'!F5</f>
        <v>3</v>
      </c>
      <c r="G5" s="15">
        <f t="shared" si="1"/>
        <v>233.33333333333334</v>
      </c>
      <c r="H5" s="2">
        <f>+B5-C5+'Noviembre 2018'!H5</f>
        <v>10</v>
      </c>
      <c r="I5" s="16">
        <f>+'Diciembre 2017'!H5</f>
        <v>3</v>
      </c>
      <c r="J5" s="15">
        <f t="shared" si="2"/>
        <v>233.33333333333334</v>
      </c>
    </row>
    <row r="6" spans="1:10" ht="13" x14ac:dyDescent="0.15">
      <c r="A6" s="1" t="s">
        <v>6</v>
      </c>
      <c r="B6" s="2">
        <v>3</v>
      </c>
      <c r="C6" s="2">
        <f>+'Diciembre 2017'!B6</f>
        <v>1</v>
      </c>
      <c r="D6" s="15">
        <f t="shared" si="0"/>
        <v>200</v>
      </c>
      <c r="E6" s="2">
        <f>+B6+'Noviembre 2018'!E6</f>
        <v>24</v>
      </c>
      <c r="F6" s="2">
        <f>+C6+'Noviembre 2018'!F6</f>
        <v>7</v>
      </c>
      <c r="G6" s="15">
        <f t="shared" si="1"/>
        <v>242.85714285714286</v>
      </c>
      <c r="H6" s="2">
        <f>+B6-C6+'Noviembre 2018'!H6</f>
        <v>24</v>
      </c>
      <c r="I6" s="16">
        <f>+'Diciembre 2017'!H6</f>
        <v>7</v>
      </c>
      <c r="J6" s="15">
        <f t="shared" si="2"/>
        <v>242.85714285714286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2</v>
      </c>
      <c r="D7" s="5">
        <f t="shared" si="0"/>
        <v>100</v>
      </c>
      <c r="E7" s="4">
        <f>SUM(E4:E6)</f>
        <v>46</v>
      </c>
      <c r="F7" s="4">
        <f>SUM(F4:F6)</f>
        <v>19</v>
      </c>
      <c r="G7" s="5">
        <f t="shared" si="1"/>
        <v>142.10526315789474</v>
      </c>
      <c r="H7" s="4">
        <f>SUM(H4:H6)</f>
        <v>46</v>
      </c>
      <c r="I7" s="4">
        <f>SUM(I4:I6)</f>
        <v>19</v>
      </c>
      <c r="J7" s="5">
        <f t="shared" si="2"/>
        <v>142.10526315789474</v>
      </c>
    </row>
    <row r="8" spans="1:10" ht="13" x14ac:dyDescent="0.15">
      <c r="A8" s="1" t="s">
        <v>7</v>
      </c>
      <c r="B8" s="2">
        <v>1</v>
      </c>
      <c r="C8" s="2">
        <f>+'Diciembre 2017'!B8</f>
        <v>0</v>
      </c>
      <c r="D8" s="15"/>
      <c r="E8" s="2">
        <f>+B8+'Noviembre 2018'!E8</f>
        <v>13</v>
      </c>
      <c r="F8" s="2">
        <f>+C8+'Noviembre 2018'!F8</f>
        <v>5</v>
      </c>
      <c r="G8" s="15">
        <f t="shared" si="1"/>
        <v>160</v>
      </c>
      <c r="H8" s="2">
        <f>+B8-C8+'Noviembre 2018'!H8</f>
        <v>13</v>
      </c>
      <c r="I8" s="16">
        <f>+'Diciembre 2017'!H8</f>
        <v>5</v>
      </c>
      <c r="J8" s="15">
        <f t="shared" si="2"/>
        <v>160</v>
      </c>
    </row>
    <row r="9" spans="1:10" ht="13" x14ac:dyDescent="0.15">
      <c r="A9" s="1" t="s">
        <v>8</v>
      </c>
      <c r="B9" s="2">
        <v>2</v>
      </c>
      <c r="C9" s="2">
        <f>+'Diciembre 2017'!B9</f>
        <v>3</v>
      </c>
      <c r="D9" s="15">
        <f t="shared" si="0"/>
        <v>-33.333333333333336</v>
      </c>
      <c r="E9" s="2">
        <f>+B9+'Noviembre 2018'!E9</f>
        <v>23</v>
      </c>
      <c r="F9" s="2">
        <f>+C9+'Noviembre 2018'!F9</f>
        <v>18</v>
      </c>
      <c r="G9" s="15">
        <f t="shared" si="1"/>
        <v>27.777777777777779</v>
      </c>
      <c r="H9" s="2">
        <f>+B9-C9+'Noviembre 2018'!H9</f>
        <v>23</v>
      </c>
      <c r="I9" s="16">
        <f>+'Diciembre 2017'!H9</f>
        <v>18</v>
      </c>
      <c r="J9" s="15">
        <f t="shared" si="2"/>
        <v>27.777777777777779</v>
      </c>
    </row>
    <row r="10" spans="1:10" ht="13" x14ac:dyDescent="0.15">
      <c r="A10" s="1" t="s">
        <v>9</v>
      </c>
      <c r="B10" s="2">
        <v>4</v>
      </c>
      <c r="C10" s="2">
        <f>+'Diciembre 2017'!B10</f>
        <v>4</v>
      </c>
      <c r="D10" s="15">
        <f t="shared" si="0"/>
        <v>0</v>
      </c>
      <c r="E10" s="2">
        <f>+B10+'Noviembre 2018'!E10</f>
        <v>64</v>
      </c>
      <c r="F10" s="2">
        <f>+C10+'Noviembre 2018'!F10</f>
        <v>60</v>
      </c>
      <c r="G10" s="15">
        <f t="shared" si="1"/>
        <v>6.666666666666667</v>
      </c>
      <c r="H10" s="2">
        <f>+B10-C10+'Noviembre 2018'!H10</f>
        <v>64</v>
      </c>
      <c r="I10" s="16">
        <f>+'Diciembre 2017'!H10</f>
        <v>60</v>
      </c>
      <c r="J10" s="15">
        <f t="shared" si="2"/>
        <v>6.666666666666667</v>
      </c>
    </row>
    <row r="11" spans="1:10" ht="13" x14ac:dyDescent="0.15">
      <c r="A11" s="1" t="s">
        <v>10</v>
      </c>
      <c r="B11" s="2">
        <v>7</v>
      </c>
      <c r="C11" s="2">
        <f>+'Diciembre 2017'!B11</f>
        <v>6</v>
      </c>
      <c r="D11" s="15">
        <f t="shared" si="0"/>
        <v>16.666666666666668</v>
      </c>
      <c r="E11" s="2">
        <f>+B11+'Noviembre 2018'!E11</f>
        <v>84</v>
      </c>
      <c r="F11" s="2">
        <f>+C11+'Noviembre 2018'!F11</f>
        <v>80</v>
      </c>
      <c r="G11" s="15">
        <f t="shared" si="1"/>
        <v>5</v>
      </c>
      <c r="H11" s="2">
        <f>+B11-C11+'Noviembre 2018'!H11</f>
        <v>84</v>
      </c>
      <c r="I11" s="16">
        <f>+'Diciembre 2017'!H11</f>
        <v>80</v>
      </c>
      <c r="J11" s="15">
        <f t="shared" si="2"/>
        <v>5</v>
      </c>
    </row>
    <row r="12" spans="1:10" ht="13" x14ac:dyDescent="0.15">
      <c r="A12" s="1" t="s">
        <v>11</v>
      </c>
      <c r="B12" s="2">
        <v>13</v>
      </c>
      <c r="C12" s="2">
        <f>+'Diciembre 2017'!B12</f>
        <v>17</v>
      </c>
      <c r="D12" s="15">
        <f t="shared" si="0"/>
        <v>-23.529411764705884</v>
      </c>
      <c r="E12" s="2">
        <f>+B12+'Noviembre 2018'!E12</f>
        <v>174</v>
      </c>
      <c r="F12" s="2">
        <f>+C12+'Noviembre 2018'!F12</f>
        <v>182</v>
      </c>
      <c r="G12" s="15">
        <f t="shared" si="1"/>
        <v>-4.395604395604396</v>
      </c>
      <c r="H12" s="2">
        <f>+B12-C12+'Noviembre 2018'!H12</f>
        <v>174</v>
      </c>
      <c r="I12" s="16">
        <f>+'Diciembre 2017'!H12</f>
        <v>182</v>
      </c>
      <c r="J12" s="15">
        <f t="shared" si="2"/>
        <v>-4.395604395604396</v>
      </c>
    </row>
    <row r="13" spans="1:10" x14ac:dyDescent="0.15">
      <c r="A13" s="6" t="s">
        <v>2</v>
      </c>
      <c r="B13" s="4">
        <f t="shared" ref="B13" si="4">+B8+B9+B10+B11+B12</f>
        <v>27</v>
      </c>
      <c r="C13" s="4">
        <f>SUM(C8:C12)</f>
        <v>30</v>
      </c>
      <c r="D13" s="5">
        <f>+(B13-C13)*100/C13</f>
        <v>-10</v>
      </c>
      <c r="E13" s="4">
        <f>SUM(E8:E12)</f>
        <v>358</v>
      </c>
      <c r="F13" s="4">
        <f>SUM(F8:F12)</f>
        <v>345</v>
      </c>
      <c r="G13" s="5">
        <f t="shared" si="1"/>
        <v>3.7681159420289854</v>
      </c>
      <c r="H13" s="4">
        <f>SUM(H8:H12)</f>
        <v>358</v>
      </c>
      <c r="I13" s="4">
        <f>SUM(I8:I12)</f>
        <v>345</v>
      </c>
      <c r="J13" s="5">
        <f t="shared" si="2"/>
        <v>3.7681159420289854</v>
      </c>
    </row>
    <row r="14" spans="1:10" ht="13" x14ac:dyDescent="0.15">
      <c r="A14" s="1" t="s">
        <v>12</v>
      </c>
      <c r="B14" s="2">
        <v>9</v>
      </c>
      <c r="C14" s="2">
        <f>+'Diciembre 2017'!B14</f>
        <v>2</v>
      </c>
      <c r="D14" s="15">
        <f>+(B14-C14)*100/C14</f>
        <v>350</v>
      </c>
      <c r="E14" s="2">
        <f>+B14+'Noviembre 2018'!E14</f>
        <v>86</v>
      </c>
      <c r="F14" s="2">
        <f>+C14+'Noviembre 2018'!F14</f>
        <v>84</v>
      </c>
      <c r="G14" s="15">
        <f t="shared" si="1"/>
        <v>2.3809523809523809</v>
      </c>
      <c r="H14" s="2">
        <f>+B14-C14+'Noviembre 2018'!H14</f>
        <v>86</v>
      </c>
      <c r="I14" s="16">
        <f>+'Diciembre 2017'!H14</f>
        <v>84</v>
      </c>
      <c r="J14" s="15">
        <f t="shared" si="2"/>
        <v>2.3809523809523809</v>
      </c>
    </row>
    <row r="15" spans="1:10" ht="13" x14ac:dyDescent="0.15">
      <c r="A15" s="1" t="s">
        <v>13</v>
      </c>
      <c r="B15" s="2">
        <v>12</v>
      </c>
      <c r="C15" s="2">
        <f>+'Diciembre 2017'!B15</f>
        <v>14</v>
      </c>
      <c r="D15" s="15">
        <f t="shared" ref="D15:D26" si="5">+(B15-C15)*100/C15</f>
        <v>-14.285714285714286</v>
      </c>
      <c r="E15" s="2">
        <f>+B15+'Noviembre 2018'!E15</f>
        <v>128</v>
      </c>
      <c r="F15" s="2">
        <f>+C15+'Noviembre 2018'!F15</f>
        <v>137</v>
      </c>
      <c r="G15" s="15">
        <f t="shared" si="1"/>
        <v>-6.5693430656934311</v>
      </c>
      <c r="H15" s="2">
        <f>+B15-C15+'Noviembre 2018'!H15</f>
        <v>128</v>
      </c>
      <c r="I15" s="16">
        <f>+'Diciembre 2017'!H15</f>
        <v>137</v>
      </c>
      <c r="J15" s="15">
        <f t="shared" si="2"/>
        <v>-6.5693430656934311</v>
      </c>
    </row>
    <row r="16" spans="1:10" ht="13" x14ac:dyDescent="0.15">
      <c r="A16" s="1" t="s">
        <v>14</v>
      </c>
      <c r="B16" s="2">
        <v>5</v>
      </c>
      <c r="C16" s="2">
        <f>+'Diciembre 2017'!B16</f>
        <v>9</v>
      </c>
      <c r="D16" s="15">
        <f t="shared" si="5"/>
        <v>-44.444444444444443</v>
      </c>
      <c r="E16" s="2">
        <f>+B16+'Noviembre 2018'!E16</f>
        <v>127</v>
      </c>
      <c r="F16" s="2">
        <f>+C16+'Noviembre 2018'!F16</f>
        <v>144</v>
      </c>
      <c r="G16" s="15">
        <f t="shared" si="1"/>
        <v>-11.805555555555555</v>
      </c>
      <c r="H16" s="2">
        <f>+B16-C16+'Noviembre 2018'!H16</f>
        <v>127</v>
      </c>
      <c r="I16" s="16">
        <f>+'Diciembre 2017'!H16</f>
        <v>144</v>
      </c>
      <c r="J16" s="15">
        <f t="shared" si="2"/>
        <v>-11.805555555555555</v>
      </c>
    </row>
    <row r="17" spans="1:10" ht="13" x14ac:dyDescent="0.15">
      <c r="A17" s="1" t="s">
        <v>15</v>
      </c>
      <c r="B17" s="2">
        <v>7</v>
      </c>
      <c r="C17" s="2">
        <f>+'Diciembre 2017'!B17</f>
        <v>4</v>
      </c>
      <c r="D17" s="15">
        <f t="shared" si="5"/>
        <v>75</v>
      </c>
      <c r="E17" s="2">
        <f>+B17+'Noviembre 2018'!E17</f>
        <v>100</v>
      </c>
      <c r="F17" s="2">
        <f>+C17+'Noviembre 2018'!F17</f>
        <v>100</v>
      </c>
      <c r="G17" s="15">
        <f t="shared" si="1"/>
        <v>0</v>
      </c>
      <c r="H17" s="2">
        <f>+B17-C17+'Noviembre 2018'!H17</f>
        <v>100</v>
      </c>
      <c r="I17" s="16">
        <f>+'Diciembre 2017'!H17</f>
        <v>100</v>
      </c>
      <c r="J17" s="15">
        <f t="shared" si="2"/>
        <v>0</v>
      </c>
    </row>
    <row r="18" spans="1:10" ht="13" x14ac:dyDescent="0.15">
      <c r="A18" s="1" t="s">
        <v>29</v>
      </c>
      <c r="B18" s="2">
        <v>7</v>
      </c>
      <c r="C18" s="2">
        <f>+'Diciembre 2017'!B18</f>
        <v>11</v>
      </c>
      <c r="D18" s="15">
        <f t="shared" si="5"/>
        <v>-36.363636363636367</v>
      </c>
      <c r="E18" s="2">
        <f>+B18+'Noviembre 2018'!E18</f>
        <v>119</v>
      </c>
      <c r="F18" s="2">
        <f>+C18+'Noviembre 2018'!F18</f>
        <v>116</v>
      </c>
      <c r="G18" s="15">
        <f t="shared" si="1"/>
        <v>2.5862068965517242</v>
      </c>
      <c r="H18" s="2">
        <f>+B18-C18+'Noviembre 2018'!H18</f>
        <v>119</v>
      </c>
      <c r="I18" s="16">
        <f>+'Diciembre 2017'!H18</f>
        <v>116</v>
      </c>
      <c r="J18" s="15">
        <f t="shared" si="2"/>
        <v>2.5862068965517242</v>
      </c>
    </row>
    <row r="19" spans="1:10" x14ac:dyDescent="0.15">
      <c r="A19" s="6" t="s">
        <v>3</v>
      </c>
      <c r="B19" s="4">
        <f t="shared" ref="B19" si="6">+B14+B15+B16+B17+B18</f>
        <v>40</v>
      </c>
      <c r="C19" s="4">
        <f>SUM(C14:C18)</f>
        <v>40</v>
      </c>
      <c r="D19" s="5">
        <f>+(B19-C19)*100/C19</f>
        <v>0</v>
      </c>
      <c r="E19" s="4">
        <f>SUM(E14:E18)</f>
        <v>560</v>
      </c>
      <c r="F19" s="4">
        <f>SUM(F14:F18)</f>
        <v>581</v>
      </c>
      <c r="G19" s="5">
        <f t="shared" si="1"/>
        <v>-3.6144578313253013</v>
      </c>
      <c r="H19" s="4">
        <f>SUM(H14:H18)</f>
        <v>560</v>
      </c>
      <c r="I19" s="4">
        <f>SUM(I14:I18)</f>
        <v>581</v>
      </c>
      <c r="J19" s="5">
        <f t="shared" si="2"/>
        <v>-3.6144578313253013</v>
      </c>
    </row>
    <row r="20" spans="1:10" ht="13" x14ac:dyDescent="0.15">
      <c r="A20" s="1" t="s">
        <v>16</v>
      </c>
      <c r="B20" s="2">
        <v>7</v>
      </c>
      <c r="C20" s="2">
        <f>+'Diciembre 2017'!B20</f>
        <v>7</v>
      </c>
      <c r="D20" s="15">
        <f t="shared" si="5"/>
        <v>0</v>
      </c>
      <c r="E20" s="2">
        <f>+B20+'Noviembre 2018'!E20</f>
        <v>110</v>
      </c>
      <c r="F20" s="2">
        <f>+C20+'Noviembre 2018'!F20</f>
        <v>127</v>
      </c>
      <c r="G20" s="15">
        <f t="shared" si="1"/>
        <v>-13.385826771653543</v>
      </c>
      <c r="H20" s="2">
        <f>+B20-C20+'Noviembre 2018'!H20</f>
        <v>110</v>
      </c>
      <c r="I20" s="16">
        <f>+'Diciembre 2017'!H20</f>
        <v>127</v>
      </c>
      <c r="J20" s="15">
        <f t="shared" si="2"/>
        <v>-13.385826771653543</v>
      </c>
    </row>
    <row r="21" spans="1:10" ht="13" x14ac:dyDescent="0.15">
      <c r="A21" s="1" t="s">
        <v>17</v>
      </c>
      <c r="B21" s="2">
        <v>2</v>
      </c>
      <c r="C21" s="2">
        <f>+'Diciembre 2017'!B21</f>
        <v>3</v>
      </c>
      <c r="D21" s="15">
        <f t="shared" si="5"/>
        <v>-33.333333333333336</v>
      </c>
      <c r="E21" s="2">
        <f>+B21+'Noviembre 2018'!E21</f>
        <v>59</v>
      </c>
      <c r="F21" s="2">
        <f>+C21+'Noviembre 2018'!F21</f>
        <v>66</v>
      </c>
      <c r="G21" s="15">
        <f t="shared" si="1"/>
        <v>-10.606060606060606</v>
      </c>
      <c r="H21" s="2">
        <f>+B21-C21+'Noviembre 2018'!H21</f>
        <v>59</v>
      </c>
      <c r="I21" s="16">
        <f>+'Diciembre 2017'!H21</f>
        <v>66</v>
      </c>
      <c r="J21" s="15">
        <f t="shared" si="2"/>
        <v>-10.606060606060606</v>
      </c>
    </row>
    <row r="22" spans="1:10" ht="13" x14ac:dyDescent="0.15">
      <c r="A22" s="1" t="s">
        <v>19</v>
      </c>
      <c r="B22" s="2">
        <v>3</v>
      </c>
      <c r="C22" s="2">
        <f>+'Diciembre 2017'!B22</f>
        <v>3</v>
      </c>
      <c r="D22" s="15">
        <f t="shared" si="5"/>
        <v>0</v>
      </c>
      <c r="E22" s="2">
        <f>+B22+'Noviembre 2018'!E22</f>
        <v>39</v>
      </c>
      <c r="F22" s="2">
        <f>+C22+'Noviembre 2018'!F22</f>
        <v>32</v>
      </c>
      <c r="G22" s="15">
        <f t="shared" si="1"/>
        <v>21.875</v>
      </c>
      <c r="H22" s="2">
        <f>+B22-C22+'Noviembre 2018'!H22</f>
        <v>39</v>
      </c>
      <c r="I22" s="16">
        <f>+'Diciembre 2017'!H22</f>
        <v>32</v>
      </c>
      <c r="J22" s="15">
        <f t="shared" si="2"/>
        <v>21.875</v>
      </c>
    </row>
    <row r="23" spans="1:10" ht="13" x14ac:dyDescent="0.15">
      <c r="A23" s="1" t="s">
        <v>18</v>
      </c>
      <c r="B23" s="2"/>
      <c r="C23" s="2">
        <f>+'Diciembre 2017'!B23</f>
        <v>2</v>
      </c>
      <c r="D23" s="15">
        <f t="shared" si="5"/>
        <v>-100</v>
      </c>
      <c r="E23" s="2">
        <f>+B23+'Noviembre 2018'!E23</f>
        <v>42</v>
      </c>
      <c r="F23" s="2">
        <f>+C23+'Noviembre 2018'!F23</f>
        <v>48</v>
      </c>
      <c r="G23" s="15">
        <f t="shared" si="1"/>
        <v>-12.5</v>
      </c>
      <c r="H23" s="2">
        <f>+B23-C23+'Noviembre 2018'!H23</f>
        <v>42</v>
      </c>
      <c r="I23" s="16">
        <f>+'Diciembre 2017'!H23</f>
        <v>48</v>
      </c>
      <c r="J23" s="15">
        <f t="shared" si="2"/>
        <v>-12.5</v>
      </c>
    </row>
    <row r="24" spans="1:10" ht="13" x14ac:dyDescent="0.15">
      <c r="A24" s="1" t="s">
        <v>20</v>
      </c>
      <c r="B24" s="2">
        <v>6</v>
      </c>
      <c r="C24" s="2">
        <f>+'Diciembre 2017'!B24</f>
        <v>6</v>
      </c>
      <c r="D24" s="15">
        <f t="shared" si="5"/>
        <v>0</v>
      </c>
      <c r="E24" s="2">
        <f>+B24+'Noviembre 2018'!E24</f>
        <v>73</v>
      </c>
      <c r="F24" s="2">
        <f>+C24+'Noviembre 2018'!F24</f>
        <v>99</v>
      </c>
      <c r="G24" s="15">
        <f t="shared" si="1"/>
        <v>-26.262626262626263</v>
      </c>
      <c r="H24" s="2">
        <f>+B24-C24+'Noviembre 2018'!H24</f>
        <v>73</v>
      </c>
      <c r="I24" s="16">
        <f>+'Diciembre 2017'!H24</f>
        <v>99</v>
      </c>
      <c r="J24" s="15">
        <f t="shared" si="2"/>
        <v>-26.262626262626263</v>
      </c>
    </row>
    <row r="25" spans="1:10" ht="13" x14ac:dyDescent="0.15">
      <c r="A25" s="1" t="s">
        <v>22</v>
      </c>
      <c r="B25" s="2">
        <v>12</v>
      </c>
      <c r="C25" s="2">
        <f>+'Diciembre 2017'!B25</f>
        <v>7</v>
      </c>
      <c r="D25" s="15">
        <f t="shared" si="5"/>
        <v>71.428571428571431</v>
      </c>
      <c r="E25" s="2">
        <f>+B25+'Noviembre 2018'!E25</f>
        <v>180</v>
      </c>
      <c r="F25" s="2">
        <f>+C25+'Noviembre 2018'!F25</f>
        <v>163</v>
      </c>
      <c r="G25" s="15">
        <f t="shared" si="1"/>
        <v>10.429447852760736</v>
      </c>
      <c r="H25" s="2">
        <f>+B25-C25+'Noviembre 2018'!H25</f>
        <v>180</v>
      </c>
      <c r="I25" s="16">
        <f>+'Diciembre 2017'!H25</f>
        <v>163</v>
      </c>
      <c r="J25" s="15">
        <f t="shared" si="2"/>
        <v>10.429447852760736</v>
      </c>
    </row>
    <row r="26" spans="1:10" ht="13" x14ac:dyDescent="0.15">
      <c r="A26" s="1" t="s">
        <v>21</v>
      </c>
      <c r="B26" s="2">
        <v>9</v>
      </c>
      <c r="C26" s="2">
        <f>+'Diciembre 2017'!B26</f>
        <v>4</v>
      </c>
      <c r="D26" s="15">
        <f t="shared" si="5"/>
        <v>125</v>
      </c>
      <c r="E26" s="2">
        <f>+B26+'Noviembre 2018'!E26</f>
        <v>71</v>
      </c>
      <c r="F26" s="2">
        <f>+C26+'Noviembre 2018'!F26</f>
        <v>48</v>
      </c>
      <c r="G26" s="15">
        <f t="shared" si="1"/>
        <v>47.916666666666664</v>
      </c>
      <c r="H26" s="2">
        <f>+B26-C26+'Noviembre 2018'!H26</f>
        <v>71</v>
      </c>
      <c r="I26" s="16">
        <f>+'Diciembre 2017'!H26</f>
        <v>48</v>
      </c>
      <c r="J26" s="15">
        <f t="shared" si="2"/>
        <v>47.916666666666664</v>
      </c>
    </row>
    <row r="27" spans="1:10" ht="13" x14ac:dyDescent="0.15">
      <c r="A27" s="1" t="s">
        <v>28</v>
      </c>
      <c r="B27" s="2">
        <v>5</v>
      </c>
      <c r="C27" s="2">
        <f>+'Diciembre 2017'!B27</f>
        <v>0</v>
      </c>
      <c r="D27" s="15"/>
      <c r="E27" s="2">
        <f>+B27+'Noviembre 2018'!E27</f>
        <v>34</v>
      </c>
      <c r="F27" s="2">
        <f>+C27+'Noviembre 2018'!F27</f>
        <v>27</v>
      </c>
      <c r="G27" s="15">
        <f t="shared" si="1"/>
        <v>25.925925925925927</v>
      </c>
      <c r="H27" s="2">
        <f>+B27-C27+'Noviembre 2018'!H27</f>
        <v>34</v>
      </c>
      <c r="I27" s="16">
        <f>+'Diciembre 2017'!H27</f>
        <v>27</v>
      </c>
      <c r="J27" s="15">
        <f t="shared" si="2"/>
        <v>25.925925925925927</v>
      </c>
    </row>
    <row r="28" spans="1:10" x14ac:dyDescent="0.15">
      <c r="A28" s="6" t="s">
        <v>30</v>
      </c>
      <c r="B28" s="4">
        <f>SUM(B20:B27)</f>
        <v>44</v>
      </c>
      <c r="C28" s="4">
        <f>SUM(C20:C27)</f>
        <v>32</v>
      </c>
      <c r="D28" s="5">
        <f>+(B28-C28)*100/C28</f>
        <v>37.5</v>
      </c>
      <c r="E28" s="4">
        <f>SUM(E20:E27)</f>
        <v>608</v>
      </c>
      <c r="F28" s="4">
        <f>SUM(F20:F27)</f>
        <v>610</v>
      </c>
      <c r="G28" s="5">
        <f>+(E28-F28)*100/F28</f>
        <v>-0.32786885245901637</v>
      </c>
      <c r="H28" s="4">
        <f>SUM(H20:H27)</f>
        <v>608</v>
      </c>
      <c r="I28" s="4">
        <f>SUM(I20:I27)</f>
        <v>610</v>
      </c>
      <c r="J28" s="5">
        <f>+(H28-I28)*100/I28</f>
        <v>-0.32786885245901637</v>
      </c>
    </row>
    <row r="29" spans="1:10" ht="14" x14ac:dyDescent="0.15">
      <c r="A29" s="14" t="s">
        <v>27</v>
      </c>
      <c r="B29" s="12">
        <f>+B7+B13+B19+B28</f>
        <v>115</v>
      </c>
      <c r="C29" s="12">
        <f>+C7+C13+C19+C28</f>
        <v>104</v>
      </c>
      <c r="D29" s="13">
        <f>+(B29-C29)*100/C29</f>
        <v>10.576923076923077</v>
      </c>
      <c r="E29" s="12">
        <f t="shared" ref="E29:I29" si="7">+E7+E13+E19+E28</f>
        <v>1572</v>
      </c>
      <c r="F29" s="12">
        <f t="shared" si="7"/>
        <v>1555</v>
      </c>
      <c r="G29" s="13">
        <f>+(E29-F29)*100/F29</f>
        <v>1.0932475884244373</v>
      </c>
      <c r="H29" s="12">
        <f t="shared" si="7"/>
        <v>1572</v>
      </c>
      <c r="I29" s="12">
        <f t="shared" si="7"/>
        <v>1555</v>
      </c>
      <c r="J29" s="13">
        <f>+(H29-I29)*100/I29</f>
        <v>1.0932475884244373</v>
      </c>
    </row>
    <row r="30" spans="1:10" x14ac:dyDescent="0.15">
      <c r="A30" s="11" t="s">
        <v>31</v>
      </c>
      <c r="B30" s="11">
        <f>+B29-B7</f>
        <v>111</v>
      </c>
      <c r="C30" s="11">
        <f>+C29-C7</f>
        <v>102</v>
      </c>
      <c r="D30" s="10">
        <f>+(B30-C30)*100/C30</f>
        <v>8.8235294117647065</v>
      </c>
      <c r="E30" s="11">
        <f t="shared" ref="E30:I30" si="8">+E29-E7</f>
        <v>1526</v>
      </c>
      <c r="F30" s="11">
        <f t="shared" si="8"/>
        <v>1536</v>
      </c>
      <c r="G30" s="10">
        <f>+(E30-F30)*100/F30</f>
        <v>-0.65104166666666663</v>
      </c>
      <c r="H30" s="11">
        <f t="shared" si="8"/>
        <v>1526</v>
      </c>
      <c r="I30" s="11">
        <f t="shared" si="8"/>
        <v>1536</v>
      </c>
      <c r="J30" s="10">
        <f>+(H30-I30)*100/I30</f>
        <v>-0.65104166666666663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91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+'Noviembre 2017'!B4</f>
        <v>3</v>
      </c>
      <c r="D4" s="15">
        <f t="shared" ref="D4:D6" si="0">+(B4-C4)*100/C4</f>
        <v>-66.666666666666671</v>
      </c>
      <c r="E4" s="2">
        <f>+B4+'Octubre 2018'!E4</f>
        <v>12</v>
      </c>
      <c r="F4" s="2">
        <f>+C4+'Octubre 2018'!F4</f>
        <v>8</v>
      </c>
      <c r="G4" s="15">
        <f t="shared" ref="G4:G27" si="1">+(E4-F4)*100/F4</f>
        <v>50</v>
      </c>
      <c r="H4" s="2">
        <f>+B4-C4+'Octubre 2018'!H4</f>
        <v>13</v>
      </c>
      <c r="I4" s="16">
        <f>+'Noviembre 2017'!H4</f>
        <v>9</v>
      </c>
      <c r="J4" s="15">
        <f t="shared" ref="J4:J27" si="2">+(H4-I4)*100/I4</f>
        <v>44.444444444444443</v>
      </c>
    </row>
    <row r="5" spans="1:10" ht="13" x14ac:dyDescent="0.15">
      <c r="A5" s="1" t="s">
        <v>5</v>
      </c>
      <c r="B5" s="2">
        <v>2</v>
      </c>
      <c r="C5" s="2">
        <f>+'Noviembre 2017'!B5</f>
        <v>0</v>
      </c>
      <c r="D5" s="15"/>
      <c r="E5" s="2">
        <f>+B5+'Octubre 2018'!E5</f>
        <v>9</v>
      </c>
      <c r="F5" s="2">
        <f>+C5+'Octubre 2018'!F5</f>
        <v>3</v>
      </c>
      <c r="G5" s="15">
        <f t="shared" si="1"/>
        <v>200</v>
      </c>
      <c r="H5" s="2">
        <f>+B5-C5+'Octubre 2018'!H5</f>
        <v>9</v>
      </c>
      <c r="I5" s="16">
        <f>+'Noviembre 2017'!H5</f>
        <v>3</v>
      </c>
      <c r="J5" s="15">
        <f t="shared" si="2"/>
        <v>200</v>
      </c>
    </row>
    <row r="6" spans="1:10" ht="13" x14ac:dyDescent="0.15">
      <c r="A6" s="1" t="s">
        <v>6</v>
      </c>
      <c r="B6" s="2">
        <v>3</v>
      </c>
      <c r="C6" s="2">
        <f>+'Noviembre 2017'!B6</f>
        <v>2</v>
      </c>
      <c r="D6" s="15">
        <f t="shared" si="0"/>
        <v>50</v>
      </c>
      <c r="E6" s="2">
        <f>+B6+'Octubre 2018'!E6</f>
        <v>21</v>
      </c>
      <c r="F6" s="2">
        <f>+C6+'Octubre 2018'!F6</f>
        <v>6</v>
      </c>
      <c r="G6" s="15">
        <f t="shared" si="1"/>
        <v>250</v>
      </c>
      <c r="H6" s="2">
        <f>+B6-C6+'Octubre 2018'!H6</f>
        <v>22</v>
      </c>
      <c r="I6" s="16">
        <f>+'Noviembre 2017'!H6</f>
        <v>6</v>
      </c>
      <c r="J6" s="15">
        <f t="shared" si="2"/>
        <v>266.66666666666669</v>
      </c>
    </row>
    <row r="7" spans="1:10" x14ac:dyDescent="0.15">
      <c r="A7" s="6" t="s">
        <v>1</v>
      </c>
      <c r="B7" s="4">
        <f t="shared" ref="B7" si="3">+B4+B5+B6</f>
        <v>6</v>
      </c>
      <c r="C7" s="4">
        <f>SUM(C4:C6)</f>
        <v>5</v>
      </c>
      <c r="D7" s="5">
        <f t="shared" ref="D7:D12" si="4">+(B7-C7)*100/C7</f>
        <v>20</v>
      </c>
      <c r="E7" s="4">
        <f>SUM(E4:E6)</f>
        <v>42</v>
      </c>
      <c r="F7" s="4">
        <f>SUM(F4:F6)</f>
        <v>17</v>
      </c>
      <c r="G7" s="5">
        <f t="shared" si="1"/>
        <v>147.05882352941177</v>
      </c>
      <c r="H7" s="4">
        <f>SUM(H4:H6)</f>
        <v>44</v>
      </c>
      <c r="I7" s="4">
        <f>SUM(I4:I6)</f>
        <v>18</v>
      </c>
      <c r="J7" s="5">
        <f t="shared" si="2"/>
        <v>144.44444444444446</v>
      </c>
    </row>
    <row r="8" spans="1:10" ht="13" x14ac:dyDescent="0.15">
      <c r="A8" s="1" t="s">
        <v>7</v>
      </c>
      <c r="B8" s="2"/>
      <c r="C8" s="2">
        <f>+'Noviembre 2017'!B8</f>
        <v>1</v>
      </c>
      <c r="D8" s="15"/>
      <c r="E8" s="2">
        <f>+B8+'Octubre 2018'!E8</f>
        <v>12</v>
      </c>
      <c r="F8" s="2">
        <f>+C8+'Octubre 2018'!F8</f>
        <v>5</v>
      </c>
      <c r="G8" s="15">
        <f t="shared" si="1"/>
        <v>140</v>
      </c>
      <c r="H8" s="2">
        <f>+B8-C8+'Octubre 2018'!H8</f>
        <v>12</v>
      </c>
      <c r="I8" s="16">
        <f>+'Noviembre 2017'!H8</f>
        <v>5</v>
      </c>
      <c r="J8" s="15">
        <f t="shared" si="2"/>
        <v>140</v>
      </c>
    </row>
    <row r="9" spans="1:10" ht="13" x14ac:dyDescent="0.15">
      <c r="A9" s="1" t="s">
        <v>8</v>
      </c>
      <c r="B9" s="2"/>
      <c r="C9" s="2">
        <f>+'Noviembre 2017'!B9</f>
        <v>0</v>
      </c>
      <c r="D9" s="15" t="e">
        <f t="shared" si="4"/>
        <v>#DIV/0!</v>
      </c>
      <c r="E9" s="2">
        <f>+B9+'Octubre 2018'!E9</f>
        <v>21</v>
      </c>
      <c r="F9" s="2">
        <f>+C9+'Octubre 2018'!F9</f>
        <v>15</v>
      </c>
      <c r="G9" s="15">
        <f t="shared" si="1"/>
        <v>40</v>
      </c>
      <c r="H9" s="2">
        <f>+B9-C9+'Octubre 2018'!H9</f>
        <v>24</v>
      </c>
      <c r="I9" s="16">
        <f>+'Noviembre 2017'!H9</f>
        <v>17</v>
      </c>
      <c r="J9" s="15">
        <f t="shared" si="2"/>
        <v>41.176470588235297</v>
      </c>
    </row>
    <row r="10" spans="1:10" ht="13" x14ac:dyDescent="0.15">
      <c r="A10" s="1" t="s">
        <v>9</v>
      </c>
      <c r="B10" s="2">
        <v>5</v>
      </c>
      <c r="C10" s="2">
        <f>+'Noviembre 2017'!B10</f>
        <v>6</v>
      </c>
      <c r="D10" s="15">
        <f t="shared" si="4"/>
        <v>-16.666666666666668</v>
      </c>
      <c r="E10" s="2">
        <f>+B10+'Octubre 2018'!E10</f>
        <v>60</v>
      </c>
      <c r="F10" s="2">
        <f>+C10+'Octubre 2018'!F10</f>
        <v>56</v>
      </c>
      <c r="G10" s="15">
        <f t="shared" si="1"/>
        <v>7.1428571428571432</v>
      </c>
      <c r="H10" s="2">
        <f>+B10-C10+'Octubre 2018'!H10</f>
        <v>64</v>
      </c>
      <c r="I10" s="16">
        <f>+'Noviembre 2017'!H10</f>
        <v>60</v>
      </c>
      <c r="J10" s="15">
        <f t="shared" si="2"/>
        <v>6.666666666666667</v>
      </c>
    </row>
    <row r="11" spans="1:10" ht="13" x14ac:dyDescent="0.15">
      <c r="A11" s="1" t="s">
        <v>10</v>
      </c>
      <c r="B11" s="2">
        <v>5</v>
      </c>
      <c r="C11" s="2">
        <f>+'Noviembre 2017'!B11</f>
        <v>5</v>
      </c>
      <c r="D11" s="15">
        <f t="shared" si="4"/>
        <v>0</v>
      </c>
      <c r="E11" s="2">
        <f>+B11+'Octubre 2018'!E11</f>
        <v>77</v>
      </c>
      <c r="F11" s="2">
        <f>+C11+'Octubre 2018'!F11</f>
        <v>74</v>
      </c>
      <c r="G11" s="15">
        <f t="shared" si="1"/>
        <v>4.0540540540540544</v>
      </c>
      <c r="H11" s="2">
        <f>+B11-C11+'Octubre 2018'!H11</f>
        <v>83</v>
      </c>
      <c r="I11" s="16">
        <f>+'Noviembre 2017'!H11</f>
        <v>82</v>
      </c>
      <c r="J11" s="15">
        <f t="shared" si="2"/>
        <v>1.2195121951219512</v>
      </c>
    </row>
    <row r="12" spans="1:10" ht="13" x14ac:dyDescent="0.15">
      <c r="A12" s="1" t="s">
        <v>11</v>
      </c>
      <c r="B12" s="2">
        <v>17</v>
      </c>
      <c r="C12" s="2">
        <f>+'Noviembre 2017'!B12</f>
        <v>13</v>
      </c>
      <c r="D12" s="15">
        <f t="shared" si="4"/>
        <v>30.76923076923077</v>
      </c>
      <c r="E12" s="2">
        <f>+B12+'Octubre 2018'!E12</f>
        <v>161</v>
      </c>
      <c r="F12" s="2">
        <f>+C12+'Octubre 2018'!F12</f>
        <v>165</v>
      </c>
      <c r="G12" s="15">
        <f t="shared" si="1"/>
        <v>-2.4242424242424243</v>
      </c>
      <c r="H12" s="2">
        <f>+B12-C12+'Octubre 2018'!H12</f>
        <v>178</v>
      </c>
      <c r="I12" s="16">
        <f>+'Noviembre 2017'!H12</f>
        <v>181</v>
      </c>
      <c r="J12" s="15">
        <f t="shared" si="2"/>
        <v>-1.6574585635359116</v>
      </c>
    </row>
    <row r="13" spans="1:10" x14ac:dyDescent="0.15">
      <c r="A13" s="6" t="s">
        <v>2</v>
      </c>
      <c r="B13" s="4">
        <f t="shared" ref="B13" si="5">+B8+B9+B10+B11+B12</f>
        <v>27</v>
      </c>
      <c r="C13" s="4">
        <f>SUM(C8:C12)</f>
        <v>25</v>
      </c>
      <c r="D13" s="5">
        <f>+(B13-C13)*100/C13</f>
        <v>8</v>
      </c>
      <c r="E13" s="4">
        <f>SUM(E8:E12)</f>
        <v>331</v>
      </c>
      <c r="F13" s="4">
        <f>SUM(F8:F12)</f>
        <v>315</v>
      </c>
      <c r="G13" s="5">
        <f t="shared" si="1"/>
        <v>5.0793650793650791</v>
      </c>
      <c r="H13" s="4">
        <f>SUM(H8:H12)</f>
        <v>361</v>
      </c>
      <c r="I13" s="4">
        <f>SUM(I8:I12)</f>
        <v>345</v>
      </c>
      <c r="J13" s="5">
        <f t="shared" si="2"/>
        <v>4.63768115942029</v>
      </c>
    </row>
    <row r="14" spans="1:10" ht="13" x14ac:dyDescent="0.15">
      <c r="A14" s="1" t="s">
        <v>12</v>
      </c>
      <c r="B14" s="2">
        <v>11</v>
      </c>
      <c r="C14" s="2">
        <f>+'Noviembre 2017'!B14</f>
        <v>8</v>
      </c>
      <c r="D14" s="15">
        <f>+(B14-C14)*100/C14</f>
        <v>37.5</v>
      </c>
      <c r="E14" s="2">
        <f>+B14+'Octubre 2018'!E14</f>
        <v>77</v>
      </c>
      <c r="F14" s="2">
        <f>+C14+'Octubre 2018'!F14</f>
        <v>82</v>
      </c>
      <c r="G14" s="15">
        <f t="shared" si="1"/>
        <v>-6.0975609756097562</v>
      </c>
      <c r="H14" s="2">
        <f>+B14-C14+'Octubre 2018'!H14</f>
        <v>79</v>
      </c>
      <c r="I14" s="16">
        <f>+'Noviembre 2017'!H14</f>
        <v>92</v>
      </c>
      <c r="J14" s="15">
        <f t="shared" si="2"/>
        <v>-14.130434782608695</v>
      </c>
    </row>
    <row r="15" spans="1:10" ht="13" x14ac:dyDescent="0.15">
      <c r="A15" s="1" t="s">
        <v>13</v>
      </c>
      <c r="B15" s="2">
        <v>14</v>
      </c>
      <c r="C15" s="2">
        <f>+'Noviembre 2017'!B15</f>
        <v>14</v>
      </c>
      <c r="D15" s="15">
        <f t="shared" ref="D15:D27" si="6">+(B15-C15)*100/C15</f>
        <v>0</v>
      </c>
      <c r="E15" s="2">
        <f>+B15+'Octubre 2018'!E15</f>
        <v>116</v>
      </c>
      <c r="F15" s="2">
        <f>+C15+'Octubre 2018'!F15</f>
        <v>123</v>
      </c>
      <c r="G15" s="15">
        <f t="shared" si="1"/>
        <v>-5.691056910569106</v>
      </c>
      <c r="H15" s="2">
        <f>+B15-C15+'Octubre 2018'!H15</f>
        <v>130</v>
      </c>
      <c r="I15" s="16">
        <f>+'Noviembre 2017'!H15</f>
        <v>133</v>
      </c>
      <c r="J15" s="15">
        <f t="shared" si="2"/>
        <v>-2.255639097744361</v>
      </c>
    </row>
    <row r="16" spans="1:10" ht="13" x14ac:dyDescent="0.15">
      <c r="A16" s="1" t="s">
        <v>14</v>
      </c>
      <c r="B16" s="2">
        <v>14</v>
      </c>
      <c r="C16" s="2">
        <f>+'Noviembre 2017'!B16</f>
        <v>9</v>
      </c>
      <c r="D16" s="15">
        <f t="shared" si="6"/>
        <v>55.555555555555557</v>
      </c>
      <c r="E16" s="2">
        <f>+B16+'Octubre 2018'!E16</f>
        <v>122</v>
      </c>
      <c r="F16" s="2">
        <f>+C16+'Octubre 2018'!F16</f>
        <v>135</v>
      </c>
      <c r="G16" s="15">
        <f t="shared" si="1"/>
        <v>-9.6296296296296298</v>
      </c>
      <c r="H16" s="2">
        <f>+B16-C16+'Octubre 2018'!H16</f>
        <v>131</v>
      </c>
      <c r="I16" s="16">
        <f>+'Noviembre 2017'!H16</f>
        <v>153</v>
      </c>
      <c r="J16" s="15">
        <f t="shared" si="2"/>
        <v>-14.379084967320262</v>
      </c>
    </row>
    <row r="17" spans="1:10" ht="13" x14ac:dyDescent="0.15">
      <c r="A17" s="1" t="s">
        <v>15</v>
      </c>
      <c r="B17" s="2">
        <v>13</v>
      </c>
      <c r="C17" s="2">
        <f>+'Noviembre 2017'!B17</f>
        <v>13</v>
      </c>
      <c r="D17" s="15">
        <f t="shared" si="6"/>
        <v>0</v>
      </c>
      <c r="E17" s="2">
        <f>+B17+'Octubre 2018'!E17</f>
        <v>93</v>
      </c>
      <c r="F17" s="2">
        <f>+C17+'Octubre 2018'!F17</f>
        <v>96</v>
      </c>
      <c r="G17" s="15">
        <f t="shared" si="1"/>
        <v>-3.125</v>
      </c>
      <c r="H17" s="2">
        <f>+B17-C17+'Octubre 2018'!H17</f>
        <v>97</v>
      </c>
      <c r="I17" s="16">
        <f>+'Noviembre 2017'!H17</f>
        <v>102</v>
      </c>
      <c r="J17" s="15">
        <f t="shared" si="2"/>
        <v>-4.9019607843137258</v>
      </c>
    </row>
    <row r="18" spans="1:10" ht="13" x14ac:dyDescent="0.15">
      <c r="A18" s="1" t="s">
        <v>29</v>
      </c>
      <c r="B18" s="2">
        <v>9</v>
      </c>
      <c r="C18" s="2">
        <f>+'Noviembre 2017'!B18</f>
        <v>6</v>
      </c>
      <c r="D18" s="15">
        <f t="shared" si="6"/>
        <v>50</v>
      </c>
      <c r="E18" s="2">
        <f>+B18+'Octubre 2018'!E18</f>
        <v>112</v>
      </c>
      <c r="F18" s="2">
        <f>+C18+'Octubre 2018'!F18</f>
        <v>105</v>
      </c>
      <c r="G18" s="15">
        <f t="shared" si="1"/>
        <v>6.666666666666667</v>
      </c>
      <c r="H18" s="2">
        <f>+B18-C18+'Octubre 2018'!H18</f>
        <v>123</v>
      </c>
      <c r="I18" s="16">
        <f>+'Noviembre 2017'!H18</f>
        <v>116</v>
      </c>
      <c r="J18" s="15">
        <f t="shared" si="2"/>
        <v>6.0344827586206895</v>
      </c>
    </row>
    <row r="19" spans="1:10" x14ac:dyDescent="0.15">
      <c r="A19" s="6" t="s">
        <v>3</v>
      </c>
      <c r="B19" s="4">
        <f t="shared" ref="B19" si="7">+B14+B15+B16+B17+B18</f>
        <v>61</v>
      </c>
      <c r="C19" s="4">
        <f>SUM(C14:C18)</f>
        <v>50</v>
      </c>
      <c r="D19" s="5">
        <f>+(B19-C19)*100/C19</f>
        <v>22</v>
      </c>
      <c r="E19" s="4">
        <f>SUM(E14:E18)</f>
        <v>520</v>
      </c>
      <c r="F19" s="4">
        <f>SUM(F14:F18)</f>
        <v>541</v>
      </c>
      <c r="G19" s="5">
        <f t="shared" si="1"/>
        <v>-3.8817005545286505</v>
      </c>
      <c r="H19" s="4">
        <f>SUM(H14:H18)</f>
        <v>560</v>
      </c>
      <c r="I19" s="4">
        <f>SUM(I14:I18)</f>
        <v>596</v>
      </c>
      <c r="J19" s="5">
        <f t="shared" si="2"/>
        <v>-6.0402684563758386</v>
      </c>
    </row>
    <row r="20" spans="1:10" ht="13" x14ac:dyDescent="0.15">
      <c r="A20" s="1" t="s">
        <v>16</v>
      </c>
      <c r="B20" s="2">
        <v>11</v>
      </c>
      <c r="C20" s="2">
        <f>+'Noviembre 2017'!B20</f>
        <v>5</v>
      </c>
      <c r="D20" s="15">
        <f t="shared" si="6"/>
        <v>120</v>
      </c>
      <c r="E20" s="2">
        <f>+B20+'Octubre 2018'!E20</f>
        <v>103</v>
      </c>
      <c r="F20" s="2">
        <f>+C20+'Octubre 2018'!F20</f>
        <v>120</v>
      </c>
      <c r="G20" s="15">
        <f t="shared" si="1"/>
        <v>-14.166666666666666</v>
      </c>
      <c r="H20" s="2">
        <f>+B20-C20+'Octubre 2018'!H20</f>
        <v>110</v>
      </c>
      <c r="I20" s="16">
        <f>+'Noviembre 2017'!H20</f>
        <v>142</v>
      </c>
      <c r="J20" s="15">
        <f t="shared" si="2"/>
        <v>-22.535211267605632</v>
      </c>
    </row>
    <row r="21" spans="1:10" ht="13" x14ac:dyDescent="0.15">
      <c r="A21" s="1" t="s">
        <v>17</v>
      </c>
      <c r="B21" s="2">
        <v>5</v>
      </c>
      <c r="C21" s="2">
        <f>+'Noviembre 2017'!B21</f>
        <v>2</v>
      </c>
      <c r="D21" s="15">
        <f t="shared" si="6"/>
        <v>150</v>
      </c>
      <c r="E21" s="2">
        <f>+B21+'Octubre 2018'!E21</f>
        <v>57</v>
      </c>
      <c r="F21" s="2">
        <f>+C21+'Octubre 2018'!F21</f>
        <v>63</v>
      </c>
      <c r="G21" s="15">
        <f t="shared" si="1"/>
        <v>-9.5238095238095237</v>
      </c>
      <c r="H21" s="2">
        <f>+B21-C21+'Octubre 2018'!H21</f>
        <v>60</v>
      </c>
      <c r="I21" s="16">
        <f>+'Noviembre 2017'!H21</f>
        <v>66</v>
      </c>
      <c r="J21" s="15">
        <f t="shared" si="2"/>
        <v>-9.0909090909090917</v>
      </c>
    </row>
    <row r="22" spans="1:10" ht="13" x14ac:dyDescent="0.15">
      <c r="A22" s="1" t="s">
        <v>19</v>
      </c>
      <c r="B22" s="2">
        <v>3</v>
      </c>
      <c r="C22" s="2">
        <f>+'Noviembre 2017'!B22</f>
        <v>1</v>
      </c>
      <c r="D22" s="15">
        <f t="shared" si="6"/>
        <v>200</v>
      </c>
      <c r="E22" s="2">
        <f>+B22+'Octubre 2018'!E22</f>
        <v>36</v>
      </c>
      <c r="F22" s="2">
        <f>+C22+'Octubre 2018'!F22</f>
        <v>29</v>
      </c>
      <c r="G22" s="15">
        <f t="shared" si="1"/>
        <v>24.137931034482758</v>
      </c>
      <c r="H22" s="2">
        <f>+B22-C22+'Octubre 2018'!H22</f>
        <v>39</v>
      </c>
      <c r="I22" s="16">
        <f>+'Noviembre 2017'!H22</f>
        <v>33</v>
      </c>
      <c r="J22" s="15">
        <f t="shared" si="2"/>
        <v>18.181818181818183</v>
      </c>
    </row>
    <row r="23" spans="1:10" ht="13" x14ac:dyDescent="0.15">
      <c r="A23" s="1" t="s">
        <v>18</v>
      </c>
      <c r="B23" s="2">
        <v>4</v>
      </c>
      <c r="C23" s="2">
        <f>+'Noviembre 2017'!B23</f>
        <v>3</v>
      </c>
      <c r="D23" s="15">
        <f t="shared" si="6"/>
        <v>33.333333333333336</v>
      </c>
      <c r="E23" s="2">
        <f>+B23+'Octubre 2018'!E23</f>
        <v>42</v>
      </c>
      <c r="F23" s="2">
        <f>+C23+'Octubre 2018'!F23</f>
        <v>46</v>
      </c>
      <c r="G23" s="15">
        <f t="shared" si="1"/>
        <v>-8.695652173913043</v>
      </c>
      <c r="H23" s="2">
        <f>+B23-C23+'Octubre 2018'!H23</f>
        <v>44</v>
      </c>
      <c r="I23" s="16">
        <f>+'Noviembre 2017'!H23</f>
        <v>50</v>
      </c>
      <c r="J23" s="15">
        <f t="shared" si="2"/>
        <v>-12</v>
      </c>
    </row>
    <row r="24" spans="1:10" ht="13" x14ac:dyDescent="0.15">
      <c r="A24" s="1" t="s">
        <v>20</v>
      </c>
      <c r="B24" s="2">
        <v>6</v>
      </c>
      <c r="C24" s="2">
        <f>+'Noviembre 2017'!B24</f>
        <v>7</v>
      </c>
      <c r="D24" s="15">
        <f t="shared" si="6"/>
        <v>-14.285714285714286</v>
      </c>
      <c r="E24" s="2">
        <f>+B24+'Octubre 2018'!E24</f>
        <v>67</v>
      </c>
      <c r="F24" s="2">
        <f>+C24+'Octubre 2018'!F24</f>
        <v>93</v>
      </c>
      <c r="G24" s="15">
        <f t="shared" si="1"/>
        <v>-27.956989247311828</v>
      </c>
      <c r="H24" s="2">
        <f>+B24-C24+'Octubre 2018'!H24</f>
        <v>73</v>
      </c>
      <c r="I24" s="16">
        <f>+'Noviembre 2017'!H24</f>
        <v>95</v>
      </c>
      <c r="J24" s="15">
        <f t="shared" si="2"/>
        <v>-23.157894736842106</v>
      </c>
    </row>
    <row r="25" spans="1:10" ht="13" x14ac:dyDescent="0.15">
      <c r="A25" s="1" t="s">
        <v>22</v>
      </c>
      <c r="B25" s="2">
        <v>14</v>
      </c>
      <c r="C25" s="2">
        <f>+'Noviembre 2017'!B25</f>
        <v>17</v>
      </c>
      <c r="D25" s="15">
        <f t="shared" si="6"/>
        <v>-17.647058823529413</v>
      </c>
      <c r="E25" s="2">
        <f>+B25+'Octubre 2018'!E25</f>
        <v>168</v>
      </c>
      <c r="F25" s="2">
        <f>+C25+'Octubre 2018'!F25</f>
        <v>156</v>
      </c>
      <c r="G25" s="15">
        <f t="shared" si="1"/>
        <v>7.6923076923076925</v>
      </c>
      <c r="H25" s="2">
        <f>+B25-C25+'Octubre 2018'!H25</f>
        <v>175</v>
      </c>
      <c r="I25" s="16">
        <f>+'Noviembre 2017'!H25</f>
        <v>165</v>
      </c>
      <c r="J25" s="15">
        <f t="shared" si="2"/>
        <v>6.0606060606060606</v>
      </c>
    </row>
    <row r="26" spans="1:10" ht="13" x14ac:dyDescent="0.15">
      <c r="A26" s="1" t="s">
        <v>21</v>
      </c>
      <c r="B26" s="2">
        <v>6</v>
      </c>
      <c r="C26" s="2">
        <f>+'Noviembre 2017'!B26</f>
        <v>7</v>
      </c>
      <c r="D26" s="15">
        <f t="shared" si="6"/>
        <v>-14.285714285714286</v>
      </c>
      <c r="E26" s="2">
        <f>+B26+'Octubre 2018'!E26</f>
        <v>62</v>
      </c>
      <c r="F26" s="2">
        <f>+C26+'Octubre 2018'!F26</f>
        <v>44</v>
      </c>
      <c r="G26" s="15">
        <f t="shared" si="1"/>
        <v>40.909090909090907</v>
      </c>
      <c r="H26" s="2">
        <f>+B26-C26+'Octubre 2018'!H26</f>
        <v>66</v>
      </c>
      <c r="I26" s="16">
        <f>+'Noviembre 2017'!H26</f>
        <v>46</v>
      </c>
      <c r="J26" s="15">
        <f t="shared" si="2"/>
        <v>43.478260869565219</v>
      </c>
    </row>
    <row r="27" spans="1:10" ht="13" x14ac:dyDescent="0.15">
      <c r="A27" s="1" t="s">
        <v>28</v>
      </c>
      <c r="B27" s="2">
        <v>2</v>
      </c>
      <c r="C27" s="2">
        <f>+'Noviembre 2017'!B27</f>
        <v>2</v>
      </c>
      <c r="D27" s="15">
        <f t="shared" si="6"/>
        <v>0</v>
      </c>
      <c r="E27" s="2">
        <f>+B27+'Octubre 2018'!E27</f>
        <v>29</v>
      </c>
      <c r="F27" s="2">
        <f>+C27+'Octubre 2018'!F27</f>
        <v>27</v>
      </c>
      <c r="G27" s="15">
        <f t="shared" si="1"/>
        <v>7.4074074074074074</v>
      </c>
      <c r="H27" s="2">
        <f>+B27-C27+'Octubre 2018'!H27</f>
        <v>29</v>
      </c>
      <c r="I27" s="16">
        <f>+'Noviembre 2017'!H27</f>
        <v>30</v>
      </c>
      <c r="J27" s="15">
        <f t="shared" si="2"/>
        <v>-3.3333333333333335</v>
      </c>
    </row>
    <row r="28" spans="1:10" x14ac:dyDescent="0.15">
      <c r="A28" s="6" t="s">
        <v>30</v>
      </c>
      <c r="B28" s="4">
        <f>SUM(B20:B27)</f>
        <v>51</v>
      </c>
      <c r="C28" s="4">
        <f>SUM(C20:C27)</f>
        <v>44</v>
      </c>
      <c r="D28" s="5">
        <f>+(B28-C28)*100/C28</f>
        <v>15.909090909090908</v>
      </c>
      <c r="E28" s="4">
        <f>SUM(E20:E27)</f>
        <v>564</v>
      </c>
      <c r="F28" s="4">
        <f>SUM(F20:F27)</f>
        <v>578</v>
      </c>
      <c r="G28" s="5">
        <f>+(E28-F28)*100/F28</f>
        <v>-2.422145328719723</v>
      </c>
      <c r="H28" s="4">
        <f>SUM(H20:H27)</f>
        <v>596</v>
      </c>
      <c r="I28" s="4">
        <f>SUM(I20:I27)</f>
        <v>627</v>
      </c>
      <c r="J28" s="5">
        <f>+(H28-I28)*100/I28</f>
        <v>-4.9441786283891549</v>
      </c>
    </row>
    <row r="29" spans="1:10" ht="14" x14ac:dyDescent="0.15">
      <c r="A29" s="14" t="s">
        <v>27</v>
      </c>
      <c r="B29" s="12">
        <f>+B7+B13+B19+B28</f>
        <v>145</v>
      </c>
      <c r="C29" s="12">
        <f>+C7+C13+C19+C28</f>
        <v>124</v>
      </c>
      <c r="D29" s="13">
        <f>+(B29-C29)*100/C29</f>
        <v>16.93548387096774</v>
      </c>
      <c r="E29" s="12">
        <f t="shared" ref="E29:I29" si="8">+E7+E13+E19+E28</f>
        <v>1457</v>
      </c>
      <c r="F29" s="12">
        <f t="shared" si="8"/>
        <v>1451</v>
      </c>
      <c r="G29" s="13">
        <f>+(E29-F29)*100/F29</f>
        <v>0.41350792556857341</v>
      </c>
      <c r="H29" s="12">
        <f t="shared" si="8"/>
        <v>1561</v>
      </c>
      <c r="I29" s="12">
        <f t="shared" si="8"/>
        <v>1586</v>
      </c>
      <c r="J29" s="13">
        <f>+(H29-I29)*100/I29</f>
        <v>-1.5762925598991173</v>
      </c>
    </row>
    <row r="30" spans="1:10" x14ac:dyDescent="0.15">
      <c r="A30" s="11" t="s">
        <v>31</v>
      </c>
      <c r="B30" s="11">
        <f>+B29-B7</f>
        <v>139</v>
      </c>
      <c r="C30" s="11">
        <f>+C29-C7</f>
        <v>119</v>
      </c>
      <c r="D30" s="10">
        <f>+(B30-C30)*100/C30</f>
        <v>16.806722689075631</v>
      </c>
      <c r="E30" s="11">
        <f t="shared" ref="E30:I30" si="9">+E29-E7</f>
        <v>1415</v>
      </c>
      <c r="F30" s="11">
        <f t="shared" si="9"/>
        <v>1434</v>
      </c>
      <c r="G30" s="10">
        <f>+(E30-F30)*100/F30</f>
        <v>-1.3249651324965133</v>
      </c>
      <c r="H30" s="11">
        <f t="shared" si="9"/>
        <v>1517</v>
      </c>
      <c r="I30" s="11">
        <f t="shared" si="9"/>
        <v>1568</v>
      </c>
      <c r="J30" s="10">
        <f>+(H30-I30)*100/I30</f>
        <v>-3.2525510204081631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oja92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+'Octubre 2017'!B4</f>
        <v>1</v>
      </c>
      <c r="D4" s="15">
        <f t="shared" ref="D4" si="0">+(B4-C4)*100/C4</f>
        <v>100</v>
      </c>
      <c r="E4" s="2">
        <f>+B4+'Septiembre 2018'!E4</f>
        <v>11</v>
      </c>
      <c r="F4" s="2">
        <f>+C4+'Septiembre 2018'!F4</f>
        <v>5</v>
      </c>
      <c r="G4" s="15">
        <f t="shared" ref="G4:G27" si="1">+(E4-F4)*100/F4</f>
        <v>120</v>
      </c>
      <c r="H4" s="2">
        <f>+B4-C4+'Septiembre 2018'!H4</f>
        <v>15</v>
      </c>
      <c r="I4" s="16">
        <f>+'Octubre 2017'!H4</f>
        <v>8</v>
      </c>
      <c r="J4" s="15">
        <f t="shared" ref="J4:J27" si="2">+(H4-I4)*100/I4</f>
        <v>87.5</v>
      </c>
    </row>
    <row r="5" spans="1:10" ht="13" x14ac:dyDescent="0.15">
      <c r="A5" s="1" t="s">
        <v>5</v>
      </c>
      <c r="B5" s="2">
        <v>2</v>
      </c>
      <c r="C5" s="2">
        <f>+'Octubre 2017'!B5</f>
        <v>0</v>
      </c>
      <c r="D5" s="15"/>
      <c r="E5" s="2">
        <f>+B5+'Septiembre 2018'!E5</f>
        <v>7</v>
      </c>
      <c r="F5" s="2">
        <f>+C5+'Septiembre 2018'!F5</f>
        <v>3</v>
      </c>
      <c r="G5" s="15">
        <f t="shared" si="1"/>
        <v>133.33333333333334</v>
      </c>
      <c r="H5" s="2">
        <f>+B5-C5+'Septiembre 2018'!H5</f>
        <v>7</v>
      </c>
      <c r="I5" s="16">
        <f>+'Octubre 2017'!H5</f>
        <v>4</v>
      </c>
      <c r="J5" s="15">
        <f t="shared" si="2"/>
        <v>75</v>
      </c>
    </row>
    <row r="6" spans="1:10" ht="13" x14ac:dyDescent="0.15">
      <c r="A6" s="1" t="s">
        <v>6</v>
      </c>
      <c r="B6" s="2">
        <v>2</v>
      </c>
      <c r="C6" s="2">
        <f>+'Octubre 2017'!B6</f>
        <v>0</v>
      </c>
      <c r="D6" s="15"/>
      <c r="E6" s="2">
        <f>+B6+'Septiembre 2018'!E6</f>
        <v>18</v>
      </c>
      <c r="F6" s="2">
        <f>+C6+'Septiembre 2018'!F6</f>
        <v>4</v>
      </c>
      <c r="G6" s="15">
        <f t="shared" si="1"/>
        <v>350</v>
      </c>
      <c r="H6" s="2">
        <f>+B6-C6+'Septiembre 2018'!H6</f>
        <v>21</v>
      </c>
      <c r="I6" s="16">
        <f>+'Octubre 2017'!H6</f>
        <v>5</v>
      </c>
      <c r="J6" s="15">
        <f t="shared" si="2"/>
        <v>320</v>
      </c>
    </row>
    <row r="7" spans="1:10" x14ac:dyDescent="0.15">
      <c r="A7" s="6" t="s">
        <v>1</v>
      </c>
      <c r="B7" s="4">
        <f t="shared" ref="B7" si="3">+B4+B5+B6</f>
        <v>6</v>
      </c>
      <c r="C7" s="4">
        <f>SUM(C4:C6)</f>
        <v>1</v>
      </c>
      <c r="D7" s="5">
        <f t="shared" ref="D7:D12" si="4">+(B7-C7)*100/C7</f>
        <v>500</v>
      </c>
      <c r="E7" s="4">
        <f>SUM(E4:E6)</f>
        <v>36</v>
      </c>
      <c r="F7" s="4">
        <f>SUM(F4:F6)</f>
        <v>12</v>
      </c>
      <c r="G7" s="5">
        <f t="shared" si="1"/>
        <v>200</v>
      </c>
      <c r="H7" s="4">
        <f>SUM(H4:H6)</f>
        <v>43</v>
      </c>
      <c r="I7" s="4">
        <f>SUM(I4:I6)</f>
        <v>17</v>
      </c>
      <c r="J7" s="5">
        <f t="shared" si="2"/>
        <v>152.94117647058823</v>
      </c>
    </row>
    <row r="8" spans="1:10" ht="13" x14ac:dyDescent="0.15">
      <c r="A8" s="1" t="s">
        <v>7</v>
      </c>
      <c r="B8" s="2">
        <v>2</v>
      </c>
      <c r="C8" s="2">
        <f>+'Octubre 2017'!B8</f>
        <v>0</v>
      </c>
      <c r="D8" s="15"/>
      <c r="E8" s="2">
        <f>+B8+'Septiembre 2018'!E8</f>
        <v>12</v>
      </c>
      <c r="F8" s="2">
        <f>+C8+'Septiembre 2018'!F8</f>
        <v>4</v>
      </c>
      <c r="G8" s="15">
        <f t="shared" si="1"/>
        <v>200</v>
      </c>
      <c r="H8" s="2">
        <f>+B8-C8+'Septiembre 2018'!H8</f>
        <v>13</v>
      </c>
      <c r="I8" s="16">
        <f>+'Octubre 2017'!H8</f>
        <v>4</v>
      </c>
      <c r="J8" s="15">
        <f t="shared" si="2"/>
        <v>225</v>
      </c>
    </row>
    <row r="9" spans="1:10" ht="13" x14ac:dyDescent="0.15">
      <c r="A9" s="1" t="s">
        <v>8</v>
      </c>
      <c r="B9" s="2">
        <v>3</v>
      </c>
      <c r="C9" s="2">
        <f>+'Octubre 2017'!B9</f>
        <v>4</v>
      </c>
      <c r="D9" s="15">
        <f t="shared" si="4"/>
        <v>-25</v>
      </c>
      <c r="E9" s="2">
        <f>+B9+'Septiembre 2018'!E9</f>
        <v>21</v>
      </c>
      <c r="F9" s="2">
        <f>+C9+'Septiembre 2018'!F9</f>
        <v>15</v>
      </c>
      <c r="G9" s="15">
        <f t="shared" si="1"/>
        <v>40</v>
      </c>
      <c r="H9" s="2">
        <f>+B9-C9+'Septiembre 2018'!H9</f>
        <v>24</v>
      </c>
      <c r="I9" s="16">
        <f>+'Octubre 2017'!H9</f>
        <v>20</v>
      </c>
      <c r="J9" s="15">
        <f t="shared" si="2"/>
        <v>20</v>
      </c>
    </row>
    <row r="10" spans="1:10" ht="13" x14ac:dyDescent="0.15">
      <c r="A10" s="1" t="s">
        <v>9</v>
      </c>
      <c r="B10" s="2">
        <v>4</v>
      </c>
      <c r="C10" s="2">
        <f>+'Octubre 2017'!B10</f>
        <v>5</v>
      </c>
      <c r="D10" s="15">
        <f t="shared" si="4"/>
        <v>-20</v>
      </c>
      <c r="E10" s="2">
        <f>+B10+'Septiembre 2018'!E10</f>
        <v>55</v>
      </c>
      <c r="F10" s="2">
        <f>+C10+'Septiembre 2018'!F10</f>
        <v>50</v>
      </c>
      <c r="G10" s="15">
        <f t="shared" si="1"/>
        <v>10</v>
      </c>
      <c r="H10" s="2">
        <f>+B10-C10+'Septiembre 2018'!H10</f>
        <v>65</v>
      </c>
      <c r="I10" s="16">
        <f>+'Octubre 2017'!H10</f>
        <v>57</v>
      </c>
      <c r="J10" s="15">
        <f t="shared" si="2"/>
        <v>14.035087719298245</v>
      </c>
    </row>
    <row r="11" spans="1:10" ht="13" x14ac:dyDescent="0.15">
      <c r="A11" s="1" t="s">
        <v>10</v>
      </c>
      <c r="B11" s="2">
        <v>10</v>
      </c>
      <c r="C11" s="2">
        <f>+'Octubre 2017'!B11</f>
        <v>5</v>
      </c>
      <c r="D11" s="15">
        <f t="shared" si="4"/>
        <v>100</v>
      </c>
      <c r="E11" s="2">
        <f>+B11+'Septiembre 2018'!E11</f>
        <v>72</v>
      </c>
      <c r="F11" s="2">
        <f>+C11+'Septiembre 2018'!F11</f>
        <v>69</v>
      </c>
      <c r="G11" s="15">
        <f t="shared" si="1"/>
        <v>4.3478260869565215</v>
      </c>
      <c r="H11" s="2">
        <f>+B11-C11+'Septiembre 2018'!H11</f>
        <v>83</v>
      </c>
      <c r="I11" s="16">
        <f>+'Octubre 2017'!H11</f>
        <v>85</v>
      </c>
      <c r="J11" s="15">
        <f t="shared" si="2"/>
        <v>-2.3529411764705883</v>
      </c>
    </row>
    <row r="12" spans="1:10" ht="13" x14ac:dyDescent="0.15">
      <c r="A12" s="1" t="s">
        <v>11</v>
      </c>
      <c r="B12" s="2">
        <v>6</v>
      </c>
      <c r="C12" s="2">
        <f>+'Octubre 2017'!B12</f>
        <v>8</v>
      </c>
      <c r="D12" s="15">
        <f t="shared" si="4"/>
        <v>-25</v>
      </c>
      <c r="E12" s="2">
        <f>+B12+'Septiembre 2018'!E12</f>
        <v>144</v>
      </c>
      <c r="F12" s="2">
        <f>+C12+'Septiembre 2018'!F12</f>
        <v>152</v>
      </c>
      <c r="G12" s="15">
        <f t="shared" si="1"/>
        <v>-5.2631578947368425</v>
      </c>
      <c r="H12" s="2">
        <f>+B12-C12+'Septiembre 2018'!H12</f>
        <v>174</v>
      </c>
      <c r="I12" s="16">
        <f>+'Octubre 2017'!H12</f>
        <v>188</v>
      </c>
      <c r="J12" s="15">
        <f t="shared" si="2"/>
        <v>-7.4468085106382977</v>
      </c>
    </row>
    <row r="13" spans="1:10" x14ac:dyDescent="0.15">
      <c r="A13" s="6" t="s">
        <v>2</v>
      </c>
      <c r="B13" s="4">
        <f t="shared" ref="B13" si="5">+B8+B9+B10+B11+B12</f>
        <v>25</v>
      </c>
      <c r="C13" s="4">
        <f>SUM(C8:C12)</f>
        <v>22</v>
      </c>
      <c r="D13" s="5">
        <f>+(B13-C13)*100/C13</f>
        <v>13.636363636363637</v>
      </c>
      <c r="E13" s="4">
        <f>SUM(E8:E12)</f>
        <v>304</v>
      </c>
      <c r="F13" s="4">
        <f>SUM(F8:F12)</f>
        <v>290</v>
      </c>
      <c r="G13" s="5">
        <f t="shared" si="1"/>
        <v>4.8275862068965516</v>
      </c>
      <c r="H13" s="4">
        <f>SUM(H8:H12)</f>
        <v>359</v>
      </c>
      <c r="I13" s="4">
        <f>SUM(I8:I12)</f>
        <v>354</v>
      </c>
      <c r="J13" s="5">
        <f t="shared" si="2"/>
        <v>1.4124293785310735</v>
      </c>
    </row>
    <row r="14" spans="1:10" ht="13" x14ac:dyDescent="0.15">
      <c r="A14" s="1" t="s">
        <v>12</v>
      </c>
      <c r="B14" s="2">
        <v>5</v>
      </c>
      <c r="C14" s="2">
        <f>+'Octubre 2017'!B14</f>
        <v>5</v>
      </c>
      <c r="D14" s="15">
        <f>+(B14-C14)*100/C14</f>
        <v>0</v>
      </c>
      <c r="E14" s="2">
        <f>+B14+'Septiembre 2018'!E14</f>
        <v>66</v>
      </c>
      <c r="F14" s="2">
        <f>+C14+'Septiembre 2018'!F14</f>
        <v>74</v>
      </c>
      <c r="G14" s="15">
        <f t="shared" si="1"/>
        <v>-10.810810810810811</v>
      </c>
      <c r="H14" s="2">
        <f>+B14-C14+'Septiembre 2018'!H14</f>
        <v>76</v>
      </c>
      <c r="I14" s="16">
        <f>+'Octubre 2017'!H14</f>
        <v>100</v>
      </c>
      <c r="J14" s="15">
        <f t="shared" si="2"/>
        <v>-24</v>
      </c>
    </row>
    <row r="15" spans="1:10" ht="13" x14ac:dyDescent="0.15">
      <c r="A15" s="1" t="s">
        <v>13</v>
      </c>
      <c r="B15" s="2">
        <v>4</v>
      </c>
      <c r="C15" s="2">
        <f>+'Octubre 2017'!B15</f>
        <v>9</v>
      </c>
      <c r="D15" s="15">
        <f t="shared" ref="D15:D27" si="6">+(B15-C15)*100/C15</f>
        <v>-55.555555555555557</v>
      </c>
      <c r="E15" s="2">
        <f>+B15+'Septiembre 2018'!E15</f>
        <v>102</v>
      </c>
      <c r="F15" s="2">
        <f>+C15+'Septiembre 2018'!F15</f>
        <v>109</v>
      </c>
      <c r="G15" s="15">
        <f t="shared" si="1"/>
        <v>-6.4220183486238529</v>
      </c>
      <c r="H15" s="2">
        <f>+B15-C15+'Septiembre 2018'!H15</f>
        <v>130</v>
      </c>
      <c r="I15" s="16">
        <f>+'Octubre 2017'!H15</f>
        <v>127</v>
      </c>
      <c r="J15" s="15">
        <f t="shared" si="2"/>
        <v>2.3622047244094486</v>
      </c>
    </row>
    <row r="16" spans="1:10" ht="13" x14ac:dyDescent="0.15">
      <c r="A16" s="1" t="s">
        <v>14</v>
      </c>
      <c r="B16" s="2">
        <v>18</v>
      </c>
      <c r="C16" s="2">
        <f>+'Octubre 2017'!B16</f>
        <v>15</v>
      </c>
      <c r="D16" s="15">
        <f t="shared" si="6"/>
        <v>20</v>
      </c>
      <c r="E16" s="2">
        <f>+B16+'Septiembre 2018'!E16</f>
        <v>108</v>
      </c>
      <c r="F16" s="2">
        <f>+C16+'Septiembre 2018'!F16</f>
        <v>126</v>
      </c>
      <c r="G16" s="15">
        <f t="shared" si="1"/>
        <v>-14.285714285714286</v>
      </c>
      <c r="H16" s="2">
        <f>+B16-C16+'Septiembre 2018'!H16</f>
        <v>126</v>
      </c>
      <c r="I16" s="16">
        <f>+'Octubre 2017'!H16</f>
        <v>163</v>
      </c>
      <c r="J16" s="15">
        <f t="shared" si="2"/>
        <v>-22.699386503067483</v>
      </c>
    </row>
    <row r="17" spans="1:10" ht="13" x14ac:dyDescent="0.15">
      <c r="A17" s="1" t="s">
        <v>15</v>
      </c>
      <c r="B17" s="2">
        <v>10</v>
      </c>
      <c r="C17" s="2">
        <f>+'Octubre 2017'!B17</f>
        <v>10</v>
      </c>
      <c r="D17" s="15">
        <f t="shared" si="6"/>
        <v>0</v>
      </c>
      <c r="E17" s="2">
        <f>+B17+'Septiembre 2018'!E17</f>
        <v>80</v>
      </c>
      <c r="F17" s="2">
        <f>+C17+'Septiembre 2018'!F17</f>
        <v>83</v>
      </c>
      <c r="G17" s="15">
        <f t="shared" si="1"/>
        <v>-3.6144578313253013</v>
      </c>
      <c r="H17" s="2">
        <f>+B17-C17+'Septiembre 2018'!H17</f>
        <v>97</v>
      </c>
      <c r="I17" s="16">
        <f>+'Octubre 2017'!H17</f>
        <v>95</v>
      </c>
      <c r="J17" s="15">
        <f t="shared" si="2"/>
        <v>2.1052631578947367</v>
      </c>
    </row>
    <row r="18" spans="1:10" ht="13" x14ac:dyDescent="0.15">
      <c r="A18" s="1" t="s">
        <v>29</v>
      </c>
      <c r="B18" s="2">
        <v>7</v>
      </c>
      <c r="C18" s="2">
        <f>+'Octubre 2017'!B18</f>
        <v>9</v>
      </c>
      <c r="D18" s="15">
        <f t="shared" si="6"/>
        <v>-22.222222222222221</v>
      </c>
      <c r="E18" s="2">
        <f>+B18+'Septiembre 2018'!E18</f>
        <v>103</v>
      </c>
      <c r="F18" s="2">
        <f>+C18+'Septiembre 2018'!F18</f>
        <v>99</v>
      </c>
      <c r="G18" s="15">
        <f t="shared" si="1"/>
        <v>4.0404040404040407</v>
      </c>
      <c r="H18" s="2">
        <f>+B18-C18+'Septiembre 2018'!H18</f>
        <v>120</v>
      </c>
      <c r="I18" s="16">
        <f>+'Octubre 2017'!H18</f>
        <v>127</v>
      </c>
      <c r="J18" s="15">
        <f t="shared" si="2"/>
        <v>-5.5118110236220472</v>
      </c>
    </row>
    <row r="19" spans="1:10" x14ac:dyDescent="0.15">
      <c r="A19" s="6" t="s">
        <v>3</v>
      </c>
      <c r="B19" s="4">
        <f t="shared" ref="B19" si="7">+B14+B15+B16+B17+B18</f>
        <v>44</v>
      </c>
      <c r="C19" s="4">
        <f>SUM(C14:C18)</f>
        <v>48</v>
      </c>
      <c r="D19" s="5">
        <f>+(B19-C19)*100/C19</f>
        <v>-8.3333333333333339</v>
      </c>
      <c r="E19" s="4">
        <f>SUM(E14:E18)</f>
        <v>459</v>
      </c>
      <c r="F19" s="4">
        <f>SUM(F14:F18)</f>
        <v>491</v>
      </c>
      <c r="G19" s="5">
        <f t="shared" si="1"/>
        <v>-6.5173116089613039</v>
      </c>
      <c r="H19" s="4">
        <f>SUM(H14:H18)</f>
        <v>549</v>
      </c>
      <c r="I19" s="4">
        <f>SUM(I14:I18)</f>
        <v>612</v>
      </c>
      <c r="J19" s="5">
        <f t="shared" si="2"/>
        <v>-10.294117647058824</v>
      </c>
    </row>
    <row r="20" spans="1:10" ht="13" x14ac:dyDescent="0.15">
      <c r="A20" s="1" t="s">
        <v>16</v>
      </c>
      <c r="B20" s="2">
        <v>10</v>
      </c>
      <c r="C20" s="2">
        <f>+'Octubre 2017'!B20</f>
        <v>8</v>
      </c>
      <c r="D20" s="15">
        <f t="shared" si="6"/>
        <v>25</v>
      </c>
      <c r="E20" s="2">
        <f>+B20+'Septiembre 2018'!E20</f>
        <v>92</v>
      </c>
      <c r="F20" s="2">
        <f>+C20+'Septiembre 2018'!F20</f>
        <v>115</v>
      </c>
      <c r="G20" s="15">
        <f t="shared" si="1"/>
        <v>-20</v>
      </c>
      <c r="H20" s="2">
        <f>+B20-C20+'Septiembre 2018'!H20</f>
        <v>104</v>
      </c>
      <c r="I20" s="16">
        <f>+'Octubre 2017'!H20</f>
        <v>146</v>
      </c>
      <c r="J20" s="15">
        <f t="shared" si="2"/>
        <v>-28.767123287671232</v>
      </c>
    </row>
    <row r="21" spans="1:10" ht="13" x14ac:dyDescent="0.15">
      <c r="A21" s="1" t="s">
        <v>17</v>
      </c>
      <c r="B21" s="2">
        <v>4</v>
      </c>
      <c r="C21" s="2">
        <f>+'Octubre 2017'!B21</f>
        <v>1</v>
      </c>
      <c r="D21" s="15">
        <f t="shared" si="6"/>
        <v>300</v>
      </c>
      <c r="E21" s="2">
        <f>+B21+'Septiembre 2018'!E21</f>
        <v>52</v>
      </c>
      <c r="F21" s="2">
        <f>+C21+'Septiembre 2018'!F21</f>
        <v>61</v>
      </c>
      <c r="G21" s="15">
        <f t="shared" si="1"/>
        <v>-14.754098360655737</v>
      </c>
      <c r="H21" s="2">
        <f>+B21-C21+'Septiembre 2018'!H21</f>
        <v>57</v>
      </c>
      <c r="I21" s="16">
        <f>+'Octubre 2017'!H21</f>
        <v>71</v>
      </c>
      <c r="J21" s="15">
        <f t="shared" si="2"/>
        <v>-19.718309859154928</v>
      </c>
    </row>
    <row r="22" spans="1:10" ht="13" x14ac:dyDescent="0.15">
      <c r="A22" s="1" t="s">
        <v>19</v>
      </c>
      <c r="B22" s="2">
        <v>2</v>
      </c>
      <c r="C22" s="2">
        <f>+'Octubre 2017'!B22</f>
        <v>3</v>
      </c>
      <c r="D22" s="15">
        <f t="shared" si="6"/>
        <v>-33.333333333333336</v>
      </c>
      <c r="E22" s="2">
        <f>+B22+'Septiembre 2018'!E22</f>
        <v>33</v>
      </c>
      <c r="F22" s="2">
        <f>+C22+'Septiembre 2018'!F22</f>
        <v>28</v>
      </c>
      <c r="G22" s="15">
        <f t="shared" si="1"/>
        <v>17.857142857142858</v>
      </c>
      <c r="H22" s="2">
        <f>+B22-C22+'Septiembre 2018'!H22</f>
        <v>37</v>
      </c>
      <c r="I22" s="16">
        <f>+'Octubre 2017'!H22</f>
        <v>37</v>
      </c>
      <c r="J22" s="15">
        <f t="shared" si="2"/>
        <v>0</v>
      </c>
    </row>
    <row r="23" spans="1:10" ht="13" x14ac:dyDescent="0.15">
      <c r="A23" s="1" t="s">
        <v>18</v>
      </c>
      <c r="B23" s="2">
        <v>2</v>
      </c>
      <c r="C23" s="2">
        <f>+'Octubre 2017'!B23</f>
        <v>3</v>
      </c>
      <c r="D23" s="15">
        <f t="shared" si="6"/>
        <v>-33.333333333333336</v>
      </c>
      <c r="E23" s="2">
        <f>+B23+'Septiembre 2018'!E23</f>
        <v>38</v>
      </c>
      <c r="F23" s="2">
        <f>+C23+'Septiembre 2018'!F23</f>
        <v>43</v>
      </c>
      <c r="G23" s="15">
        <f t="shared" si="1"/>
        <v>-11.627906976744185</v>
      </c>
      <c r="H23" s="2">
        <f>+B23-C23+'Septiembre 2018'!H23</f>
        <v>43</v>
      </c>
      <c r="I23" s="16">
        <f>+'Octubre 2017'!H23</f>
        <v>51</v>
      </c>
      <c r="J23" s="15">
        <f t="shared" si="2"/>
        <v>-15.686274509803921</v>
      </c>
    </row>
    <row r="24" spans="1:10" ht="13" x14ac:dyDescent="0.15">
      <c r="A24" s="1" t="s">
        <v>20</v>
      </c>
      <c r="B24" s="2">
        <v>10</v>
      </c>
      <c r="C24" s="2">
        <f>+'Octubre 2017'!B24</f>
        <v>9</v>
      </c>
      <c r="D24" s="15">
        <f t="shared" si="6"/>
        <v>11.111111111111111</v>
      </c>
      <c r="E24" s="2">
        <f>+B24+'Septiembre 2018'!E24</f>
        <v>61</v>
      </c>
      <c r="F24" s="2">
        <f>+C24+'Septiembre 2018'!F24</f>
        <v>86</v>
      </c>
      <c r="G24" s="15">
        <f t="shared" si="1"/>
        <v>-29.069767441860463</v>
      </c>
      <c r="H24" s="2">
        <f>+B24-C24+'Septiembre 2018'!H24</f>
        <v>74</v>
      </c>
      <c r="I24" s="16">
        <f>+'Octubre 2017'!H24</f>
        <v>94</v>
      </c>
      <c r="J24" s="15">
        <f t="shared" si="2"/>
        <v>-21.276595744680851</v>
      </c>
    </row>
    <row r="25" spans="1:10" ht="13" x14ac:dyDescent="0.15">
      <c r="A25" s="1" t="s">
        <v>22</v>
      </c>
      <c r="B25" s="2">
        <v>15</v>
      </c>
      <c r="C25" s="2">
        <f>+'Octubre 2017'!B25</f>
        <v>7</v>
      </c>
      <c r="D25" s="15">
        <f t="shared" si="6"/>
        <v>114.28571428571429</v>
      </c>
      <c r="E25" s="2">
        <f>+B25+'Septiembre 2018'!E25</f>
        <v>154</v>
      </c>
      <c r="F25" s="2">
        <f>+C25+'Septiembre 2018'!F25</f>
        <v>139</v>
      </c>
      <c r="G25" s="15">
        <f t="shared" si="1"/>
        <v>10.791366906474821</v>
      </c>
      <c r="H25" s="2">
        <f>+B25-C25+'Septiembre 2018'!H25</f>
        <v>178</v>
      </c>
      <c r="I25" s="16">
        <f>+'Octubre 2017'!H25</f>
        <v>160</v>
      </c>
      <c r="J25" s="15">
        <f t="shared" si="2"/>
        <v>11.25</v>
      </c>
    </row>
    <row r="26" spans="1:10" ht="13" x14ac:dyDescent="0.15">
      <c r="A26" s="1" t="s">
        <v>21</v>
      </c>
      <c r="B26" s="2">
        <v>4</v>
      </c>
      <c r="C26" s="2">
        <f>+'Octubre 2017'!B26</f>
        <v>1</v>
      </c>
      <c r="D26" s="15">
        <f t="shared" si="6"/>
        <v>300</v>
      </c>
      <c r="E26" s="2">
        <f>+B26+'Septiembre 2018'!E26</f>
        <v>56</v>
      </c>
      <c r="F26" s="2">
        <f>+C26+'Septiembre 2018'!F26</f>
        <v>37</v>
      </c>
      <c r="G26" s="15">
        <f t="shared" si="1"/>
        <v>51.351351351351354</v>
      </c>
      <c r="H26" s="2">
        <f>+B26-C26+'Septiembre 2018'!H26</f>
        <v>67</v>
      </c>
      <c r="I26" s="16">
        <f>+'Octubre 2017'!H26</f>
        <v>42</v>
      </c>
      <c r="J26" s="15">
        <f t="shared" si="2"/>
        <v>59.523809523809526</v>
      </c>
    </row>
    <row r="27" spans="1:10" ht="13" x14ac:dyDescent="0.15">
      <c r="A27" s="1" t="s">
        <v>28</v>
      </c>
      <c r="B27" s="2">
        <v>5</v>
      </c>
      <c r="C27" s="2">
        <f>+'Octubre 2017'!B27</f>
        <v>1</v>
      </c>
      <c r="D27" s="15">
        <f t="shared" si="6"/>
        <v>400</v>
      </c>
      <c r="E27" s="2">
        <f>+B27+'Septiembre 2018'!E27</f>
        <v>27</v>
      </c>
      <c r="F27" s="2">
        <f>+C27+'Septiembre 2018'!F27</f>
        <v>25</v>
      </c>
      <c r="G27" s="15">
        <f t="shared" si="1"/>
        <v>8</v>
      </c>
      <c r="H27" s="2">
        <f>+B27-C27+'Septiembre 2018'!H27</f>
        <v>29</v>
      </c>
      <c r="I27" s="16">
        <f>+'Octubre 2017'!H27</f>
        <v>29</v>
      </c>
      <c r="J27" s="15">
        <f t="shared" si="2"/>
        <v>0</v>
      </c>
    </row>
    <row r="28" spans="1:10" x14ac:dyDescent="0.15">
      <c r="A28" s="6" t="s">
        <v>30</v>
      </c>
      <c r="B28" s="4">
        <f>SUM(B20:B27)</f>
        <v>52</v>
      </c>
      <c r="C28" s="4">
        <f>SUM(C20:C27)</f>
        <v>33</v>
      </c>
      <c r="D28" s="5">
        <f>+(B28-C28)*100/C28</f>
        <v>57.575757575757578</v>
      </c>
      <c r="E28" s="4">
        <f>SUM(E20:E27)</f>
        <v>513</v>
      </c>
      <c r="F28" s="4">
        <f>SUM(F20:F27)</f>
        <v>534</v>
      </c>
      <c r="G28" s="5">
        <f>+(E28-F28)*100/F28</f>
        <v>-3.9325842696629212</v>
      </c>
      <c r="H28" s="4">
        <f>SUM(H20:H27)</f>
        <v>589</v>
      </c>
      <c r="I28" s="4">
        <f>SUM(I20:I27)</f>
        <v>630</v>
      </c>
      <c r="J28" s="5">
        <f>+(H28-I28)*100/I28</f>
        <v>-6.5079365079365079</v>
      </c>
    </row>
    <row r="29" spans="1:10" ht="14" x14ac:dyDescent="0.15">
      <c r="A29" s="14" t="s">
        <v>27</v>
      </c>
      <c r="B29" s="12">
        <f>+B7+B13+B19+B28</f>
        <v>127</v>
      </c>
      <c r="C29" s="12">
        <f>+C7+C13+C19+C28</f>
        <v>104</v>
      </c>
      <c r="D29" s="13">
        <f>+(B29-C29)*100/C29</f>
        <v>22.115384615384617</v>
      </c>
      <c r="E29" s="12">
        <f t="shared" ref="E29:I29" si="8">+E7+E13+E19+E28</f>
        <v>1312</v>
      </c>
      <c r="F29" s="12">
        <f t="shared" si="8"/>
        <v>1327</v>
      </c>
      <c r="G29" s="13">
        <f>+(E29-F29)*100/F29</f>
        <v>-1.1303692539562924</v>
      </c>
      <c r="H29" s="12">
        <f t="shared" si="8"/>
        <v>1540</v>
      </c>
      <c r="I29" s="12">
        <f t="shared" si="8"/>
        <v>1613</v>
      </c>
      <c r="J29" s="13">
        <f>+(H29-I29)*100/I29</f>
        <v>-4.5257284562926223</v>
      </c>
    </row>
    <row r="30" spans="1:10" x14ac:dyDescent="0.15">
      <c r="A30" s="11" t="s">
        <v>31</v>
      </c>
      <c r="B30" s="11">
        <f>+B29-B7</f>
        <v>121</v>
      </c>
      <c r="C30" s="11">
        <f>+C29-C7</f>
        <v>103</v>
      </c>
      <c r="D30" s="10">
        <f>+(B30-C30)*100/C30</f>
        <v>17.475728155339805</v>
      </c>
      <c r="E30" s="11">
        <f t="shared" ref="E30:I30" si="9">+E29-E7</f>
        <v>1276</v>
      </c>
      <c r="F30" s="11">
        <f t="shared" si="9"/>
        <v>1315</v>
      </c>
      <c r="G30" s="10">
        <f>+(E30-F30)*100/F30</f>
        <v>-2.9657794676806084</v>
      </c>
      <c r="H30" s="11">
        <f t="shared" si="9"/>
        <v>1497</v>
      </c>
      <c r="I30" s="11">
        <f t="shared" si="9"/>
        <v>1596</v>
      </c>
      <c r="J30" s="10">
        <f>+(H30-I30)*100/I30</f>
        <v>-6.2030075187969924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Hoja93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+'Septiembre 2017'!B4</f>
        <v>0</v>
      </c>
      <c r="D4" s="15"/>
      <c r="E4" s="2">
        <f>+B4+'Agosto 2018'!E4</f>
        <v>9</v>
      </c>
      <c r="F4" s="2">
        <f>+C4+'Agosto 2018'!F4</f>
        <v>4</v>
      </c>
      <c r="G4" s="15">
        <f t="shared" ref="G4:G27" si="0">+(E4-F4)*100/F4</f>
        <v>125</v>
      </c>
      <c r="H4" s="2">
        <f>+B4-C4+'Agosto 2018'!H4</f>
        <v>14</v>
      </c>
      <c r="I4" s="16">
        <f>+'Septiembre 2017'!H4</f>
        <v>7</v>
      </c>
      <c r="J4" s="15">
        <f t="shared" ref="J4:J27" si="1">+(H4-I4)*100/I4</f>
        <v>100</v>
      </c>
    </row>
    <row r="5" spans="1:10" ht="13" x14ac:dyDescent="0.15">
      <c r="A5" s="1" t="s">
        <v>5</v>
      </c>
      <c r="B5" s="2">
        <v>2</v>
      </c>
      <c r="C5" s="2">
        <f>+'Septiembre 2017'!B5</f>
        <v>0</v>
      </c>
      <c r="D5" s="15"/>
      <c r="E5" s="2">
        <f>+B5+'Agosto 2018'!E5</f>
        <v>5</v>
      </c>
      <c r="F5" s="2">
        <f>+C5+'Agosto 2018'!F5</f>
        <v>3</v>
      </c>
      <c r="G5" s="15">
        <f t="shared" si="0"/>
        <v>66.666666666666671</v>
      </c>
      <c r="H5" s="2">
        <f>+B5-C5+'Agosto 2018'!H5</f>
        <v>5</v>
      </c>
      <c r="I5" s="16">
        <f>+'Septiembre 2017'!H5</f>
        <v>5</v>
      </c>
      <c r="J5" s="15">
        <f t="shared" si="1"/>
        <v>0</v>
      </c>
    </row>
    <row r="6" spans="1:10" ht="13" x14ac:dyDescent="0.15">
      <c r="A6" s="1" t="s">
        <v>6</v>
      </c>
      <c r="B6" s="2">
        <v>2</v>
      </c>
      <c r="C6" s="2">
        <f>+'Septiembre 2017'!B6</f>
        <v>0</v>
      </c>
      <c r="D6" s="15"/>
      <c r="E6" s="2">
        <f>+B6+'Agosto 2018'!E6</f>
        <v>16</v>
      </c>
      <c r="F6" s="2">
        <f>+C6+'Agosto 2018'!F6</f>
        <v>4</v>
      </c>
      <c r="G6" s="15">
        <f t="shared" si="0"/>
        <v>300</v>
      </c>
      <c r="H6" s="2">
        <f>+B6-C6+'Agosto 2018'!H6</f>
        <v>19</v>
      </c>
      <c r="I6" s="16">
        <f>+'Septiembre 2017'!H6</f>
        <v>6</v>
      </c>
      <c r="J6" s="15">
        <f t="shared" si="1"/>
        <v>216.66666666666666</v>
      </c>
    </row>
    <row r="7" spans="1:10" x14ac:dyDescent="0.15">
      <c r="A7" s="6" t="s">
        <v>1</v>
      </c>
      <c r="B7" s="4">
        <f t="shared" ref="B7" si="2">+B4+B5+B6</f>
        <v>5</v>
      </c>
      <c r="C7" s="4">
        <f>SUM(C4:C6)</f>
        <v>0</v>
      </c>
      <c r="D7" s="5"/>
      <c r="E7" s="4">
        <f>SUM(E4:E6)</f>
        <v>30</v>
      </c>
      <c r="F7" s="4">
        <f>SUM(F4:F6)</f>
        <v>11</v>
      </c>
      <c r="G7" s="5">
        <f t="shared" si="0"/>
        <v>172.72727272727272</v>
      </c>
      <c r="H7" s="4">
        <f>SUM(H4:H6)</f>
        <v>38</v>
      </c>
      <c r="I7" s="4">
        <f>SUM(I4:I6)</f>
        <v>18</v>
      </c>
      <c r="J7" s="5">
        <f t="shared" si="1"/>
        <v>111.11111111111111</v>
      </c>
    </row>
    <row r="8" spans="1:10" ht="13" x14ac:dyDescent="0.15">
      <c r="A8" s="1" t="s">
        <v>7</v>
      </c>
      <c r="B8" s="2"/>
      <c r="C8" s="2">
        <f>+'Septiembre 2017'!B8</f>
        <v>0</v>
      </c>
      <c r="D8" s="15"/>
      <c r="E8" s="2">
        <f>+B8+'Agosto 2018'!E8</f>
        <v>10</v>
      </c>
      <c r="F8" s="2">
        <f>+C8+'Agosto 2018'!F8</f>
        <v>4</v>
      </c>
      <c r="G8" s="15">
        <f t="shared" si="0"/>
        <v>150</v>
      </c>
      <c r="H8" s="2">
        <f>+B8-C8+'Agosto 2018'!H8</f>
        <v>11</v>
      </c>
      <c r="I8" s="16">
        <f>+'Septiembre 2017'!H8</f>
        <v>4</v>
      </c>
      <c r="J8" s="15">
        <f t="shared" si="1"/>
        <v>175</v>
      </c>
    </row>
    <row r="9" spans="1:10" ht="13" x14ac:dyDescent="0.15">
      <c r="A9" s="1" t="s">
        <v>8</v>
      </c>
      <c r="B9" s="2">
        <v>2</v>
      </c>
      <c r="C9" s="2">
        <f>+'Septiembre 2017'!B9</f>
        <v>1</v>
      </c>
      <c r="D9" s="15">
        <f t="shared" ref="D9:D12" si="3">+(B9-C9)*100/C9</f>
        <v>100</v>
      </c>
      <c r="E9" s="2">
        <f>+B9+'Agosto 2018'!E9</f>
        <v>18</v>
      </c>
      <c r="F9" s="2">
        <f>+C9+'Agosto 2018'!F9</f>
        <v>11</v>
      </c>
      <c r="G9" s="15">
        <f t="shared" si="0"/>
        <v>63.636363636363633</v>
      </c>
      <c r="H9" s="2">
        <f>+B9-C9+'Agosto 2018'!H9</f>
        <v>25</v>
      </c>
      <c r="I9" s="16">
        <f>+'Septiembre 2017'!H9</f>
        <v>17</v>
      </c>
      <c r="J9" s="15">
        <f t="shared" si="1"/>
        <v>47.058823529411768</v>
      </c>
    </row>
    <row r="10" spans="1:10" ht="13" x14ac:dyDescent="0.15">
      <c r="A10" s="1" t="s">
        <v>9</v>
      </c>
      <c r="B10" s="2">
        <v>3</v>
      </c>
      <c r="C10" s="2">
        <f>+'Septiembre 2017'!B10</f>
        <v>4</v>
      </c>
      <c r="D10" s="15">
        <f t="shared" si="3"/>
        <v>-25</v>
      </c>
      <c r="E10" s="2">
        <f>+B10+'Agosto 2018'!E10</f>
        <v>51</v>
      </c>
      <c r="F10" s="2">
        <f>+C10+'Agosto 2018'!F10</f>
        <v>45</v>
      </c>
      <c r="G10" s="15">
        <f t="shared" si="0"/>
        <v>13.333333333333334</v>
      </c>
      <c r="H10" s="2">
        <f>+B10-C10+'Agosto 2018'!H10</f>
        <v>66</v>
      </c>
      <c r="I10" s="16">
        <f>+'Septiembre 2017'!H10</f>
        <v>60</v>
      </c>
      <c r="J10" s="15">
        <f t="shared" si="1"/>
        <v>10</v>
      </c>
    </row>
    <row r="11" spans="1:10" ht="13" x14ac:dyDescent="0.15">
      <c r="A11" s="1" t="s">
        <v>10</v>
      </c>
      <c r="B11" s="2">
        <v>6</v>
      </c>
      <c r="C11" s="2">
        <f>+'Septiembre 2017'!B11</f>
        <v>8</v>
      </c>
      <c r="D11" s="15">
        <f t="shared" si="3"/>
        <v>-25</v>
      </c>
      <c r="E11" s="2">
        <f>+B11+'Agosto 2018'!E11</f>
        <v>62</v>
      </c>
      <c r="F11" s="2">
        <f>+C11+'Agosto 2018'!F11</f>
        <v>64</v>
      </c>
      <c r="G11" s="15">
        <f t="shared" si="0"/>
        <v>-3.125</v>
      </c>
      <c r="H11" s="2">
        <f>+B11-C11+'Agosto 2018'!H11</f>
        <v>78</v>
      </c>
      <c r="I11" s="16">
        <f>+'Septiembre 2017'!H11</f>
        <v>88</v>
      </c>
      <c r="J11" s="15">
        <f t="shared" si="1"/>
        <v>-11.363636363636363</v>
      </c>
    </row>
    <row r="12" spans="1:10" ht="13" x14ac:dyDescent="0.15">
      <c r="A12" s="1" t="s">
        <v>11</v>
      </c>
      <c r="B12" s="2">
        <v>10</v>
      </c>
      <c r="C12" s="2">
        <f>+'Septiembre 2017'!B12</f>
        <v>19</v>
      </c>
      <c r="D12" s="15">
        <f t="shared" si="3"/>
        <v>-47.368421052631582</v>
      </c>
      <c r="E12" s="2">
        <f>+B12+'Agosto 2018'!E12</f>
        <v>138</v>
      </c>
      <c r="F12" s="2">
        <f>+C12+'Agosto 2018'!F12</f>
        <v>144</v>
      </c>
      <c r="G12" s="15">
        <f t="shared" si="0"/>
        <v>-4.166666666666667</v>
      </c>
      <c r="H12" s="2">
        <f>+B12-C12+'Agosto 2018'!H12</f>
        <v>176</v>
      </c>
      <c r="I12" s="16">
        <f>+'Septiembre 2017'!H12</f>
        <v>197</v>
      </c>
      <c r="J12" s="15">
        <f t="shared" si="1"/>
        <v>-10.659898477157361</v>
      </c>
    </row>
    <row r="13" spans="1:10" x14ac:dyDescent="0.15">
      <c r="A13" s="6" t="s">
        <v>2</v>
      </c>
      <c r="B13" s="4">
        <f t="shared" ref="B13" si="4">+B8+B9+B10+B11+B12</f>
        <v>21</v>
      </c>
      <c r="C13" s="4">
        <f>SUM(C8:C12)</f>
        <v>32</v>
      </c>
      <c r="D13" s="5">
        <f>+(B13-C13)*100/C13</f>
        <v>-34.375</v>
      </c>
      <c r="E13" s="4">
        <f>SUM(E8:E12)</f>
        <v>279</v>
      </c>
      <c r="F13" s="4">
        <f>SUM(F8:F12)</f>
        <v>268</v>
      </c>
      <c r="G13" s="5">
        <f t="shared" si="0"/>
        <v>4.1044776119402986</v>
      </c>
      <c r="H13" s="4">
        <f>SUM(H8:H12)</f>
        <v>356</v>
      </c>
      <c r="I13" s="4">
        <f>SUM(I8:I12)</f>
        <v>366</v>
      </c>
      <c r="J13" s="5">
        <f t="shared" si="1"/>
        <v>-2.7322404371584699</v>
      </c>
    </row>
    <row r="14" spans="1:10" ht="13" x14ac:dyDescent="0.15">
      <c r="A14" s="1" t="s">
        <v>12</v>
      </c>
      <c r="B14" s="2">
        <v>4</v>
      </c>
      <c r="C14" s="2">
        <f>+'Septiembre 2017'!B14</f>
        <v>11</v>
      </c>
      <c r="D14" s="15">
        <f t="shared" ref="D14:D27" si="5">+(B14-C14)*100/C14</f>
        <v>-63.636363636363633</v>
      </c>
      <c r="E14" s="2">
        <f>+B14+'Agosto 2018'!E14</f>
        <v>61</v>
      </c>
      <c r="F14" s="2">
        <f>+C14+'Agosto 2018'!F14</f>
        <v>69</v>
      </c>
      <c r="G14" s="15">
        <f t="shared" si="0"/>
        <v>-11.594202898550725</v>
      </c>
      <c r="H14" s="2">
        <f>+B14-C14+'Agosto 2018'!H14</f>
        <v>76</v>
      </c>
      <c r="I14" s="16">
        <f>+'Septiembre 2017'!H14</f>
        <v>96</v>
      </c>
      <c r="J14" s="15">
        <f t="shared" si="1"/>
        <v>-20.833333333333332</v>
      </c>
    </row>
    <row r="15" spans="1:10" ht="13" x14ac:dyDescent="0.15">
      <c r="A15" s="1" t="s">
        <v>13</v>
      </c>
      <c r="B15" s="2">
        <v>7</v>
      </c>
      <c r="C15" s="2">
        <f>+'Septiembre 2017'!B15</f>
        <v>4</v>
      </c>
      <c r="D15" s="15">
        <f t="shared" si="5"/>
        <v>75</v>
      </c>
      <c r="E15" s="2">
        <f>+B15+'Agosto 2018'!E15</f>
        <v>98</v>
      </c>
      <c r="F15" s="2">
        <f>+C15+'Agosto 2018'!F15</f>
        <v>100</v>
      </c>
      <c r="G15" s="15">
        <f t="shared" si="0"/>
        <v>-2</v>
      </c>
      <c r="H15" s="2">
        <f>+B15-C15+'Agosto 2018'!H15</f>
        <v>135</v>
      </c>
      <c r="I15" s="16">
        <f>+'Septiembre 2017'!H15</f>
        <v>131</v>
      </c>
      <c r="J15" s="15">
        <f t="shared" si="1"/>
        <v>3.053435114503817</v>
      </c>
    </row>
    <row r="16" spans="1:10" ht="13" x14ac:dyDescent="0.15">
      <c r="A16" s="1" t="s">
        <v>14</v>
      </c>
      <c r="B16" s="2">
        <v>11</v>
      </c>
      <c r="C16" s="2">
        <f>+'Septiembre 2017'!B16</f>
        <v>10</v>
      </c>
      <c r="D16" s="15">
        <f t="shared" si="5"/>
        <v>10</v>
      </c>
      <c r="E16" s="2">
        <f>+B16+'Agosto 2018'!E16</f>
        <v>90</v>
      </c>
      <c r="F16" s="2">
        <f>+C16+'Agosto 2018'!F16</f>
        <v>111</v>
      </c>
      <c r="G16" s="15">
        <f t="shared" si="0"/>
        <v>-18.918918918918919</v>
      </c>
      <c r="H16" s="2">
        <f>+B16-C16+'Agosto 2018'!H16</f>
        <v>123</v>
      </c>
      <c r="I16" s="16">
        <f>+'Septiembre 2017'!H16</f>
        <v>159</v>
      </c>
      <c r="J16" s="15">
        <f t="shared" si="1"/>
        <v>-22.641509433962263</v>
      </c>
    </row>
    <row r="17" spans="1:10" ht="13" x14ac:dyDescent="0.15">
      <c r="A17" s="1" t="s">
        <v>15</v>
      </c>
      <c r="B17" s="2">
        <v>3</v>
      </c>
      <c r="C17" s="2">
        <f>+'Septiembre 2017'!B17</f>
        <v>8</v>
      </c>
      <c r="D17" s="15">
        <f t="shared" si="5"/>
        <v>-62.5</v>
      </c>
      <c r="E17" s="2">
        <f>+B17+'Agosto 2018'!E17</f>
        <v>70</v>
      </c>
      <c r="F17" s="2">
        <f>+C17+'Agosto 2018'!F17</f>
        <v>73</v>
      </c>
      <c r="G17" s="15">
        <f t="shared" si="0"/>
        <v>-4.1095890410958908</v>
      </c>
      <c r="H17" s="2">
        <f>+B17-C17+'Agosto 2018'!H17</f>
        <v>97</v>
      </c>
      <c r="I17" s="16">
        <f>+'Septiembre 2017'!H17</f>
        <v>94</v>
      </c>
      <c r="J17" s="15">
        <f t="shared" si="1"/>
        <v>3.1914893617021276</v>
      </c>
    </row>
    <row r="18" spans="1:10" ht="13" x14ac:dyDescent="0.15">
      <c r="A18" s="1" t="s">
        <v>29</v>
      </c>
      <c r="B18" s="2">
        <v>14</v>
      </c>
      <c r="C18" s="2">
        <f>+'Septiembre 2017'!B18</f>
        <v>7</v>
      </c>
      <c r="D18" s="15">
        <f t="shared" si="5"/>
        <v>100</v>
      </c>
      <c r="E18" s="2">
        <f>+B18+'Agosto 2018'!E18</f>
        <v>96</v>
      </c>
      <c r="F18" s="2">
        <f>+C18+'Agosto 2018'!F18</f>
        <v>90</v>
      </c>
      <c r="G18" s="15">
        <f t="shared" si="0"/>
        <v>6.666666666666667</v>
      </c>
      <c r="H18" s="2">
        <f>+B18-C18+'Agosto 2018'!H18</f>
        <v>122</v>
      </c>
      <c r="I18" s="16">
        <f>+'Septiembre 2017'!H18</f>
        <v>128</v>
      </c>
      <c r="J18" s="15">
        <f t="shared" si="1"/>
        <v>-4.6875</v>
      </c>
    </row>
    <row r="19" spans="1:10" x14ac:dyDescent="0.15">
      <c r="A19" s="6" t="s">
        <v>3</v>
      </c>
      <c r="B19" s="4">
        <f t="shared" ref="B19" si="6">+B14+B15+B16+B17+B18</f>
        <v>39</v>
      </c>
      <c r="C19" s="4">
        <f>SUM(C14:C18)</f>
        <v>40</v>
      </c>
      <c r="D19" s="5">
        <f>+(B19-C19)*100/C19</f>
        <v>-2.5</v>
      </c>
      <c r="E19" s="4">
        <f>SUM(E14:E18)</f>
        <v>415</v>
      </c>
      <c r="F19" s="4">
        <f>SUM(F14:F18)</f>
        <v>443</v>
      </c>
      <c r="G19" s="5">
        <f t="shared" si="0"/>
        <v>-6.3205417607223477</v>
      </c>
      <c r="H19" s="4">
        <f>SUM(H14:H18)</f>
        <v>553</v>
      </c>
      <c r="I19" s="4">
        <f>SUM(I14:I18)</f>
        <v>608</v>
      </c>
      <c r="J19" s="5">
        <f t="shared" si="1"/>
        <v>-9.0460526315789469</v>
      </c>
    </row>
    <row r="20" spans="1:10" ht="13" x14ac:dyDescent="0.15">
      <c r="A20" s="1" t="s">
        <v>16</v>
      </c>
      <c r="B20" s="2">
        <v>10</v>
      </c>
      <c r="C20" s="2">
        <f>+'Septiembre 2017'!B20</f>
        <v>11</v>
      </c>
      <c r="D20" s="15">
        <f t="shared" si="5"/>
        <v>-9.0909090909090917</v>
      </c>
      <c r="E20" s="2">
        <f>+B20+'Agosto 2018'!E20</f>
        <v>82</v>
      </c>
      <c r="F20" s="2">
        <f>+C20+'Agosto 2018'!F20</f>
        <v>107</v>
      </c>
      <c r="G20" s="15">
        <f t="shared" si="0"/>
        <v>-23.364485981308412</v>
      </c>
      <c r="H20" s="2">
        <f>+B20-C20+'Agosto 2018'!H20</f>
        <v>102</v>
      </c>
      <c r="I20" s="16">
        <f>+'Septiembre 2017'!H20</f>
        <v>155</v>
      </c>
      <c r="J20" s="15">
        <f t="shared" si="1"/>
        <v>-34.193548387096776</v>
      </c>
    </row>
    <row r="21" spans="1:10" ht="13" x14ac:dyDescent="0.15">
      <c r="A21" s="1" t="s">
        <v>17</v>
      </c>
      <c r="B21" s="2">
        <v>2</v>
      </c>
      <c r="C21" s="2">
        <f>+'Septiembre 2017'!B21</f>
        <v>8</v>
      </c>
      <c r="D21" s="15">
        <f t="shared" si="5"/>
        <v>-75</v>
      </c>
      <c r="E21" s="2">
        <f>+B21+'Agosto 2018'!E21</f>
        <v>48</v>
      </c>
      <c r="F21" s="2">
        <f>+C21+'Agosto 2018'!F21</f>
        <v>60</v>
      </c>
      <c r="G21" s="15">
        <f t="shared" si="0"/>
        <v>-20</v>
      </c>
      <c r="H21" s="2">
        <f>+B21-C21+'Agosto 2018'!H21</f>
        <v>54</v>
      </c>
      <c r="I21" s="16">
        <f>+'Septiembre 2017'!H21</f>
        <v>77</v>
      </c>
      <c r="J21" s="15">
        <f t="shared" si="1"/>
        <v>-29.870129870129869</v>
      </c>
    </row>
    <row r="22" spans="1:10" ht="13" x14ac:dyDescent="0.15">
      <c r="A22" s="1" t="s">
        <v>19</v>
      </c>
      <c r="B22" s="2">
        <v>2</v>
      </c>
      <c r="C22" s="2">
        <f>+'Septiembre 2017'!B22</f>
        <v>4</v>
      </c>
      <c r="D22" s="15">
        <f t="shared" si="5"/>
        <v>-50</v>
      </c>
      <c r="E22" s="2">
        <f>+B22+'Agosto 2018'!E22</f>
        <v>31</v>
      </c>
      <c r="F22" s="2">
        <f>+C22+'Agosto 2018'!F22</f>
        <v>25</v>
      </c>
      <c r="G22" s="15">
        <f t="shared" si="0"/>
        <v>24</v>
      </c>
      <c r="H22" s="2">
        <f>+B22-C22+'Agosto 2018'!H22</f>
        <v>38</v>
      </c>
      <c r="I22" s="16">
        <f>+'Septiembre 2017'!H22</f>
        <v>36</v>
      </c>
      <c r="J22" s="15">
        <f t="shared" si="1"/>
        <v>5.5555555555555554</v>
      </c>
    </row>
    <row r="23" spans="1:10" ht="13" x14ac:dyDescent="0.15">
      <c r="A23" s="1" t="s">
        <v>18</v>
      </c>
      <c r="B23" s="2">
        <v>3</v>
      </c>
      <c r="C23" s="2">
        <f>+'Septiembre 2017'!B23</f>
        <v>8</v>
      </c>
      <c r="D23" s="15">
        <f t="shared" si="5"/>
        <v>-62.5</v>
      </c>
      <c r="E23" s="2">
        <f>+B23+'Agosto 2018'!E23</f>
        <v>36</v>
      </c>
      <c r="F23" s="2">
        <f>+C23+'Agosto 2018'!F23</f>
        <v>40</v>
      </c>
      <c r="G23" s="15">
        <f t="shared" si="0"/>
        <v>-10</v>
      </c>
      <c r="H23" s="2">
        <f>+B23-C23+'Agosto 2018'!H23</f>
        <v>44</v>
      </c>
      <c r="I23" s="16">
        <f>+'Septiembre 2017'!H23</f>
        <v>51</v>
      </c>
      <c r="J23" s="15">
        <f t="shared" si="1"/>
        <v>-13.725490196078431</v>
      </c>
    </row>
    <row r="24" spans="1:10" ht="13" x14ac:dyDescent="0.15">
      <c r="A24" s="1" t="s">
        <v>20</v>
      </c>
      <c r="B24" s="2">
        <v>7</v>
      </c>
      <c r="C24" s="2">
        <f>+'Septiembre 2017'!B24</f>
        <v>9</v>
      </c>
      <c r="D24" s="15">
        <f t="shared" si="5"/>
        <v>-22.222222222222221</v>
      </c>
      <c r="E24" s="2">
        <f>+B24+'Agosto 2018'!E24</f>
        <v>51</v>
      </c>
      <c r="F24" s="2">
        <f>+C24+'Agosto 2018'!F24</f>
        <v>77</v>
      </c>
      <c r="G24" s="15">
        <f t="shared" si="0"/>
        <v>-33.766233766233768</v>
      </c>
      <c r="H24" s="2">
        <f>+B24-C24+'Agosto 2018'!H24</f>
        <v>73</v>
      </c>
      <c r="I24" s="16">
        <f>+'Septiembre 2017'!H24</f>
        <v>91</v>
      </c>
      <c r="J24" s="15">
        <f t="shared" si="1"/>
        <v>-19.780219780219781</v>
      </c>
    </row>
    <row r="25" spans="1:10" ht="13" x14ac:dyDescent="0.15">
      <c r="A25" s="1" t="s">
        <v>22</v>
      </c>
      <c r="B25" s="2">
        <v>11</v>
      </c>
      <c r="C25" s="2">
        <f>+'Septiembre 2017'!B25</f>
        <v>11</v>
      </c>
      <c r="D25" s="15">
        <f t="shared" si="5"/>
        <v>0</v>
      </c>
      <c r="E25" s="2">
        <f>+B25+'Agosto 2018'!E25</f>
        <v>139</v>
      </c>
      <c r="F25" s="2">
        <f>+C25+'Agosto 2018'!F25</f>
        <v>132</v>
      </c>
      <c r="G25" s="15">
        <f t="shared" si="0"/>
        <v>5.3030303030303028</v>
      </c>
      <c r="H25" s="2">
        <f>+B25-C25+'Agosto 2018'!H25</f>
        <v>170</v>
      </c>
      <c r="I25" s="16">
        <f>+'Septiembre 2017'!H25</f>
        <v>163</v>
      </c>
      <c r="J25" s="15">
        <f t="shared" si="1"/>
        <v>4.294478527607362</v>
      </c>
    </row>
    <row r="26" spans="1:10" ht="13" x14ac:dyDescent="0.15">
      <c r="A26" s="1" t="s">
        <v>21</v>
      </c>
      <c r="B26" s="2">
        <v>3</v>
      </c>
      <c r="C26" s="2">
        <f>+'Septiembre 2017'!B26</f>
        <v>2</v>
      </c>
      <c r="D26" s="15">
        <f t="shared" si="5"/>
        <v>50</v>
      </c>
      <c r="E26" s="2">
        <f>+B26+'Agosto 2018'!E26</f>
        <v>52</v>
      </c>
      <c r="F26" s="2">
        <f>+C26+'Agosto 2018'!F26</f>
        <v>36</v>
      </c>
      <c r="G26" s="15">
        <f t="shared" si="0"/>
        <v>44.444444444444443</v>
      </c>
      <c r="H26" s="2">
        <f>+B26-C26+'Agosto 2018'!H26</f>
        <v>64</v>
      </c>
      <c r="I26" s="16">
        <f>+'Septiembre 2017'!H26</f>
        <v>42</v>
      </c>
      <c r="J26" s="15">
        <f t="shared" si="1"/>
        <v>52.38095238095238</v>
      </c>
    </row>
    <row r="27" spans="1:10" ht="13" x14ac:dyDescent="0.15">
      <c r="A27" s="1" t="s">
        <v>28</v>
      </c>
      <c r="B27" s="2">
        <v>4</v>
      </c>
      <c r="C27" s="2">
        <f>+'Septiembre 2017'!B27</f>
        <v>3</v>
      </c>
      <c r="D27" s="15">
        <f t="shared" si="5"/>
        <v>33.333333333333336</v>
      </c>
      <c r="E27" s="2">
        <f>+B27+'Agosto 2018'!E27</f>
        <v>22</v>
      </c>
      <c r="F27" s="2">
        <f>+C27+'Agosto 2018'!F27</f>
        <v>24</v>
      </c>
      <c r="G27" s="15">
        <f t="shared" si="0"/>
        <v>-8.3333333333333339</v>
      </c>
      <c r="H27" s="2">
        <f>+B27-C27+'Agosto 2018'!H27</f>
        <v>25</v>
      </c>
      <c r="I27" s="16">
        <f>+'Septiembre 2017'!H27</f>
        <v>28</v>
      </c>
      <c r="J27" s="15">
        <f t="shared" si="1"/>
        <v>-10.714285714285714</v>
      </c>
    </row>
    <row r="28" spans="1:10" x14ac:dyDescent="0.15">
      <c r="A28" s="6" t="s">
        <v>30</v>
      </c>
      <c r="B28" s="4">
        <f>SUM(B20:B27)</f>
        <v>42</v>
      </c>
      <c r="C28" s="4">
        <f>SUM(C20:C27)</f>
        <v>56</v>
      </c>
      <c r="D28" s="5">
        <f>+(B28-C28)*100/C28</f>
        <v>-25</v>
      </c>
      <c r="E28" s="4">
        <f>SUM(E20:E27)</f>
        <v>461</v>
      </c>
      <c r="F28" s="4">
        <f>SUM(F20:F27)</f>
        <v>501</v>
      </c>
      <c r="G28" s="5">
        <f>+(E28-F28)*100/F28</f>
        <v>-7.9840319361277441</v>
      </c>
      <c r="H28" s="4">
        <f>SUM(H20:H27)</f>
        <v>570</v>
      </c>
      <c r="I28" s="4">
        <f>SUM(I20:I27)</f>
        <v>643</v>
      </c>
      <c r="J28" s="5">
        <f>+(H28-I28)*100/I28</f>
        <v>-11.353032659409021</v>
      </c>
    </row>
    <row r="29" spans="1:10" ht="14" x14ac:dyDescent="0.15">
      <c r="A29" s="14" t="s">
        <v>27</v>
      </c>
      <c r="B29" s="12">
        <f>+B7+B13+B19+B28</f>
        <v>107</v>
      </c>
      <c r="C29" s="12">
        <f>+C7+C13+C19+C28</f>
        <v>128</v>
      </c>
      <c r="D29" s="13">
        <f>+(B29-C29)*100/C29</f>
        <v>-16.40625</v>
      </c>
      <c r="E29" s="12">
        <f t="shared" ref="E29:I29" si="7">+E7+E13+E19+E28</f>
        <v>1185</v>
      </c>
      <c r="F29" s="12">
        <f t="shared" si="7"/>
        <v>1223</v>
      </c>
      <c r="G29" s="13">
        <f>+(E29-F29)*100/F29</f>
        <v>-3.1071136549468519</v>
      </c>
      <c r="H29" s="12">
        <f t="shared" si="7"/>
        <v>1517</v>
      </c>
      <c r="I29" s="12">
        <f t="shared" si="7"/>
        <v>1635</v>
      </c>
      <c r="J29" s="13">
        <f>+(H29-I29)*100/I29</f>
        <v>-7.2171253822629966</v>
      </c>
    </row>
    <row r="30" spans="1:10" x14ac:dyDescent="0.15">
      <c r="A30" s="11" t="s">
        <v>31</v>
      </c>
      <c r="B30" s="11">
        <f>+B29-B7</f>
        <v>102</v>
      </c>
      <c r="C30" s="11">
        <f>+C29-C7</f>
        <v>128</v>
      </c>
      <c r="D30" s="10">
        <f>+(B30-C30)*100/C30</f>
        <v>-20.3125</v>
      </c>
      <c r="E30" s="11">
        <f t="shared" ref="E30:I30" si="8">+E29-E7</f>
        <v>1155</v>
      </c>
      <c r="F30" s="11">
        <f t="shared" si="8"/>
        <v>1212</v>
      </c>
      <c r="G30" s="10">
        <f>+(E30-F30)*100/F30</f>
        <v>-4.7029702970297027</v>
      </c>
      <c r="H30" s="11">
        <f t="shared" si="8"/>
        <v>1479</v>
      </c>
      <c r="I30" s="11">
        <f t="shared" si="8"/>
        <v>1617</v>
      </c>
      <c r="J30" s="10">
        <f>+(H30-I30)*100/I30</f>
        <v>-8.5343228200371062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Hoja94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/>
      <c r="C4" s="2">
        <f>+'Agosto 2017'!B4</f>
        <v>2</v>
      </c>
      <c r="D4" s="15"/>
      <c r="E4" s="2">
        <f>+B4+'Julio 2018'!E4</f>
        <v>8</v>
      </c>
      <c r="F4" s="2">
        <f>+C4+'Julio 2018'!F4</f>
        <v>4</v>
      </c>
      <c r="G4" s="15">
        <f t="shared" ref="G4:G27" si="0">+(E4-F4)*100/F4</f>
        <v>100</v>
      </c>
      <c r="H4" s="2">
        <f>+B4-C4+'Julio 2018'!H4</f>
        <v>13</v>
      </c>
      <c r="I4" s="16">
        <f>+'Agosto 2017'!H4</f>
        <v>8</v>
      </c>
      <c r="J4" s="15">
        <f t="shared" ref="J4:J27" si="1">+(H4-I4)*100/I4</f>
        <v>62.5</v>
      </c>
    </row>
    <row r="5" spans="1:10" ht="13" x14ac:dyDescent="0.15">
      <c r="A5" s="1" t="s">
        <v>5</v>
      </c>
      <c r="B5" s="2">
        <v>1</v>
      </c>
      <c r="C5" s="2">
        <f>+'Agosto 2017'!B5</f>
        <v>1</v>
      </c>
      <c r="D5" s="15">
        <f t="shared" ref="D5:D6" si="2">+(B5-C5)*100/C5</f>
        <v>0</v>
      </c>
      <c r="E5" s="2">
        <f>+B5+'Julio 2018'!E5</f>
        <v>3</v>
      </c>
      <c r="F5" s="2">
        <f>+C5+'Julio 2018'!F5</f>
        <v>3</v>
      </c>
      <c r="G5" s="15">
        <f t="shared" si="0"/>
        <v>0</v>
      </c>
      <c r="H5" s="2">
        <f>+B5-C5+'Julio 2018'!H5</f>
        <v>3</v>
      </c>
      <c r="I5" s="16">
        <f>+'Agosto 2017'!H5</f>
        <v>5</v>
      </c>
      <c r="J5" s="15">
        <f t="shared" si="1"/>
        <v>-40</v>
      </c>
    </row>
    <row r="6" spans="1:10" ht="13" x14ac:dyDescent="0.15">
      <c r="A6" s="1" t="s">
        <v>6</v>
      </c>
      <c r="B6" s="2">
        <v>3</v>
      </c>
      <c r="C6" s="2">
        <f>+'Agosto 2017'!B6</f>
        <v>1</v>
      </c>
      <c r="D6" s="15">
        <f t="shared" si="2"/>
        <v>200</v>
      </c>
      <c r="E6" s="2">
        <f>+B6+'Julio 2018'!E6</f>
        <v>14</v>
      </c>
      <c r="F6" s="2">
        <f>+C6+'Julio 2018'!F6</f>
        <v>4</v>
      </c>
      <c r="G6" s="15">
        <f t="shared" si="0"/>
        <v>250</v>
      </c>
      <c r="H6" s="2">
        <f>+B6-C6+'Julio 2018'!H6</f>
        <v>17</v>
      </c>
      <c r="I6" s="16">
        <f>+'Agosto 2017'!H6</f>
        <v>6</v>
      </c>
      <c r="J6" s="15">
        <f t="shared" si="1"/>
        <v>183.33333333333334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4</v>
      </c>
      <c r="D7" s="5">
        <f>+(B7-C7)*100/C7</f>
        <v>0</v>
      </c>
      <c r="E7" s="4">
        <f>SUM(E4:E6)</f>
        <v>25</v>
      </c>
      <c r="F7" s="4">
        <f>SUM(F4:F6)</f>
        <v>11</v>
      </c>
      <c r="G7" s="5">
        <f t="shared" si="0"/>
        <v>127.27272727272727</v>
      </c>
      <c r="H7" s="4">
        <f>SUM(H4:H6)</f>
        <v>33</v>
      </c>
      <c r="I7" s="4">
        <f>SUM(I4:I6)</f>
        <v>19</v>
      </c>
      <c r="J7" s="5">
        <f t="shared" si="1"/>
        <v>73.684210526315795</v>
      </c>
    </row>
    <row r="8" spans="1:10" ht="13" x14ac:dyDescent="0.15">
      <c r="A8" s="1" t="s">
        <v>7</v>
      </c>
      <c r="B8" s="2">
        <v>2</v>
      </c>
      <c r="C8" s="2">
        <f>+'Agosto 2017'!B8</f>
        <v>1</v>
      </c>
      <c r="D8" s="15">
        <f t="shared" ref="D8:D12" si="4">+(B8-C8)*100/C8</f>
        <v>100</v>
      </c>
      <c r="E8" s="2">
        <f>+B8+'Julio 2018'!E8</f>
        <v>10</v>
      </c>
      <c r="F8" s="2">
        <f>+C8+'Julio 2018'!F8</f>
        <v>4</v>
      </c>
      <c r="G8" s="15">
        <f t="shared" si="0"/>
        <v>150</v>
      </c>
      <c r="H8" s="2">
        <f>+B8-C8+'Julio 2018'!H8</f>
        <v>11</v>
      </c>
      <c r="I8" s="16">
        <f>+'Agosto 2017'!H8</f>
        <v>4</v>
      </c>
      <c r="J8" s="15">
        <f t="shared" si="1"/>
        <v>175</v>
      </c>
    </row>
    <row r="9" spans="1:10" ht="13" x14ac:dyDescent="0.15">
      <c r="A9" s="1" t="s">
        <v>8</v>
      </c>
      <c r="B9" s="2"/>
      <c r="C9" s="2">
        <f>+'Agosto 2017'!B9</f>
        <v>3</v>
      </c>
      <c r="D9" s="15"/>
      <c r="E9" s="2">
        <f>+B9+'Julio 2018'!E9</f>
        <v>16</v>
      </c>
      <c r="F9" s="2">
        <f>+C9+'Julio 2018'!F9</f>
        <v>10</v>
      </c>
      <c r="G9" s="15">
        <f t="shared" si="0"/>
        <v>60</v>
      </c>
      <c r="H9" s="2">
        <f>+B9-C9+'Julio 2018'!H9</f>
        <v>24</v>
      </c>
      <c r="I9" s="16">
        <f>+'Agosto 2017'!H9</f>
        <v>16</v>
      </c>
      <c r="J9" s="15">
        <f t="shared" si="1"/>
        <v>50</v>
      </c>
    </row>
    <row r="10" spans="1:10" ht="13" x14ac:dyDescent="0.15">
      <c r="A10" s="1" t="s">
        <v>9</v>
      </c>
      <c r="B10" s="2">
        <v>5</v>
      </c>
      <c r="C10" s="2">
        <f>+'Agosto 2017'!B10</f>
        <v>4</v>
      </c>
      <c r="D10" s="15">
        <f t="shared" si="4"/>
        <v>25</v>
      </c>
      <c r="E10" s="2">
        <f>+B10+'Julio 2018'!E10</f>
        <v>48</v>
      </c>
      <c r="F10" s="2">
        <f>+C10+'Julio 2018'!F10</f>
        <v>41</v>
      </c>
      <c r="G10" s="15">
        <f t="shared" si="0"/>
        <v>17.073170731707318</v>
      </c>
      <c r="H10" s="2">
        <f>+B10-C10+'Julio 2018'!H10</f>
        <v>67</v>
      </c>
      <c r="I10" s="16">
        <f>+'Agosto 2017'!H10</f>
        <v>61</v>
      </c>
      <c r="J10" s="15">
        <f t="shared" si="1"/>
        <v>9.8360655737704921</v>
      </c>
    </row>
    <row r="11" spans="1:10" ht="13" x14ac:dyDescent="0.15">
      <c r="A11" s="1" t="s">
        <v>10</v>
      </c>
      <c r="B11" s="2">
        <v>5</v>
      </c>
      <c r="C11" s="2">
        <f>+'Agosto 2017'!B11</f>
        <v>13</v>
      </c>
      <c r="D11" s="15">
        <f t="shared" si="4"/>
        <v>-61.53846153846154</v>
      </c>
      <c r="E11" s="2">
        <f>+B11+'Julio 2018'!E11</f>
        <v>56</v>
      </c>
      <c r="F11" s="2">
        <f>+C11+'Julio 2018'!F11</f>
        <v>56</v>
      </c>
      <c r="G11" s="15">
        <f t="shared" si="0"/>
        <v>0</v>
      </c>
      <c r="H11" s="2">
        <f>+B11-C11+'Julio 2018'!H11</f>
        <v>80</v>
      </c>
      <c r="I11" s="16">
        <f>+'Agosto 2017'!H11</f>
        <v>89</v>
      </c>
      <c r="J11" s="15">
        <f t="shared" si="1"/>
        <v>-10.112359550561798</v>
      </c>
    </row>
    <row r="12" spans="1:10" ht="13" x14ac:dyDescent="0.15">
      <c r="A12" s="1" t="s">
        <v>11</v>
      </c>
      <c r="B12" s="2">
        <v>9</v>
      </c>
      <c r="C12" s="2">
        <f>+'Agosto 2017'!B12</f>
        <v>10</v>
      </c>
      <c r="D12" s="15">
        <f t="shared" si="4"/>
        <v>-10</v>
      </c>
      <c r="E12" s="2">
        <f>+B12+'Julio 2018'!E12</f>
        <v>128</v>
      </c>
      <c r="F12" s="2">
        <f>+C12+'Julio 2018'!F12</f>
        <v>125</v>
      </c>
      <c r="G12" s="15">
        <f t="shared" si="0"/>
        <v>2.4</v>
      </c>
      <c r="H12" s="2">
        <f>+B12-C12+'Julio 2018'!H12</f>
        <v>185</v>
      </c>
      <c r="I12" s="16">
        <f>+'Agosto 2017'!H12</f>
        <v>192</v>
      </c>
      <c r="J12" s="15">
        <f t="shared" si="1"/>
        <v>-3.6458333333333335</v>
      </c>
    </row>
    <row r="13" spans="1:10" x14ac:dyDescent="0.15">
      <c r="A13" s="6" t="s">
        <v>2</v>
      </c>
      <c r="B13" s="4">
        <f t="shared" ref="B13" si="5">+B8+B9+B10+B11+B12</f>
        <v>21</v>
      </c>
      <c r="C13" s="4">
        <f>SUM(C8:C12)</f>
        <v>31</v>
      </c>
      <c r="D13" s="5">
        <f>+(B13-C13)*100/C13</f>
        <v>-32.258064516129032</v>
      </c>
      <c r="E13" s="4">
        <f>SUM(E8:E12)</f>
        <v>258</v>
      </c>
      <c r="F13" s="4">
        <f>SUM(F8:F12)</f>
        <v>236</v>
      </c>
      <c r="G13" s="5">
        <f t="shared" si="0"/>
        <v>9.3220338983050848</v>
      </c>
      <c r="H13" s="4">
        <f>SUM(H8:H12)</f>
        <v>367</v>
      </c>
      <c r="I13" s="4">
        <f>SUM(I8:I12)</f>
        <v>362</v>
      </c>
      <c r="J13" s="5">
        <f t="shared" si="1"/>
        <v>1.3812154696132597</v>
      </c>
    </row>
    <row r="14" spans="1:10" ht="13" x14ac:dyDescent="0.15">
      <c r="A14" s="1" t="s">
        <v>12</v>
      </c>
      <c r="B14" s="2">
        <v>7</v>
      </c>
      <c r="C14" s="2">
        <f>+'Agosto 2017'!B14</f>
        <v>4</v>
      </c>
      <c r="D14" s="15">
        <f t="shared" ref="D14:D27" si="6">+(B14-C14)*100/C14</f>
        <v>75</v>
      </c>
      <c r="E14" s="2">
        <f>+B14+'Julio 2018'!E14</f>
        <v>57</v>
      </c>
      <c r="F14" s="2">
        <f>+C14+'Julio 2018'!F14</f>
        <v>58</v>
      </c>
      <c r="G14" s="15">
        <f t="shared" si="0"/>
        <v>-1.7241379310344827</v>
      </c>
      <c r="H14" s="2">
        <f>+B14-C14+'Julio 2018'!H14</f>
        <v>83</v>
      </c>
      <c r="I14" s="16">
        <f>+'Agosto 2017'!H14</f>
        <v>94</v>
      </c>
      <c r="J14" s="15">
        <f t="shared" si="1"/>
        <v>-11.702127659574469</v>
      </c>
    </row>
    <row r="15" spans="1:10" ht="13" x14ac:dyDescent="0.15">
      <c r="A15" s="1" t="s">
        <v>13</v>
      </c>
      <c r="B15" s="2">
        <v>9</v>
      </c>
      <c r="C15" s="2">
        <f>+'Agosto 2017'!B15</f>
        <v>17</v>
      </c>
      <c r="D15" s="15">
        <f t="shared" si="6"/>
        <v>-47.058823529411768</v>
      </c>
      <c r="E15" s="2">
        <f>+B15+'Julio 2018'!E15</f>
        <v>91</v>
      </c>
      <c r="F15" s="2">
        <f>+C15+'Julio 2018'!F15</f>
        <v>96</v>
      </c>
      <c r="G15" s="15">
        <f t="shared" si="0"/>
        <v>-5.208333333333333</v>
      </c>
      <c r="H15" s="2">
        <f>+B15-C15+'Julio 2018'!H15</f>
        <v>132</v>
      </c>
      <c r="I15" s="16">
        <f>+'Agosto 2017'!H15</f>
        <v>139</v>
      </c>
      <c r="J15" s="15">
        <f t="shared" si="1"/>
        <v>-5.0359712230215825</v>
      </c>
    </row>
    <row r="16" spans="1:10" ht="13" x14ac:dyDescent="0.15">
      <c r="A16" s="1" t="s">
        <v>14</v>
      </c>
      <c r="B16" s="2">
        <v>7</v>
      </c>
      <c r="C16" s="2">
        <f>+'Agosto 2017'!B16</f>
        <v>12</v>
      </c>
      <c r="D16" s="15">
        <f t="shared" si="6"/>
        <v>-41.666666666666664</v>
      </c>
      <c r="E16" s="2">
        <f>+B16+'Julio 2018'!E16</f>
        <v>79</v>
      </c>
      <c r="F16" s="2">
        <f>+C16+'Julio 2018'!F16</f>
        <v>101</v>
      </c>
      <c r="G16" s="15">
        <f t="shared" si="0"/>
        <v>-21.782178217821784</v>
      </c>
      <c r="H16" s="2">
        <f>+B16-C16+'Julio 2018'!H16</f>
        <v>122</v>
      </c>
      <c r="I16" s="16">
        <f>+'Agosto 2017'!H16</f>
        <v>165</v>
      </c>
      <c r="J16" s="15">
        <f t="shared" si="1"/>
        <v>-26.060606060606062</v>
      </c>
    </row>
    <row r="17" spans="1:10" ht="13" x14ac:dyDescent="0.15">
      <c r="A17" s="1" t="s">
        <v>15</v>
      </c>
      <c r="B17" s="2">
        <v>11</v>
      </c>
      <c r="C17" s="2">
        <f>+'Agosto 2017'!B17</f>
        <v>5</v>
      </c>
      <c r="D17" s="15">
        <f t="shared" si="6"/>
        <v>120</v>
      </c>
      <c r="E17" s="2">
        <f>+B17+'Julio 2018'!E17</f>
        <v>67</v>
      </c>
      <c r="F17" s="2">
        <f>+C17+'Julio 2018'!F17</f>
        <v>65</v>
      </c>
      <c r="G17" s="15">
        <f t="shared" si="0"/>
        <v>3.0769230769230771</v>
      </c>
      <c r="H17" s="2">
        <f>+B17-C17+'Julio 2018'!H17</f>
        <v>102</v>
      </c>
      <c r="I17" s="16">
        <f>+'Agosto 2017'!H17</f>
        <v>90</v>
      </c>
      <c r="J17" s="15">
        <f t="shared" si="1"/>
        <v>13.333333333333334</v>
      </c>
    </row>
    <row r="18" spans="1:10" ht="13" x14ac:dyDescent="0.15">
      <c r="A18" s="1" t="s">
        <v>29</v>
      </c>
      <c r="B18" s="2">
        <v>11</v>
      </c>
      <c r="C18" s="2">
        <f>+'Agosto 2017'!B18</f>
        <v>5</v>
      </c>
      <c r="D18" s="15">
        <f t="shared" si="6"/>
        <v>120</v>
      </c>
      <c r="E18" s="2">
        <f>+B18+'Julio 2018'!E18</f>
        <v>82</v>
      </c>
      <c r="F18" s="2">
        <f>+C18+'Julio 2018'!F18</f>
        <v>83</v>
      </c>
      <c r="G18" s="15">
        <f t="shared" si="0"/>
        <v>-1.2048192771084338</v>
      </c>
      <c r="H18" s="2">
        <f>+B18-C18+'Julio 2018'!H18</f>
        <v>115</v>
      </c>
      <c r="I18" s="16">
        <f>+'Agosto 2017'!H18</f>
        <v>134</v>
      </c>
      <c r="J18" s="15">
        <f t="shared" si="1"/>
        <v>-14.17910447761194</v>
      </c>
    </row>
    <row r="19" spans="1:10" x14ac:dyDescent="0.15">
      <c r="A19" s="6" t="s">
        <v>3</v>
      </c>
      <c r="B19" s="4">
        <f t="shared" ref="B19" si="7">+B14+B15+B16+B17+B18</f>
        <v>45</v>
      </c>
      <c r="C19" s="4">
        <f>SUM(C14:C18)</f>
        <v>43</v>
      </c>
      <c r="D19" s="5">
        <f>+(B19-C19)*100/C19</f>
        <v>4.6511627906976747</v>
      </c>
      <c r="E19" s="4">
        <f>SUM(E14:E18)</f>
        <v>376</v>
      </c>
      <c r="F19" s="4">
        <f>SUM(F14:F18)</f>
        <v>403</v>
      </c>
      <c r="G19" s="5">
        <f t="shared" si="0"/>
        <v>-6.6997518610421833</v>
      </c>
      <c r="H19" s="4">
        <f>SUM(H14:H18)</f>
        <v>554</v>
      </c>
      <c r="I19" s="4">
        <f>SUM(I14:I18)</f>
        <v>622</v>
      </c>
      <c r="J19" s="5">
        <f t="shared" si="1"/>
        <v>-10.932475884244372</v>
      </c>
    </row>
    <row r="20" spans="1:10" ht="13" x14ac:dyDescent="0.15">
      <c r="A20" s="1" t="s">
        <v>16</v>
      </c>
      <c r="B20" s="2">
        <v>2</v>
      </c>
      <c r="C20" s="2">
        <f>+'Agosto 2017'!B20</f>
        <v>13</v>
      </c>
      <c r="D20" s="15">
        <f t="shared" si="6"/>
        <v>-84.615384615384613</v>
      </c>
      <c r="E20" s="2">
        <f>+B20+'Julio 2018'!E20</f>
        <v>72</v>
      </c>
      <c r="F20" s="2">
        <f>+C20+'Julio 2018'!F20</f>
        <v>96</v>
      </c>
      <c r="G20" s="15">
        <f t="shared" si="0"/>
        <v>-25</v>
      </c>
      <c r="H20" s="2">
        <f>+B20-C20+'Julio 2018'!H20</f>
        <v>103</v>
      </c>
      <c r="I20" s="16">
        <f>+'Agosto 2017'!H20</f>
        <v>152</v>
      </c>
      <c r="J20" s="15">
        <f t="shared" si="1"/>
        <v>-32.236842105263158</v>
      </c>
    </row>
    <row r="21" spans="1:10" ht="13" x14ac:dyDescent="0.15">
      <c r="A21" s="1" t="s">
        <v>17</v>
      </c>
      <c r="B21" s="2">
        <v>3</v>
      </c>
      <c r="C21" s="2">
        <f>+'Agosto 2017'!B21</f>
        <v>6</v>
      </c>
      <c r="D21" s="15">
        <f t="shared" si="6"/>
        <v>-50</v>
      </c>
      <c r="E21" s="2">
        <f>+B21+'Julio 2018'!E21</f>
        <v>46</v>
      </c>
      <c r="F21" s="2">
        <f>+C21+'Julio 2018'!F21</f>
        <v>52</v>
      </c>
      <c r="G21" s="15">
        <f t="shared" si="0"/>
        <v>-11.538461538461538</v>
      </c>
      <c r="H21" s="2">
        <f>+B21-C21+'Julio 2018'!H21</f>
        <v>60</v>
      </c>
      <c r="I21" s="16">
        <f>+'Agosto 2017'!H21</f>
        <v>80</v>
      </c>
      <c r="J21" s="15">
        <f t="shared" si="1"/>
        <v>-25</v>
      </c>
    </row>
    <row r="22" spans="1:10" ht="13" x14ac:dyDescent="0.15">
      <c r="A22" s="1" t="s">
        <v>19</v>
      </c>
      <c r="B22" s="2">
        <v>4</v>
      </c>
      <c r="C22" s="2">
        <f>+'Agosto 2017'!B22</f>
        <v>2</v>
      </c>
      <c r="D22" s="15">
        <f t="shared" si="6"/>
        <v>100</v>
      </c>
      <c r="E22" s="2">
        <f>+B22+'Julio 2018'!E22</f>
        <v>29</v>
      </c>
      <c r="F22" s="2">
        <f>+C22+'Julio 2018'!F22</f>
        <v>21</v>
      </c>
      <c r="G22" s="15">
        <f t="shared" si="0"/>
        <v>38.095238095238095</v>
      </c>
      <c r="H22" s="2">
        <f>+B22-C22+'Julio 2018'!H22</f>
        <v>40</v>
      </c>
      <c r="I22" s="16">
        <f>+'Agosto 2017'!H22</f>
        <v>34</v>
      </c>
      <c r="J22" s="15">
        <f t="shared" si="1"/>
        <v>17.647058823529413</v>
      </c>
    </row>
    <row r="23" spans="1:10" ht="13" x14ac:dyDescent="0.15">
      <c r="A23" s="1" t="s">
        <v>18</v>
      </c>
      <c r="B23" s="2">
        <v>2</v>
      </c>
      <c r="C23" s="2">
        <f>+'Agosto 2017'!B23</f>
        <v>3</v>
      </c>
      <c r="D23" s="15">
        <f t="shared" si="6"/>
        <v>-33.333333333333336</v>
      </c>
      <c r="E23" s="2">
        <f>+B23+'Julio 2018'!E23</f>
        <v>33</v>
      </c>
      <c r="F23" s="2">
        <f>+C23+'Julio 2018'!F23</f>
        <v>32</v>
      </c>
      <c r="G23" s="15">
        <f t="shared" si="0"/>
        <v>3.125</v>
      </c>
      <c r="H23" s="2">
        <f>+B23-C23+'Julio 2018'!H23</f>
        <v>49</v>
      </c>
      <c r="I23" s="16">
        <f>+'Agosto 2017'!H23</f>
        <v>54</v>
      </c>
      <c r="J23" s="15">
        <f t="shared" si="1"/>
        <v>-9.2592592592592595</v>
      </c>
    </row>
    <row r="24" spans="1:10" ht="13" x14ac:dyDescent="0.15">
      <c r="A24" s="1" t="s">
        <v>20</v>
      </c>
      <c r="B24" s="2">
        <v>3</v>
      </c>
      <c r="C24" s="2">
        <f>+'Agosto 2017'!B24</f>
        <v>10</v>
      </c>
      <c r="D24" s="15">
        <f t="shared" si="6"/>
        <v>-70</v>
      </c>
      <c r="E24" s="2">
        <f>+B24+'Julio 2018'!E24</f>
        <v>44</v>
      </c>
      <c r="F24" s="2">
        <f>+C24+'Julio 2018'!F24</f>
        <v>68</v>
      </c>
      <c r="G24" s="15">
        <f t="shared" si="0"/>
        <v>-35.294117647058826</v>
      </c>
      <c r="H24" s="2">
        <f>+B24-C24+'Julio 2018'!H24</f>
        <v>75</v>
      </c>
      <c r="I24" s="16">
        <f>+'Agosto 2017'!H24</f>
        <v>86</v>
      </c>
      <c r="J24" s="15">
        <f t="shared" si="1"/>
        <v>-12.790697674418604</v>
      </c>
    </row>
    <row r="25" spans="1:10" ht="13" x14ac:dyDescent="0.15">
      <c r="A25" s="1" t="s">
        <v>22</v>
      </c>
      <c r="B25" s="2">
        <v>22</v>
      </c>
      <c r="C25" s="2">
        <f>+'Agosto 2017'!B25</f>
        <v>4</v>
      </c>
      <c r="D25" s="15">
        <f t="shared" si="6"/>
        <v>450</v>
      </c>
      <c r="E25" s="2">
        <f>+B25+'Julio 2018'!E25</f>
        <v>128</v>
      </c>
      <c r="F25" s="2">
        <f>+C25+'Julio 2018'!F25</f>
        <v>121</v>
      </c>
      <c r="G25" s="15">
        <f t="shared" si="0"/>
        <v>5.785123966942149</v>
      </c>
      <c r="H25" s="2">
        <f>+B25-C25+'Julio 2018'!H25</f>
        <v>170</v>
      </c>
      <c r="I25" s="16">
        <f>+'Agosto 2017'!H25</f>
        <v>159</v>
      </c>
      <c r="J25" s="15">
        <f t="shared" si="1"/>
        <v>6.9182389937106921</v>
      </c>
    </row>
    <row r="26" spans="1:10" ht="13" x14ac:dyDescent="0.15">
      <c r="A26" s="1" t="s">
        <v>21</v>
      </c>
      <c r="B26" s="2">
        <v>3</v>
      </c>
      <c r="C26" s="2">
        <f>+'Agosto 2017'!B26</f>
        <v>3</v>
      </c>
      <c r="D26" s="15">
        <f t="shared" si="6"/>
        <v>0</v>
      </c>
      <c r="E26" s="2">
        <f>+B26+'Julio 2018'!E26</f>
        <v>49</v>
      </c>
      <c r="F26" s="2">
        <f>+C26+'Julio 2018'!F26</f>
        <v>34</v>
      </c>
      <c r="G26" s="15">
        <f t="shared" si="0"/>
        <v>44.117647058823529</v>
      </c>
      <c r="H26" s="2">
        <f>+B26-C26+'Julio 2018'!H26</f>
        <v>63</v>
      </c>
      <c r="I26" s="16">
        <f>+'Agosto 2017'!H26</f>
        <v>44</v>
      </c>
      <c r="J26" s="15">
        <f t="shared" si="1"/>
        <v>43.18181818181818</v>
      </c>
    </row>
    <row r="27" spans="1:10" ht="13" x14ac:dyDescent="0.15">
      <c r="A27" s="1" t="s">
        <v>28</v>
      </c>
      <c r="B27" s="2">
        <v>1</v>
      </c>
      <c r="C27" s="2">
        <f>+'Agosto 2017'!B27</f>
        <v>4</v>
      </c>
      <c r="D27" s="15">
        <f t="shared" si="6"/>
        <v>-75</v>
      </c>
      <c r="E27" s="2">
        <f>+B27+'Julio 2018'!E27</f>
        <v>18</v>
      </c>
      <c r="F27" s="2">
        <f>+C27+'Julio 2018'!F27</f>
        <v>21</v>
      </c>
      <c r="G27" s="15">
        <f t="shared" si="0"/>
        <v>-14.285714285714286</v>
      </c>
      <c r="H27" s="2">
        <f>+B27-C27+'Julio 2018'!H27</f>
        <v>24</v>
      </c>
      <c r="I27" s="16">
        <f>+'Agosto 2017'!H27</f>
        <v>25</v>
      </c>
      <c r="J27" s="15">
        <f t="shared" si="1"/>
        <v>-4</v>
      </c>
    </row>
    <row r="28" spans="1:10" x14ac:dyDescent="0.15">
      <c r="A28" s="6" t="s">
        <v>30</v>
      </c>
      <c r="B28" s="4">
        <f>SUM(B20:B27)</f>
        <v>40</v>
      </c>
      <c r="C28" s="4">
        <f>SUM(C20:C27)</f>
        <v>45</v>
      </c>
      <c r="D28" s="5">
        <f>+(B28-C28)*100/C28</f>
        <v>-11.111111111111111</v>
      </c>
      <c r="E28" s="4">
        <f>SUM(E20:E27)</f>
        <v>419</v>
      </c>
      <c r="F28" s="4">
        <f>SUM(F20:F27)</f>
        <v>445</v>
      </c>
      <c r="G28" s="5">
        <f>+(E28-F28)*100/F28</f>
        <v>-5.8426966292134832</v>
      </c>
      <c r="H28" s="4">
        <f>SUM(H20:H27)</f>
        <v>584</v>
      </c>
      <c r="I28" s="4">
        <f>SUM(I20:I27)</f>
        <v>634</v>
      </c>
      <c r="J28" s="5">
        <f>+(H28-I28)*100/I28</f>
        <v>-7.8864353312302837</v>
      </c>
    </row>
    <row r="29" spans="1:10" ht="14" x14ac:dyDescent="0.15">
      <c r="A29" s="14" t="s">
        <v>27</v>
      </c>
      <c r="B29" s="12">
        <f>+B7+B13+B19+B28</f>
        <v>110</v>
      </c>
      <c r="C29" s="12">
        <f>+C7+C13+C19+C28</f>
        <v>123</v>
      </c>
      <c r="D29" s="13">
        <f>+(B29-C29)*100/C29</f>
        <v>-10.56910569105691</v>
      </c>
      <c r="E29" s="12">
        <f t="shared" ref="E29:I29" si="8">+E7+E13+E19+E28</f>
        <v>1078</v>
      </c>
      <c r="F29" s="12">
        <f t="shared" si="8"/>
        <v>1095</v>
      </c>
      <c r="G29" s="13">
        <f>+(E29-F29)*100/F29</f>
        <v>-1.5525114155251141</v>
      </c>
      <c r="H29" s="12">
        <f t="shared" si="8"/>
        <v>1538</v>
      </c>
      <c r="I29" s="12">
        <f t="shared" si="8"/>
        <v>1637</v>
      </c>
      <c r="J29" s="13">
        <f>+(H29-I29)*100/I29</f>
        <v>-6.0476481368356749</v>
      </c>
    </row>
    <row r="30" spans="1:10" x14ac:dyDescent="0.15">
      <c r="A30" s="11" t="s">
        <v>31</v>
      </c>
      <c r="B30" s="11">
        <f>+B29-B7</f>
        <v>106</v>
      </c>
      <c r="C30" s="11">
        <f>+C29-C7</f>
        <v>119</v>
      </c>
      <c r="D30" s="10">
        <f>+(B30-C30)*100/C30</f>
        <v>-10.92436974789916</v>
      </c>
      <c r="E30" s="11">
        <f t="shared" ref="E30:I30" si="9">+E29-E7</f>
        <v>1053</v>
      </c>
      <c r="F30" s="11">
        <f t="shared" si="9"/>
        <v>1084</v>
      </c>
      <c r="G30" s="10">
        <f>+(E30-F30)*100/F30</f>
        <v>-2.859778597785978</v>
      </c>
      <c r="H30" s="11">
        <f t="shared" si="9"/>
        <v>1505</v>
      </c>
      <c r="I30" s="11">
        <f t="shared" si="9"/>
        <v>1618</v>
      </c>
      <c r="J30" s="10">
        <f>+(H30-I30)*100/I30</f>
        <v>-6.9839307787391842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Hoja95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+'Julio 2017'!B4</f>
        <v>0</v>
      </c>
      <c r="D4" s="15" t="e">
        <f t="shared" ref="D4" si="0">+(B4-C4)*100/C4</f>
        <v>#DIV/0!</v>
      </c>
      <c r="E4" s="2">
        <f>+B4+'Junio 2018'!E4</f>
        <v>8</v>
      </c>
      <c r="F4" s="2">
        <f>+C4+'Junio 2018'!F4</f>
        <v>2</v>
      </c>
      <c r="G4" s="15">
        <f t="shared" ref="G4:G27" si="1">+(E4-F4)*100/F4</f>
        <v>300</v>
      </c>
      <c r="H4" s="2">
        <f>+B4-C4+'Junio 2018'!H4</f>
        <v>15</v>
      </c>
      <c r="I4" s="16">
        <f>+'Julio 2017'!H4</f>
        <v>6</v>
      </c>
      <c r="J4" s="15">
        <f t="shared" ref="J4:J27" si="2">+(H4-I4)*100/I4</f>
        <v>150</v>
      </c>
    </row>
    <row r="5" spans="1:10" ht="13" x14ac:dyDescent="0.15">
      <c r="A5" s="1" t="s">
        <v>5</v>
      </c>
      <c r="B5" s="2"/>
      <c r="C5" s="2">
        <f>+'Julio 2017'!B5</f>
        <v>0</v>
      </c>
      <c r="D5" s="15"/>
      <c r="E5" s="2">
        <f>+B5+'Junio 2018'!E5</f>
        <v>2</v>
      </c>
      <c r="F5" s="2">
        <f>+C5+'Junio 2018'!F5</f>
        <v>2</v>
      </c>
      <c r="G5" s="15">
        <f t="shared" si="1"/>
        <v>0</v>
      </c>
      <c r="H5" s="2">
        <f>+B5-C5+'Junio 2018'!H5</f>
        <v>3</v>
      </c>
      <c r="I5" s="16">
        <f>+'Julio 2017'!H5</f>
        <v>4</v>
      </c>
      <c r="J5" s="15">
        <f t="shared" si="2"/>
        <v>-25</v>
      </c>
    </row>
    <row r="6" spans="1:10" ht="13" x14ac:dyDescent="0.15">
      <c r="A6" s="1" t="s">
        <v>6</v>
      </c>
      <c r="B6" s="2">
        <v>3</v>
      </c>
      <c r="C6" s="2">
        <f>+'Julio 2017'!B6</f>
        <v>0</v>
      </c>
      <c r="D6" s="15"/>
      <c r="E6" s="2">
        <f>+B6+'Junio 2018'!E6</f>
        <v>11</v>
      </c>
      <c r="F6" s="2">
        <f>+C6+'Junio 2018'!F6</f>
        <v>3</v>
      </c>
      <c r="G6" s="15">
        <f t="shared" si="1"/>
        <v>266.66666666666669</v>
      </c>
      <c r="H6" s="2">
        <f>+B6-C6+'Junio 2018'!H6</f>
        <v>15</v>
      </c>
      <c r="I6" s="16">
        <f>+'Julio 2017'!H6</f>
        <v>6</v>
      </c>
      <c r="J6" s="15">
        <f t="shared" si="2"/>
        <v>150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0</v>
      </c>
      <c r="D7" s="5" t="e">
        <f>+(B7-C7)*100/C7</f>
        <v>#DIV/0!</v>
      </c>
      <c r="E7" s="4">
        <f>SUM(E4:E6)</f>
        <v>21</v>
      </c>
      <c r="F7" s="4">
        <f>SUM(F4:F6)</f>
        <v>7</v>
      </c>
      <c r="G7" s="5">
        <f t="shared" si="1"/>
        <v>200</v>
      </c>
      <c r="H7" s="4">
        <f>SUM(H4:H6)</f>
        <v>33</v>
      </c>
      <c r="I7" s="4">
        <f>SUM(I4:I6)</f>
        <v>16</v>
      </c>
      <c r="J7" s="5">
        <f t="shared" si="2"/>
        <v>106.25</v>
      </c>
    </row>
    <row r="8" spans="1:10" ht="13" x14ac:dyDescent="0.15">
      <c r="A8" s="1" t="s">
        <v>7</v>
      </c>
      <c r="B8" s="2"/>
      <c r="C8" s="2">
        <f>+'Julio 2017'!B8</f>
        <v>0</v>
      </c>
      <c r="D8" s="15"/>
      <c r="E8" s="2">
        <f>+B8+'Junio 2018'!E8</f>
        <v>8</v>
      </c>
      <c r="F8" s="2">
        <f>+C8+'Junio 2018'!F8</f>
        <v>3</v>
      </c>
      <c r="G8" s="15">
        <f t="shared" si="1"/>
        <v>166.66666666666666</v>
      </c>
      <c r="H8" s="2">
        <f>+B8-C8+'Junio 2018'!H8</f>
        <v>10</v>
      </c>
      <c r="I8" s="16">
        <f>+'Julio 2017'!H8</f>
        <v>5</v>
      </c>
      <c r="J8" s="15">
        <f t="shared" si="2"/>
        <v>100</v>
      </c>
    </row>
    <row r="9" spans="1:10" ht="13" x14ac:dyDescent="0.15">
      <c r="A9" s="1" t="s">
        <v>8</v>
      </c>
      <c r="B9" s="2"/>
      <c r="C9" s="2">
        <f>+'Julio 2017'!B9</f>
        <v>4</v>
      </c>
      <c r="D9" s="15"/>
      <c r="E9" s="2">
        <f>+B9+'Junio 2018'!E9</f>
        <v>16</v>
      </c>
      <c r="F9" s="2">
        <f>+C9+'Junio 2018'!F9</f>
        <v>7</v>
      </c>
      <c r="G9" s="15">
        <f t="shared" si="1"/>
        <v>128.57142857142858</v>
      </c>
      <c r="H9" s="2">
        <f>+B9-C9+'Junio 2018'!H9</f>
        <v>27</v>
      </c>
      <c r="I9" s="16">
        <f>+'Julio 2017'!H9</f>
        <v>14</v>
      </c>
      <c r="J9" s="15">
        <f t="shared" si="2"/>
        <v>92.857142857142861</v>
      </c>
    </row>
    <row r="10" spans="1:10" ht="13" x14ac:dyDescent="0.15">
      <c r="A10" s="1" t="s">
        <v>9</v>
      </c>
      <c r="B10" s="2">
        <v>4</v>
      </c>
      <c r="C10" s="2">
        <f>+'Julio 2017'!B10</f>
        <v>5</v>
      </c>
      <c r="D10" s="15">
        <f t="shared" ref="D10:D12" si="4">+(B10-C10)*100/C10</f>
        <v>-20</v>
      </c>
      <c r="E10" s="2">
        <f>+B10+'Junio 2018'!E10</f>
        <v>43</v>
      </c>
      <c r="F10" s="2">
        <f>+C10+'Junio 2018'!F10</f>
        <v>37</v>
      </c>
      <c r="G10" s="15">
        <f t="shared" si="1"/>
        <v>16.216216216216218</v>
      </c>
      <c r="H10" s="2">
        <f>+B10-C10+'Junio 2018'!H10</f>
        <v>66</v>
      </c>
      <c r="I10" s="16">
        <f>+'Julio 2017'!H10</f>
        <v>59</v>
      </c>
      <c r="J10" s="15">
        <f t="shared" si="2"/>
        <v>11.864406779661017</v>
      </c>
    </row>
    <row r="11" spans="1:10" ht="13" x14ac:dyDescent="0.15">
      <c r="A11" s="1" t="s">
        <v>10</v>
      </c>
      <c r="B11" s="2">
        <v>4</v>
      </c>
      <c r="C11" s="2">
        <f>+'Julio 2017'!B11</f>
        <v>5</v>
      </c>
      <c r="D11" s="15">
        <f t="shared" si="4"/>
        <v>-20</v>
      </c>
      <c r="E11" s="2">
        <f>+B11+'Junio 2018'!E11</f>
        <v>51</v>
      </c>
      <c r="F11" s="2">
        <f>+C11+'Junio 2018'!F11</f>
        <v>43</v>
      </c>
      <c r="G11" s="15">
        <f t="shared" si="1"/>
        <v>18.604651162790699</v>
      </c>
      <c r="H11" s="2">
        <f>+B11-C11+'Junio 2018'!H11</f>
        <v>88</v>
      </c>
      <c r="I11" s="16">
        <f>+'Julio 2017'!H11</f>
        <v>83</v>
      </c>
      <c r="J11" s="15">
        <f t="shared" si="2"/>
        <v>6.024096385542169</v>
      </c>
    </row>
    <row r="12" spans="1:10" ht="13" x14ac:dyDescent="0.15">
      <c r="A12" s="1" t="s">
        <v>11</v>
      </c>
      <c r="B12" s="2">
        <v>16</v>
      </c>
      <c r="C12" s="2">
        <f>+'Julio 2017'!B12</f>
        <v>15</v>
      </c>
      <c r="D12" s="15">
        <f t="shared" si="4"/>
        <v>6.666666666666667</v>
      </c>
      <c r="E12" s="2">
        <f>+B12+'Junio 2018'!E12</f>
        <v>119</v>
      </c>
      <c r="F12" s="2">
        <f>+C12+'Junio 2018'!F12</f>
        <v>115</v>
      </c>
      <c r="G12" s="15">
        <f t="shared" si="1"/>
        <v>3.4782608695652173</v>
      </c>
      <c r="H12" s="2">
        <f>+B12-C12+'Junio 2018'!H12</f>
        <v>186</v>
      </c>
      <c r="I12" s="16">
        <f>+'Julio 2017'!H12</f>
        <v>196</v>
      </c>
      <c r="J12" s="15">
        <f t="shared" si="2"/>
        <v>-5.1020408163265305</v>
      </c>
    </row>
    <row r="13" spans="1:10" x14ac:dyDescent="0.15">
      <c r="A13" s="6" t="s">
        <v>2</v>
      </c>
      <c r="B13" s="4">
        <f t="shared" ref="B13" si="5">+B8+B9+B10+B11+B12</f>
        <v>24</v>
      </c>
      <c r="C13" s="4">
        <f>SUM(C8:C12)</f>
        <v>29</v>
      </c>
      <c r="D13" s="5">
        <f>+(B13-C13)*100/C13</f>
        <v>-17.241379310344829</v>
      </c>
      <c r="E13" s="4">
        <f>SUM(E8:E12)</f>
        <v>237</v>
      </c>
      <c r="F13" s="4">
        <f>SUM(F8:F12)</f>
        <v>205</v>
      </c>
      <c r="G13" s="5">
        <f t="shared" si="1"/>
        <v>15.609756097560975</v>
      </c>
      <c r="H13" s="4">
        <f>SUM(H8:H12)</f>
        <v>377</v>
      </c>
      <c r="I13" s="4">
        <f>SUM(I8:I12)</f>
        <v>357</v>
      </c>
      <c r="J13" s="5">
        <f t="shared" si="2"/>
        <v>5.6022408963585431</v>
      </c>
    </row>
    <row r="14" spans="1:10" ht="13" x14ac:dyDescent="0.15">
      <c r="A14" s="1" t="s">
        <v>12</v>
      </c>
      <c r="B14" s="2">
        <v>7</v>
      </c>
      <c r="C14" s="2">
        <f>+'Julio 2017'!B14</f>
        <v>2</v>
      </c>
      <c r="D14" s="15">
        <f t="shared" ref="D14:D27" si="6">+(B14-C14)*100/C14</f>
        <v>250</v>
      </c>
      <c r="E14" s="2">
        <f>+B14+'Junio 2018'!E14</f>
        <v>50</v>
      </c>
      <c r="F14" s="2">
        <f>+C14+'Junio 2018'!F14</f>
        <v>54</v>
      </c>
      <c r="G14" s="15">
        <f t="shared" si="1"/>
        <v>-7.4074074074074074</v>
      </c>
      <c r="H14" s="2">
        <f>+B14-C14+'Junio 2018'!H14</f>
        <v>80</v>
      </c>
      <c r="I14" s="16">
        <f>+'Julio 2017'!H14</f>
        <v>104</v>
      </c>
      <c r="J14" s="15">
        <f t="shared" si="2"/>
        <v>-23.076923076923077</v>
      </c>
    </row>
    <row r="15" spans="1:10" ht="13" x14ac:dyDescent="0.15">
      <c r="A15" s="1" t="s">
        <v>13</v>
      </c>
      <c r="B15" s="2">
        <v>4</v>
      </c>
      <c r="C15" s="2">
        <f>+'Julio 2017'!B15</f>
        <v>6</v>
      </c>
      <c r="D15" s="15">
        <f t="shared" si="6"/>
        <v>-33.333333333333336</v>
      </c>
      <c r="E15" s="2">
        <f>+B15+'Junio 2018'!E15</f>
        <v>82</v>
      </c>
      <c r="F15" s="2">
        <f>+C15+'Junio 2018'!F15</f>
        <v>79</v>
      </c>
      <c r="G15" s="15">
        <f t="shared" si="1"/>
        <v>3.7974683544303796</v>
      </c>
      <c r="H15" s="2">
        <f>+B15-C15+'Junio 2018'!H15</f>
        <v>140</v>
      </c>
      <c r="I15" s="16">
        <f>+'Julio 2017'!H15</f>
        <v>129</v>
      </c>
      <c r="J15" s="15">
        <f t="shared" si="2"/>
        <v>8.5271317829457356</v>
      </c>
    </row>
    <row r="16" spans="1:10" ht="13" x14ac:dyDescent="0.15">
      <c r="A16" s="1" t="s">
        <v>14</v>
      </c>
      <c r="B16" s="2">
        <v>8</v>
      </c>
      <c r="C16" s="2">
        <f>+'Julio 2017'!B16</f>
        <v>13</v>
      </c>
      <c r="D16" s="15">
        <f t="shared" si="6"/>
        <v>-38.46153846153846</v>
      </c>
      <c r="E16" s="2">
        <f>+B16+'Junio 2018'!E16</f>
        <v>72</v>
      </c>
      <c r="F16" s="2">
        <f>+C16+'Junio 2018'!F16</f>
        <v>89</v>
      </c>
      <c r="G16" s="15">
        <f t="shared" si="1"/>
        <v>-19.101123595505619</v>
      </c>
      <c r="H16" s="2">
        <f>+B16-C16+'Junio 2018'!H16</f>
        <v>127</v>
      </c>
      <c r="I16" s="16">
        <f>+'Julio 2017'!H16</f>
        <v>160</v>
      </c>
      <c r="J16" s="15">
        <f t="shared" si="2"/>
        <v>-20.625</v>
      </c>
    </row>
    <row r="17" spans="1:10" ht="13" x14ac:dyDescent="0.15">
      <c r="A17" s="1" t="s">
        <v>15</v>
      </c>
      <c r="B17" s="2">
        <v>10</v>
      </c>
      <c r="C17" s="2">
        <f>+'Julio 2017'!B17</f>
        <v>7</v>
      </c>
      <c r="D17" s="15">
        <f t="shared" si="6"/>
        <v>42.857142857142854</v>
      </c>
      <c r="E17" s="2">
        <f>+B17+'Junio 2018'!E17</f>
        <v>56</v>
      </c>
      <c r="F17" s="2">
        <f>+C17+'Junio 2018'!F17</f>
        <v>60</v>
      </c>
      <c r="G17" s="15">
        <f t="shared" si="1"/>
        <v>-6.666666666666667</v>
      </c>
      <c r="H17" s="2">
        <f>+B17-C17+'Junio 2018'!H17</f>
        <v>96</v>
      </c>
      <c r="I17" s="16">
        <f>+'Julio 2017'!H17</f>
        <v>93</v>
      </c>
      <c r="J17" s="15">
        <f t="shared" si="2"/>
        <v>3.225806451612903</v>
      </c>
    </row>
    <row r="18" spans="1:10" ht="13" x14ac:dyDescent="0.15">
      <c r="A18" s="1" t="s">
        <v>29</v>
      </c>
      <c r="B18" s="2">
        <v>9</v>
      </c>
      <c r="C18" s="2">
        <f>+'Julio 2017'!B18</f>
        <v>7</v>
      </c>
      <c r="D18" s="15">
        <f t="shared" si="6"/>
        <v>28.571428571428573</v>
      </c>
      <c r="E18" s="2">
        <f>+B18+'Junio 2018'!E18</f>
        <v>71</v>
      </c>
      <c r="F18" s="2">
        <f>+C18+'Junio 2018'!F18</f>
        <v>78</v>
      </c>
      <c r="G18" s="15">
        <f t="shared" si="1"/>
        <v>-8.9743589743589745</v>
      </c>
      <c r="H18" s="2">
        <f>+B18-C18+'Junio 2018'!H18</f>
        <v>109</v>
      </c>
      <c r="I18" s="16">
        <f>+'Julio 2017'!H18</f>
        <v>135</v>
      </c>
      <c r="J18" s="15">
        <f t="shared" si="2"/>
        <v>-19.25925925925926</v>
      </c>
    </row>
    <row r="19" spans="1:10" x14ac:dyDescent="0.15">
      <c r="A19" s="6" t="s">
        <v>3</v>
      </c>
      <c r="B19" s="4">
        <f t="shared" ref="B19" si="7">+B14+B15+B16+B17+B18</f>
        <v>38</v>
      </c>
      <c r="C19" s="4">
        <f>SUM(C14:C18)</f>
        <v>35</v>
      </c>
      <c r="D19" s="5">
        <f>+(B19-C19)*100/C19</f>
        <v>8.5714285714285712</v>
      </c>
      <c r="E19" s="4">
        <f>SUM(E14:E18)</f>
        <v>331</v>
      </c>
      <c r="F19" s="4">
        <f>SUM(F14:F18)</f>
        <v>360</v>
      </c>
      <c r="G19" s="5">
        <f t="shared" si="1"/>
        <v>-8.0555555555555554</v>
      </c>
      <c r="H19" s="4">
        <f>SUM(H14:H18)</f>
        <v>552</v>
      </c>
      <c r="I19" s="4">
        <f>SUM(I14:I18)</f>
        <v>621</v>
      </c>
      <c r="J19" s="5">
        <f t="shared" si="2"/>
        <v>-11.111111111111111</v>
      </c>
    </row>
    <row r="20" spans="1:10" ht="13" x14ac:dyDescent="0.15">
      <c r="A20" s="1" t="s">
        <v>16</v>
      </c>
      <c r="B20" s="2">
        <v>6</v>
      </c>
      <c r="C20" s="2">
        <f>+'Julio 2017'!B20</f>
        <v>6</v>
      </c>
      <c r="D20" s="15">
        <f t="shared" si="6"/>
        <v>0</v>
      </c>
      <c r="E20" s="2">
        <f>+B20+'Junio 2018'!E20</f>
        <v>70</v>
      </c>
      <c r="F20" s="2">
        <f>+C20+'Junio 2018'!F20</f>
        <v>83</v>
      </c>
      <c r="G20" s="15">
        <f t="shared" si="1"/>
        <v>-15.662650602409638</v>
      </c>
      <c r="H20" s="2">
        <f>+B20-C20+'Junio 2018'!H20</f>
        <v>114</v>
      </c>
      <c r="I20" s="16">
        <f>+'Julio 2017'!H20</f>
        <v>150</v>
      </c>
      <c r="J20" s="15">
        <f t="shared" si="2"/>
        <v>-24</v>
      </c>
    </row>
    <row r="21" spans="1:10" ht="13" x14ac:dyDescent="0.15">
      <c r="A21" s="1" t="s">
        <v>17</v>
      </c>
      <c r="B21" s="2">
        <v>3</v>
      </c>
      <c r="C21" s="2">
        <f>+'Julio 2017'!B21</f>
        <v>4</v>
      </c>
      <c r="D21" s="15">
        <f t="shared" si="6"/>
        <v>-25</v>
      </c>
      <c r="E21" s="2">
        <f>+B21+'Junio 2018'!E21</f>
        <v>43</v>
      </c>
      <c r="F21" s="2">
        <f>+C21+'Junio 2018'!F21</f>
        <v>46</v>
      </c>
      <c r="G21" s="15">
        <f t="shared" si="1"/>
        <v>-6.5217391304347823</v>
      </c>
      <c r="H21" s="2">
        <f>+B21-C21+'Junio 2018'!H21</f>
        <v>63</v>
      </c>
      <c r="I21" s="16">
        <f>+'Julio 2017'!H21</f>
        <v>78</v>
      </c>
      <c r="J21" s="15">
        <f t="shared" si="2"/>
        <v>-19.23076923076923</v>
      </c>
    </row>
    <row r="22" spans="1:10" ht="13" x14ac:dyDescent="0.15">
      <c r="A22" s="1" t="s">
        <v>19</v>
      </c>
      <c r="B22" s="2">
        <v>5</v>
      </c>
      <c r="C22" s="2">
        <f>+'Julio 2017'!B22</f>
        <v>2</v>
      </c>
      <c r="D22" s="15">
        <f t="shared" si="6"/>
        <v>150</v>
      </c>
      <c r="E22" s="2">
        <f>+B22+'Junio 2018'!E22</f>
        <v>25</v>
      </c>
      <c r="F22" s="2">
        <f>+C22+'Junio 2018'!F22</f>
        <v>19</v>
      </c>
      <c r="G22" s="15">
        <f t="shared" si="1"/>
        <v>31.578947368421051</v>
      </c>
      <c r="H22" s="2">
        <f>+B22-C22+'Junio 2018'!H22</f>
        <v>38</v>
      </c>
      <c r="I22" s="16">
        <f>+'Julio 2017'!H22</f>
        <v>33</v>
      </c>
      <c r="J22" s="15">
        <f t="shared" si="2"/>
        <v>15.151515151515152</v>
      </c>
    </row>
    <row r="23" spans="1:10" ht="13" x14ac:dyDescent="0.15">
      <c r="A23" s="1" t="s">
        <v>18</v>
      </c>
      <c r="B23" s="2">
        <v>3</v>
      </c>
      <c r="C23" s="2">
        <f>+'Julio 2017'!B23</f>
        <v>2</v>
      </c>
      <c r="D23" s="15">
        <f t="shared" si="6"/>
        <v>50</v>
      </c>
      <c r="E23" s="2">
        <f>+B23+'Junio 2018'!E23</f>
        <v>31</v>
      </c>
      <c r="F23" s="2">
        <f>+C23+'Junio 2018'!F23</f>
        <v>29</v>
      </c>
      <c r="G23" s="15">
        <f t="shared" si="1"/>
        <v>6.8965517241379306</v>
      </c>
      <c r="H23" s="2">
        <f>+B23-C23+'Junio 2018'!H23</f>
        <v>50</v>
      </c>
      <c r="I23" s="16">
        <f>+'Julio 2017'!H23</f>
        <v>58</v>
      </c>
      <c r="J23" s="15">
        <f t="shared" si="2"/>
        <v>-13.793103448275861</v>
      </c>
    </row>
    <row r="24" spans="1:10" ht="13" x14ac:dyDescent="0.15">
      <c r="A24" s="1" t="s">
        <v>20</v>
      </c>
      <c r="B24" s="2">
        <v>4</v>
      </c>
      <c r="C24" s="2">
        <f>+'Julio 2017'!B24</f>
        <v>6</v>
      </c>
      <c r="D24" s="15">
        <f t="shared" si="6"/>
        <v>-33.333333333333336</v>
      </c>
      <c r="E24" s="2">
        <f>+B24+'Junio 2018'!E24</f>
        <v>41</v>
      </c>
      <c r="F24" s="2">
        <f>+C24+'Junio 2018'!F24</f>
        <v>58</v>
      </c>
      <c r="G24" s="15">
        <f t="shared" si="1"/>
        <v>-29.310344827586206</v>
      </c>
      <c r="H24" s="2">
        <f>+B24-C24+'Junio 2018'!H24</f>
        <v>82</v>
      </c>
      <c r="I24" s="16">
        <f>+'Julio 2017'!H24</f>
        <v>80</v>
      </c>
      <c r="J24" s="15">
        <f t="shared" si="2"/>
        <v>2.5</v>
      </c>
    </row>
    <row r="25" spans="1:10" ht="13" x14ac:dyDescent="0.15">
      <c r="A25" s="1" t="s">
        <v>22</v>
      </c>
      <c r="B25" s="2">
        <v>13</v>
      </c>
      <c r="C25" s="2">
        <f>+'Julio 2017'!B25</f>
        <v>17</v>
      </c>
      <c r="D25" s="15">
        <f t="shared" si="6"/>
        <v>-23.529411764705884</v>
      </c>
      <c r="E25" s="2">
        <f>+B25+'Junio 2018'!E25</f>
        <v>106</v>
      </c>
      <c r="F25" s="2">
        <f>+C25+'Junio 2018'!F25</f>
        <v>117</v>
      </c>
      <c r="G25" s="15">
        <f t="shared" si="1"/>
        <v>-9.4017094017094021</v>
      </c>
      <c r="H25" s="2">
        <f>+B25-C25+'Junio 2018'!H25</f>
        <v>152</v>
      </c>
      <c r="I25" s="16">
        <f>+'Julio 2017'!H25</f>
        <v>164</v>
      </c>
      <c r="J25" s="15">
        <f t="shared" si="2"/>
        <v>-7.3170731707317076</v>
      </c>
    </row>
    <row r="26" spans="1:10" ht="13" x14ac:dyDescent="0.15">
      <c r="A26" s="1" t="s">
        <v>21</v>
      </c>
      <c r="B26" s="2">
        <v>5</v>
      </c>
      <c r="C26" s="2">
        <f>+'Julio 2017'!B26</f>
        <v>4</v>
      </c>
      <c r="D26" s="15">
        <f t="shared" si="6"/>
        <v>25</v>
      </c>
      <c r="E26" s="2">
        <f>+B26+'Junio 2018'!E26</f>
        <v>46</v>
      </c>
      <c r="F26" s="2">
        <f>+C26+'Junio 2018'!F26</f>
        <v>31</v>
      </c>
      <c r="G26" s="15">
        <f t="shared" si="1"/>
        <v>48.387096774193552</v>
      </c>
      <c r="H26" s="2">
        <f>+B26-C26+'Junio 2018'!H26</f>
        <v>63</v>
      </c>
      <c r="I26" s="16">
        <f>+'Julio 2017'!H26</f>
        <v>45</v>
      </c>
      <c r="J26" s="15">
        <f t="shared" si="2"/>
        <v>40</v>
      </c>
    </row>
    <row r="27" spans="1:10" ht="13" x14ac:dyDescent="0.15">
      <c r="A27" s="1" t="s">
        <v>28</v>
      </c>
      <c r="B27" s="2">
        <v>4</v>
      </c>
      <c r="C27" s="2">
        <f>+'Julio 2017'!B27</f>
        <v>2</v>
      </c>
      <c r="D27" s="15">
        <f t="shared" si="6"/>
        <v>100</v>
      </c>
      <c r="E27" s="2">
        <f>+B27+'Junio 2018'!E27</f>
        <v>17</v>
      </c>
      <c r="F27" s="2">
        <f>+C27+'Junio 2018'!F27</f>
        <v>17</v>
      </c>
      <c r="G27" s="15">
        <f t="shared" si="1"/>
        <v>0</v>
      </c>
      <c r="H27" s="2">
        <f>+B27-C27+'Junio 2018'!H27</f>
        <v>27</v>
      </c>
      <c r="I27" s="16">
        <f>+'Julio 2017'!H27</f>
        <v>23</v>
      </c>
      <c r="J27" s="15">
        <f t="shared" si="2"/>
        <v>17.391304347826086</v>
      </c>
    </row>
    <row r="28" spans="1:10" x14ac:dyDescent="0.15">
      <c r="A28" s="6" t="s">
        <v>30</v>
      </c>
      <c r="B28" s="4">
        <f>SUM(B20:B27)</f>
        <v>43</v>
      </c>
      <c r="C28" s="4">
        <f>SUM(C20:C27)</f>
        <v>43</v>
      </c>
      <c r="D28" s="5">
        <f>+(B28-C28)*100/C28</f>
        <v>0</v>
      </c>
      <c r="E28" s="4">
        <f>SUM(E20:E27)</f>
        <v>379</v>
      </c>
      <c r="F28" s="4">
        <f>SUM(F20:F27)</f>
        <v>400</v>
      </c>
      <c r="G28" s="5">
        <f>+(E28-F28)*100/F28</f>
        <v>-5.25</v>
      </c>
      <c r="H28" s="4">
        <f>SUM(H20:H27)</f>
        <v>589</v>
      </c>
      <c r="I28" s="4">
        <f>SUM(I20:I27)</f>
        <v>631</v>
      </c>
      <c r="J28" s="5">
        <f>+(H28-I28)*100/I28</f>
        <v>-6.6561014263074485</v>
      </c>
    </row>
    <row r="29" spans="1:10" ht="14" x14ac:dyDescent="0.15">
      <c r="A29" s="14" t="s">
        <v>27</v>
      </c>
      <c r="B29" s="12">
        <f>+B7+B13+B19+B28</f>
        <v>109</v>
      </c>
      <c r="C29" s="12">
        <f>+C7+C13+C19+C28</f>
        <v>107</v>
      </c>
      <c r="D29" s="13">
        <f>+(B29-C29)*100/C29</f>
        <v>1.8691588785046729</v>
      </c>
      <c r="E29" s="12">
        <f t="shared" ref="E29:I29" si="8">+E7+E13+E19+E28</f>
        <v>968</v>
      </c>
      <c r="F29" s="12">
        <f t="shared" si="8"/>
        <v>972</v>
      </c>
      <c r="G29" s="13">
        <f>+(E29-F29)*100/F29</f>
        <v>-0.41152263374485598</v>
      </c>
      <c r="H29" s="12">
        <f t="shared" si="8"/>
        <v>1551</v>
      </c>
      <c r="I29" s="12">
        <f t="shared" si="8"/>
        <v>1625</v>
      </c>
      <c r="J29" s="13">
        <f>+(H29-I29)*100/I29</f>
        <v>-4.5538461538461537</v>
      </c>
    </row>
    <row r="30" spans="1:10" x14ac:dyDescent="0.15">
      <c r="A30" s="11" t="s">
        <v>31</v>
      </c>
      <c r="B30" s="11">
        <f>+B29-B7</f>
        <v>105</v>
      </c>
      <c r="C30" s="11">
        <f>+C29-C7</f>
        <v>107</v>
      </c>
      <c r="D30" s="10">
        <f>+(B30-C30)*100/C30</f>
        <v>-1.8691588785046729</v>
      </c>
      <c r="E30" s="11">
        <f t="shared" ref="E30:I30" si="9">+E29-E7</f>
        <v>947</v>
      </c>
      <c r="F30" s="11">
        <f t="shared" si="9"/>
        <v>965</v>
      </c>
      <c r="G30" s="10">
        <f>+(E30-F30)*100/F30</f>
        <v>-1.8652849740932642</v>
      </c>
      <c r="H30" s="11">
        <f t="shared" si="9"/>
        <v>1518</v>
      </c>
      <c r="I30" s="11">
        <f t="shared" si="9"/>
        <v>1609</v>
      </c>
      <c r="J30" s="10">
        <f>+(H30-I30)*100/I30</f>
        <v>-5.6556867619639526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Hoja96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3</v>
      </c>
      <c r="C4" s="2">
        <f>+'Junio 2017'!B4</f>
        <v>1</v>
      </c>
      <c r="D4" s="15">
        <f t="shared" ref="D4" si="0">+(B4-C4)*100/C4</f>
        <v>200</v>
      </c>
      <c r="E4" s="2">
        <f>+B4+'Mayo 2018'!E4</f>
        <v>7</v>
      </c>
      <c r="F4" s="2">
        <f>+C4+'Mayo 2018'!F4</f>
        <v>2</v>
      </c>
      <c r="G4" s="15">
        <f t="shared" ref="G4:G27" si="1">+(E4-F4)*100/F4</f>
        <v>250</v>
      </c>
      <c r="H4" s="2">
        <f>+B4-C4+'Mayo 2018'!H4</f>
        <v>14</v>
      </c>
      <c r="I4" s="16">
        <f>+'Junio 2017'!H4</f>
        <v>6</v>
      </c>
      <c r="J4" s="15">
        <f t="shared" ref="J4:J27" si="2">+(H4-I4)*100/I4</f>
        <v>133.33333333333334</v>
      </c>
    </row>
    <row r="5" spans="1:10" ht="13" x14ac:dyDescent="0.15">
      <c r="A5" s="1" t="s">
        <v>5</v>
      </c>
      <c r="B5" s="2"/>
      <c r="C5" s="2">
        <f>+'Junio 2017'!B5</f>
        <v>0</v>
      </c>
      <c r="D5" s="15"/>
      <c r="E5" s="2">
        <f>+B5+'Mayo 2018'!E5</f>
        <v>2</v>
      </c>
      <c r="F5" s="2">
        <f>+C5+'Mayo 2018'!F5</f>
        <v>2</v>
      </c>
      <c r="G5" s="15">
        <f t="shared" si="1"/>
        <v>0</v>
      </c>
      <c r="H5" s="2">
        <f>+B5-C5+'Mayo 2018'!H5</f>
        <v>3</v>
      </c>
      <c r="I5" s="16">
        <f>+'Junio 2017'!H5</f>
        <v>5</v>
      </c>
      <c r="J5" s="15">
        <f t="shared" si="2"/>
        <v>-40</v>
      </c>
    </row>
    <row r="6" spans="1:10" ht="13" x14ac:dyDescent="0.15">
      <c r="A6" s="1" t="s">
        <v>6</v>
      </c>
      <c r="B6" s="2">
        <v>5</v>
      </c>
      <c r="C6" s="2">
        <f>+'Junio 2017'!B6</f>
        <v>0</v>
      </c>
      <c r="D6" s="15"/>
      <c r="E6" s="2">
        <f>+B6+'Mayo 2018'!E6</f>
        <v>8</v>
      </c>
      <c r="F6" s="2">
        <f>+C6+'Mayo 2018'!F6</f>
        <v>3</v>
      </c>
      <c r="G6" s="15">
        <f t="shared" si="1"/>
        <v>166.66666666666666</v>
      </c>
      <c r="H6" s="2">
        <f>+B6-C6+'Mayo 2018'!H6</f>
        <v>12</v>
      </c>
      <c r="I6" s="16">
        <f>+'Junio 2017'!H6</f>
        <v>6</v>
      </c>
      <c r="J6" s="15">
        <f t="shared" si="2"/>
        <v>100</v>
      </c>
    </row>
    <row r="7" spans="1:10" x14ac:dyDescent="0.15">
      <c r="A7" s="6" t="s">
        <v>1</v>
      </c>
      <c r="B7" s="4">
        <f t="shared" ref="B7" si="3">+B4+B5+B6</f>
        <v>8</v>
      </c>
      <c r="C7" s="4">
        <f>SUM(C4:C6)</f>
        <v>1</v>
      </c>
      <c r="D7" s="5">
        <f>+(B7-C7)*100/C7</f>
        <v>700</v>
      </c>
      <c r="E7" s="4">
        <f>SUM(E4:E6)</f>
        <v>17</v>
      </c>
      <c r="F7" s="4">
        <f>SUM(F4:F6)</f>
        <v>7</v>
      </c>
      <c r="G7" s="5">
        <f t="shared" si="1"/>
        <v>142.85714285714286</v>
      </c>
      <c r="H7" s="4">
        <f>SUM(H4:H6)</f>
        <v>29</v>
      </c>
      <c r="I7" s="4">
        <f>SUM(I4:I6)</f>
        <v>17</v>
      </c>
      <c r="J7" s="5">
        <f t="shared" si="2"/>
        <v>70.588235294117652</v>
      </c>
    </row>
    <row r="8" spans="1:10" ht="13" x14ac:dyDescent="0.15">
      <c r="A8" s="1" t="s">
        <v>7</v>
      </c>
      <c r="B8" s="2"/>
      <c r="C8" s="2">
        <f>+'Junio 2017'!B8</f>
        <v>0</v>
      </c>
      <c r="D8" s="15"/>
      <c r="E8" s="2">
        <f>+B8+'Mayo 2018'!E8</f>
        <v>8</v>
      </c>
      <c r="F8" s="2">
        <f>+C8+'Mayo 2018'!F8</f>
        <v>3</v>
      </c>
      <c r="G8" s="15">
        <f t="shared" si="1"/>
        <v>166.66666666666666</v>
      </c>
      <c r="H8" s="2">
        <f>+B8-C8+'Mayo 2018'!H8</f>
        <v>10</v>
      </c>
      <c r="I8" s="16">
        <f>+'Junio 2017'!H8</f>
        <v>5</v>
      </c>
      <c r="J8" s="15">
        <f t="shared" si="2"/>
        <v>100</v>
      </c>
    </row>
    <row r="9" spans="1:10" ht="13" x14ac:dyDescent="0.15">
      <c r="A9" s="1" t="s">
        <v>8</v>
      </c>
      <c r="B9" s="2">
        <v>3</v>
      </c>
      <c r="C9" s="2">
        <f>+'Junio 2017'!B9</f>
        <v>0</v>
      </c>
      <c r="D9" s="15"/>
      <c r="E9" s="2">
        <f>+B9+'Mayo 2018'!E9</f>
        <v>16</v>
      </c>
      <c r="F9" s="2">
        <f>+C9+'Mayo 2018'!F9</f>
        <v>3</v>
      </c>
      <c r="G9" s="15">
        <f t="shared" si="1"/>
        <v>433.33333333333331</v>
      </c>
      <c r="H9" s="2">
        <f>+B9-C9+'Mayo 2018'!H9</f>
        <v>31</v>
      </c>
      <c r="I9" s="16">
        <f>+'Junio 2017'!H9</f>
        <v>12</v>
      </c>
      <c r="J9" s="15">
        <f t="shared" si="2"/>
        <v>158.33333333333334</v>
      </c>
    </row>
    <row r="10" spans="1:10" ht="13" x14ac:dyDescent="0.15">
      <c r="A10" s="1" t="s">
        <v>9</v>
      </c>
      <c r="B10" s="2">
        <v>5</v>
      </c>
      <c r="C10" s="2">
        <f>+'Junio 2017'!B10</f>
        <v>5</v>
      </c>
      <c r="D10" s="15">
        <f t="shared" ref="D10:D12" si="4">+(B10-C10)*100/C10</f>
        <v>0</v>
      </c>
      <c r="E10" s="2">
        <f>+B10+'Mayo 2018'!E10</f>
        <v>39</v>
      </c>
      <c r="F10" s="2">
        <f>+C10+'Mayo 2018'!F10</f>
        <v>32</v>
      </c>
      <c r="G10" s="15">
        <f t="shared" si="1"/>
        <v>21.875</v>
      </c>
      <c r="H10" s="2">
        <f>+B10-C10+'Mayo 2018'!H10</f>
        <v>67</v>
      </c>
      <c r="I10" s="16">
        <f>+'Junio 2017'!H10</f>
        <v>57</v>
      </c>
      <c r="J10" s="15">
        <f t="shared" si="2"/>
        <v>17.543859649122808</v>
      </c>
    </row>
    <row r="11" spans="1:10" ht="13" x14ac:dyDescent="0.15">
      <c r="A11" s="1" t="s">
        <v>10</v>
      </c>
      <c r="B11" s="2">
        <v>7</v>
      </c>
      <c r="C11" s="2">
        <f>+'Junio 2017'!B11</f>
        <v>10</v>
      </c>
      <c r="D11" s="15">
        <f t="shared" si="4"/>
        <v>-30</v>
      </c>
      <c r="E11" s="2">
        <f>+B11+'Mayo 2018'!E11</f>
        <v>47</v>
      </c>
      <c r="F11" s="2">
        <f>+C11+'Mayo 2018'!F11</f>
        <v>38</v>
      </c>
      <c r="G11" s="15">
        <f t="shared" si="1"/>
        <v>23.684210526315791</v>
      </c>
      <c r="H11" s="2">
        <f>+B11-C11+'Mayo 2018'!H11</f>
        <v>89</v>
      </c>
      <c r="I11" s="16">
        <f>+'Junio 2017'!H11</f>
        <v>84</v>
      </c>
      <c r="J11" s="15">
        <f t="shared" si="2"/>
        <v>5.9523809523809526</v>
      </c>
    </row>
    <row r="12" spans="1:10" ht="13" x14ac:dyDescent="0.15">
      <c r="A12" s="1" t="s">
        <v>11</v>
      </c>
      <c r="B12" s="2">
        <v>15</v>
      </c>
      <c r="C12" s="2">
        <f>+'Junio 2017'!B12</f>
        <v>11</v>
      </c>
      <c r="D12" s="15">
        <f t="shared" si="4"/>
        <v>36.363636363636367</v>
      </c>
      <c r="E12" s="2">
        <f>+B12+'Mayo 2018'!E12</f>
        <v>103</v>
      </c>
      <c r="F12" s="2">
        <f>+C12+'Mayo 2018'!F12</f>
        <v>100</v>
      </c>
      <c r="G12" s="15">
        <f t="shared" si="1"/>
        <v>3</v>
      </c>
      <c r="H12" s="2">
        <f>+B12-C12+'Mayo 2018'!H12</f>
        <v>185</v>
      </c>
      <c r="I12" s="16">
        <f>+'Junio 2017'!H12</f>
        <v>191</v>
      </c>
      <c r="J12" s="15">
        <f t="shared" si="2"/>
        <v>-3.1413612565445028</v>
      </c>
    </row>
    <row r="13" spans="1:10" x14ac:dyDescent="0.15">
      <c r="A13" s="6" t="s">
        <v>2</v>
      </c>
      <c r="B13" s="4">
        <f t="shared" ref="B13" si="5">+B8+B9+B10+B11+B12</f>
        <v>30</v>
      </c>
      <c r="C13" s="4">
        <f>SUM(C8:C12)</f>
        <v>26</v>
      </c>
      <c r="D13" s="5">
        <f>+(B13-C13)*100/C13</f>
        <v>15.384615384615385</v>
      </c>
      <c r="E13" s="4">
        <f>SUM(E8:E12)</f>
        <v>213</v>
      </c>
      <c r="F13" s="4">
        <f>SUM(F8:F12)</f>
        <v>176</v>
      </c>
      <c r="G13" s="5">
        <f t="shared" si="1"/>
        <v>21.022727272727273</v>
      </c>
      <c r="H13" s="4">
        <f>SUM(H8:H12)</f>
        <v>382</v>
      </c>
      <c r="I13" s="4">
        <f>SUM(I8:I12)</f>
        <v>349</v>
      </c>
      <c r="J13" s="5">
        <f t="shared" si="2"/>
        <v>9.455587392550143</v>
      </c>
    </row>
    <row r="14" spans="1:10" ht="13" x14ac:dyDescent="0.15">
      <c r="A14" s="1" t="s">
        <v>12</v>
      </c>
      <c r="B14" s="2">
        <v>4</v>
      </c>
      <c r="C14" s="2">
        <f>+'Junio 2017'!B14</f>
        <v>9</v>
      </c>
      <c r="D14" s="15">
        <f t="shared" ref="D14:D27" si="6">+(B14-C14)*100/C14</f>
        <v>-55.555555555555557</v>
      </c>
      <c r="E14" s="2">
        <f>+B14+'Mayo 2018'!E14</f>
        <v>43</v>
      </c>
      <c r="F14" s="2">
        <f>+C14+'Mayo 2018'!F14</f>
        <v>52</v>
      </c>
      <c r="G14" s="15">
        <f t="shared" si="1"/>
        <v>-17.307692307692307</v>
      </c>
      <c r="H14" s="2">
        <f>+B14-C14+'Mayo 2018'!H14</f>
        <v>75</v>
      </c>
      <c r="I14" s="16">
        <f>+'Junio 2017'!H14</f>
        <v>112</v>
      </c>
      <c r="J14" s="15">
        <f t="shared" si="2"/>
        <v>-33.035714285714285</v>
      </c>
    </row>
    <row r="15" spans="1:10" ht="13" x14ac:dyDescent="0.15">
      <c r="A15" s="1" t="s">
        <v>13</v>
      </c>
      <c r="B15" s="2">
        <v>8</v>
      </c>
      <c r="C15" s="2">
        <f>+'Junio 2017'!B15</f>
        <v>9</v>
      </c>
      <c r="D15" s="15">
        <f t="shared" si="6"/>
        <v>-11.111111111111111</v>
      </c>
      <c r="E15" s="2">
        <f>+B15+'Mayo 2018'!E15</f>
        <v>78</v>
      </c>
      <c r="F15" s="2">
        <f>+C15+'Mayo 2018'!F15</f>
        <v>73</v>
      </c>
      <c r="G15" s="15">
        <f t="shared" si="1"/>
        <v>6.8493150684931505</v>
      </c>
      <c r="H15" s="2">
        <f>+B15-C15+'Mayo 2018'!H15</f>
        <v>142</v>
      </c>
      <c r="I15" s="16">
        <f>+'Junio 2017'!H15</f>
        <v>130</v>
      </c>
      <c r="J15" s="15">
        <f t="shared" si="2"/>
        <v>9.2307692307692299</v>
      </c>
    </row>
    <row r="16" spans="1:10" ht="13" x14ac:dyDescent="0.15">
      <c r="A16" s="1" t="s">
        <v>14</v>
      </c>
      <c r="B16" s="2">
        <v>10</v>
      </c>
      <c r="C16" s="2">
        <f>+'Junio 2017'!B16</f>
        <v>4</v>
      </c>
      <c r="D16" s="15">
        <f t="shared" si="6"/>
        <v>150</v>
      </c>
      <c r="E16" s="2">
        <f>+B16+'Mayo 2018'!E16</f>
        <v>64</v>
      </c>
      <c r="F16" s="2">
        <f>+C16+'Mayo 2018'!F16</f>
        <v>76</v>
      </c>
      <c r="G16" s="15">
        <f t="shared" si="1"/>
        <v>-15.789473684210526</v>
      </c>
      <c r="H16" s="2">
        <f>+B16-C16+'Mayo 2018'!H16</f>
        <v>132</v>
      </c>
      <c r="I16" s="16">
        <f>+'Junio 2017'!H16</f>
        <v>157</v>
      </c>
      <c r="J16" s="15">
        <f t="shared" si="2"/>
        <v>-15.923566878980891</v>
      </c>
    </row>
    <row r="17" spans="1:10" ht="13" x14ac:dyDescent="0.15">
      <c r="A17" s="1" t="s">
        <v>15</v>
      </c>
      <c r="B17" s="2">
        <v>3</v>
      </c>
      <c r="C17" s="2">
        <f>+'Junio 2017'!B17</f>
        <v>4</v>
      </c>
      <c r="D17" s="15">
        <f t="shared" si="6"/>
        <v>-25</v>
      </c>
      <c r="E17" s="2">
        <f>+B17+'Mayo 2018'!E17</f>
        <v>46</v>
      </c>
      <c r="F17" s="2">
        <f>+C17+'Mayo 2018'!F17</f>
        <v>53</v>
      </c>
      <c r="G17" s="15">
        <f t="shared" si="1"/>
        <v>-13.20754716981132</v>
      </c>
      <c r="H17" s="2">
        <f>+B17-C17+'Mayo 2018'!H17</f>
        <v>93</v>
      </c>
      <c r="I17" s="16">
        <f>+'Junio 2017'!H17</f>
        <v>93</v>
      </c>
      <c r="J17" s="15">
        <f t="shared" si="2"/>
        <v>0</v>
      </c>
    </row>
    <row r="18" spans="1:10" ht="13" x14ac:dyDescent="0.15">
      <c r="A18" s="1" t="s">
        <v>29</v>
      </c>
      <c r="B18" s="2">
        <v>8</v>
      </c>
      <c r="C18" s="2">
        <f>+'Junio 2017'!B18</f>
        <v>12</v>
      </c>
      <c r="D18" s="15">
        <f t="shared" si="6"/>
        <v>-33.333333333333336</v>
      </c>
      <c r="E18" s="2">
        <f>+B18+'Mayo 2018'!E18</f>
        <v>62</v>
      </c>
      <c r="F18" s="2">
        <f>+C18+'Mayo 2018'!F18</f>
        <v>71</v>
      </c>
      <c r="G18" s="15">
        <f t="shared" si="1"/>
        <v>-12.67605633802817</v>
      </c>
      <c r="H18" s="2">
        <f>+B18-C18+'Mayo 2018'!H18</f>
        <v>107</v>
      </c>
      <c r="I18" s="16">
        <f>+'Junio 2017'!H18</f>
        <v>141</v>
      </c>
      <c r="J18" s="15">
        <f t="shared" si="2"/>
        <v>-24.113475177304963</v>
      </c>
    </row>
    <row r="19" spans="1:10" x14ac:dyDescent="0.15">
      <c r="A19" s="6" t="s">
        <v>3</v>
      </c>
      <c r="B19" s="4">
        <f t="shared" ref="B19" si="7">+B14+B15+B16+B17+B18</f>
        <v>33</v>
      </c>
      <c r="C19" s="4">
        <f>SUM(C14:C18)</f>
        <v>38</v>
      </c>
      <c r="D19" s="5">
        <f>+(B19-C19)*100/C19</f>
        <v>-13.157894736842104</v>
      </c>
      <c r="E19" s="4">
        <f>SUM(E14:E18)</f>
        <v>293</v>
      </c>
      <c r="F19" s="4">
        <f>SUM(F14:F18)</f>
        <v>325</v>
      </c>
      <c r="G19" s="5">
        <f t="shared" si="1"/>
        <v>-9.8461538461538467</v>
      </c>
      <c r="H19" s="4">
        <f>SUM(H14:H18)</f>
        <v>549</v>
      </c>
      <c r="I19" s="4">
        <f>SUM(I14:I18)</f>
        <v>633</v>
      </c>
      <c r="J19" s="5">
        <f t="shared" si="2"/>
        <v>-13.270142180094787</v>
      </c>
    </row>
    <row r="20" spans="1:10" ht="13" x14ac:dyDescent="0.15">
      <c r="A20" s="1" t="s">
        <v>16</v>
      </c>
      <c r="B20" s="2">
        <v>5</v>
      </c>
      <c r="C20" s="2">
        <f>+'Junio 2017'!B20</f>
        <v>12</v>
      </c>
      <c r="D20" s="15">
        <f t="shared" si="6"/>
        <v>-58.333333333333336</v>
      </c>
      <c r="E20" s="2">
        <f>+B20+'Mayo 2018'!E20</f>
        <v>64</v>
      </c>
      <c r="F20" s="2">
        <f>+C20+'Mayo 2018'!F20</f>
        <v>77</v>
      </c>
      <c r="G20" s="15">
        <f t="shared" si="1"/>
        <v>-16.883116883116884</v>
      </c>
      <c r="H20" s="2">
        <f>+B20-C20+'Mayo 2018'!H20</f>
        <v>114</v>
      </c>
      <c r="I20" s="16">
        <f>+'Junio 2017'!H20</f>
        <v>152</v>
      </c>
      <c r="J20" s="15">
        <f t="shared" si="2"/>
        <v>-25</v>
      </c>
    </row>
    <row r="21" spans="1:10" ht="13" x14ac:dyDescent="0.15">
      <c r="A21" s="1" t="s">
        <v>17</v>
      </c>
      <c r="B21" s="2">
        <v>9</v>
      </c>
      <c r="C21" s="2">
        <f>+'Junio 2017'!B21</f>
        <v>6</v>
      </c>
      <c r="D21" s="15">
        <f t="shared" si="6"/>
        <v>50</v>
      </c>
      <c r="E21" s="2">
        <f>+B21+'Mayo 2018'!E21</f>
        <v>40</v>
      </c>
      <c r="F21" s="2">
        <f>+C21+'Mayo 2018'!F21</f>
        <v>42</v>
      </c>
      <c r="G21" s="15">
        <f t="shared" si="1"/>
        <v>-4.7619047619047619</v>
      </c>
      <c r="H21" s="2">
        <f>+B21-C21+'Mayo 2018'!H21</f>
        <v>64</v>
      </c>
      <c r="I21" s="16">
        <f>+'Junio 2017'!H21</f>
        <v>80</v>
      </c>
      <c r="J21" s="15">
        <f t="shared" si="2"/>
        <v>-20</v>
      </c>
    </row>
    <row r="22" spans="1:10" ht="13" x14ac:dyDescent="0.15">
      <c r="A22" s="1" t="s">
        <v>19</v>
      </c>
      <c r="B22" s="2">
        <v>4</v>
      </c>
      <c r="C22" s="2">
        <f>+'Junio 2017'!B22</f>
        <v>1</v>
      </c>
      <c r="D22" s="15">
        <f t="shared" si="6"/>
        <v>300</v>
      </c>
      <c r="E22" s="2">
        <f>+B22+'Mayo 2018'!E22</f>
        <v>20</v>
      </c>
      <c r="F22" s="2">
        <f>+C22+'Mayo 2018'!F22</f>
        <v>17</v>
      </c>
      <c r="G22" s="15">
        <f t="shared" si="1"/>
        <v>17.647058823529413</v>
      </c>
      <c r="H22" s="2">
        <f>+B22-C22+'Mayo 2018'!H22</f>
        <v>35</v>
      </c>
      <c r="I22" s="16">
        <f>+'Junio 2017'!H22</f>
        <v>34</v>
      </c>
      <c r="J22" s="15">
        <f t="shared" si="2"/>
        <v>2.9411764705882355</v>
      </c>
    </row>
    <row r="23" spans="1:10" ht="13" x14ac:dyDescent="0.15">
      <c r="A23" s="1" t="s">
        <v>18</v>
      </c>
      <c r="B23" s="2">
        <v>3</v>
      </c>
      <c r="C23" s="2">
        <f>+'Junio 2017'!B23</f>
        <v>2</v>
      </c>
      <c r="D23" s="15">
        <f t="shared" si="6"/>
        <v>50</v>
      </c>
      <c r="E23" s="2">
        <f>+B23+'Mayo 2018'!E23</f>
        <v>28</v>
      </c>
      <c r="F23" s="2">
        <f>+C23+'Mayo 2018'!F23</f>
        <v>27</v>
      </c>
      <c r="G23" s="15">
        <f t="shared" si="1"/>
        <v>3.7037037037037037</v>
      </c>
      <c r="H23" s="2">
        <f>+B23-C23+'Mayo 2018'!H23</f>
        <v>49</v>
      </c>
      <c r="I23" s="16">
        <f>+'Junio 2017'!H23</f>
        <v>61</v>
      </c>
      <c r="J23" s="15">
        <f t="shared" si="2"/>
        <v>-19.672131147540984</v>
      </c>
    </row>
    <row r="24" spans="1:10" ht="13" x14ac:dyDescent="0.15">
      <c r="A24" s="1" t="s">
        <v>20</v>
      </c>
      <c r="B24" s="2">
        <v>7</v>
      </c>
      <c r="C24" s="2">
        <f>+'Junio 2017'!B24</f>
        <v>11</v>
      </c>
      <c r="D24" s="15">
        <f t="shared" si="6"/>
        <v>-36.363636363636367</v>
      </c>
      <c r="E24" s="2">
        <f>+B24+'Mayo 2018'!E24</f>
        <v>37</v>
      </c>
      <c r="F24" s="2">
        <f>+C24+'Mayo 2018'!F24</f>
        <v>52</v>
      </c>
      <c r="G24" s="15">
        <f t="shared" si="1"/>
        <v>-28.846153846153847</v>
      </c>
      <c r="H24" s="2">
        <f>+B24-C24+'Mayo 2018'!H24</f>
        <v>84</v>
      </c>
      <c r="I24" s="16">
        <f>+'Junio 2017'!H24</f>
        <v>82</v>
      </c>
      <c r="J24" s="15">
        <f t="shared" si="2"/>
        <v>2.4390243902439024</v>
      </c>
    </row>
    <row r="25" spans="1:10" ht="13" x14ac:dyDescent="0.15">
      <c r="A25" s="1" t="s">
        <v>22</v>
      </c>
      <c r="B25" s="2">
        <v>16</v>
      </c>
      <c r="C25" s="2">
        <f>+'Junio 2017'!B25</f>
        <v>21</v>
      </c>
      <c r="D25" s="15">
        <f t="shared" si="6"/>
        <v>-23.80952380952381</v>
      </c>
      <c r="E25" s="2">
        <f>+B25+'Mayo 2018'!E25</f>
        <v>93</v>
      </c>
      <c r="F25" s="2">
        <f>+C25+'Mayo 2018'!F25</f>
        <v>100</v>
      </c>
      <c r="G25" s="15">
        <f t="shared" si="1"/>
        <v>-7</v>
      </c>
      <c r="H25" s="2">
        <f>+B25-C25+'Mayo 2018'!H25</f>
        <v>156</v>
      </c>
      <c r="I25" s="16">
        <f>+'Junio 2017'!H25</f>
        <v>155</v>
      </c>
      <c r="J25" s="15">
        <f t="shared" si="2"/>
        <v>0.64516129032258063</v>
      </c>
    </row>
    <row r="26" spans="1:10" ht="13" x14ac:dyDescent="0.15">
      <c r="A26" s="1" t="s">
        <v>21</v>
      </c>
      <c r="B26" s="2">
        <v>5</v>
      </c>
      <c r="C26" s="2">
        <f>+'Junio 2017'!B26</f>
        <v>5</v>
      </c>
      <c r="D26" s="15">
        <f t="shared" si="6"/>
        <v>0</v>
      </c>
      <c r="E26" s="2">
        <f>+B26+'Mayo 2018'!E26</f>
        <v>41</v>
      </c>
      <c r="F26" s="2">
        <f>+C26+'Mayo 2018'!F26</f>
        <v>27</v>
      </c>
      <c r="G26" s="15">
        <f t="shared" si="1"/>
        <v>51.851851851851855</v>
      </c>
      <c r="H26" s="2">
        <f>+B26-C26+'Mayo 2018'!H26</f>
        <v>62</v>
      </c>
      <c r="I26" s="16">
        <f>+'Junio 2017'!H26</f>
        <v>46</v>
      </c>
      <c r="J26" s="15">
        <f t="shared" si="2"/>
        <v>34.782608695652172</v>
      </c>
    </row>
    <row r="27" spans="1:10" ht="13" x14ac:dyDescent="0.15">
      <c r="A27" s="1" t="s">
        <v>28</v>
      </c>
      <c r="B27" s="2">
        <v>1</v>
      </c>
      <c r="C27" s="2">
        <f>+'Junio 2017'!B27</f>
        <v>2</v>
      </c>
      <c r="D27" s="15">
        <f t="shared" si="6"/>
        <v>-50</v>
      </c>
      <c r="E27" s="2">
        <f>+B27+'Mayo 2018'!E27</f>
        <v>13</v>
      </c>
      <c r="F27" s="2">
        <f>+C27+'Mayo 2018'!F27</f>
        <v>15</v>
      </c>
      <c r="G27" s="15">
        <f t="shared" si="1"/>
        <v>-13.333333333333334</v>
      </c>
      <c r="H27" s="2">
        <f>+B27-C27+'Mayo 2018'!H27</f>
        <v>25</v>
      </c>
      <c r="I27" s="16">
        <f>+'Junio 2017'!H27</f>
        <v>23</v>
      </c>
      <c r="J27" s="15">
        <f t="shared" si="2"/>
        <v>8.695652173913043</v>
      </c>
    </row>
    <row r="28" spans="1:10" x14ac:dyDescent="0.15">
      <c r="A28" s="6" t="s">
        <v>30</v>
      </c>
      <c r="B28" s="4">
        <f>SUM(B20:B27)</f>
        <v>50</v>
      </c>
      <c r="C28" s="4">
        <f>SUM(C20:C27)</f>
        <v>60</v>
      </c>
      <c r="D28" s="5">
        <f>+(B28-C28)*100/C28</f>
        <v>-16.666666666666668</v>
      </c>
      <c r="E28" s="4">
        <f>SUM(E20:E27)</f>
        <v>336</v>
      </c>
      <c r="F28" s="4">
        <f>SUM(F20:F27)</f>
        <v>357</v>
      </c>
      <c r="G28" s="5">
        <f>+(E28-F28)*100/F28</f>
        <v>-5.882352941176471</v>
      </c>
      <c r="H28" s="4">
        <f>SUM(H20:H27)</f>
        <v>589</v>
      </c>
      <c r="I28" s="4">
        <f>SUM(I20:I27)</f>
        <v>633</v>
      </c>
      <c r="J28" s="5">
        <f>+(H28-I28)*100/I28</f>
        <v>-6.9510268562401265</v>
      </c>
    </row>
    <row r="29" spans="1:10" ht="14" x14ac:dyDescent="0.15">
      <c r="A29" s="14" t="s">
        <v>27</v>
      </c>
      <c r="B29" s="12">
        <f>+B7+B13+B19+B28</f>
        <v>121</v>
      </c>
      <c r="C29" s="12">
        <f>+C7+C13+C19+C28</f>
        <v>125</v>
      </c>
      <c r="D29" s="13">
        <f>+(B29-C29)*100/C29</f>
        <v>-3.2</v>
      </c>
      <c r="E29" s="12">
        <f t="shared" ref="E29:I29" si="8">+E7+E13+E19+E28</f>
        <v>859</v>
      </c>
      <c r="F29" s="12">
        <f t="shared" si="8"/>
        <v>865</v>
      </c>
      <c r="G29" s="13">
        <f>+(E29-F29)*100/F29</f>
        <v>-0.69364161849710981</v>
      </c>
      <c r="H29" s="12">
        <f t="shared" si="8"/>
        <v>1549</v>
      </c>
      <c r="I29" s="12">
        <f t="shared" si="8"/>
        <v>1632</v>
      </c>
      <c r="J29" s="13">
        <f>+(H29-I29)*100/I29</f>
        <v>-5.0857843137254903</v>
      </c>
    </row>
    <row r="30" spans="1:10" x14ac:dyDescent="0.15">
      <c r="A30" s="11" t="s">
        <v>31</v>
      </c>
      <c r="B30" s="11">
        <f>+B29-B7</f>
        <v>113</v>
      </c>
      <c r="C30" s="11">
        <f>+C29-C7</f>
        <v>124</v>
      </c>
      <c r="D30" s="10">
        <f>+(B30-C30)*100/C30</f>
        <v>-8.870967741935484</v>
      </c>
      <c r="E30" s="11">
        <f t="shared" ref="E30:I30" si="9">+E29-E7</f>
        <v>842</v>
      </c>
      <c r="F30" s="11">
        <f t="shared" si="9"/>
        <v>858</v>
      </c>
      <c r="G30" s="10">
        <f>+(E30-F30)*100/F30</f>
        <v>-1.8648018648018647</v>
      </c>
      <c r="H30" s="11">
        <f t="shared" si="9"/>
        <v>1520</v>
      </c>
      <c r="I30" s="11">
        <f t="shared" si="9"/>
        <v>1615</v>
      </c>
      <c r="J30" s="10">
        <f>+(H30-I30)*100/I30</f>
        <v>-5.882352941176471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Hoja97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+'Mayo 2017'!B4</f>
        <v>0</v>
      </c>
      <c r="D4" s="15"/>
      <c r="E4" s="2">
        <f>+B4+'Abril 2018'!E4</f>
        <v>4</v>
      </c>
      <c r="F4" s="2">
        <f>+C4+'Abril 2018'!F4</f>
        <v>1</v>
      </c>
      <c r="G4" s="15">
        <f t="shared" ref="G4:G27" si="0">+(E4-F4)*100/F4</f>
        <v>300</v>
      </c>
      <c r="H4" s="2">
        <f>+B4-C4+'Abril 2018'!H4</f>
        <v>12</v>
      </c>
      <c r="I4" s="16">
        <f>+'Mayo 2017'!H4</f>
        <v>6</v>
      </c>
      <c r="J4" s="15">
        <f t="shared" ref="J4:J27" si="1">+(H4-I4)*100/I4</f>
        <v>100</v>
      </c>
    </row>
    <row r="5" spans="1:10" ht="13" x14ac:dyDescent="0.15">
      <c r="A5" s="1" t="s">
        <v>5</v>
      </c>
      <c r="B5" s="2"/>
      <c r="C5" s="2">
        <f>+'Mayo 2017'!B5</f>
        <v>0</v>
      </c>
      <c r="D5" s="15"/>
      <c r="E5" s="2">
        <f>+B5+'Abril 2018'!E5</f>
        <v>2</v>
      </c>
      <c r="F5" s="2">
        <f>+C5+'Abril 2018'!F5</f>
        <v>2</v>
      </c>
      <c r="G5" s="15">
        <f t="shared" si="0"/>
        <v>0</v>
      </c>
      <c r="H5" s="2">
        <f>+B5-C5+'Abril 2018'!H5</f>
        <v>3</v>
      </c>
      <c r="I5" s="16">
        <f>+'Mayo 2017'!H5</f>
        <v>5</v>
      </c>
      <c r="J5" s="15">
        <f t="shared" si="1"/>
        <v>-40</v>
      </c>
    </row>
    <row r="6" spans="1:10" ht="13" x14ac:dyDescent="0.15">
      <c r="A6" s="1" t="s">
        <v>6</v>
      </c>
      <c r="B6" s="2"/>
      <c r="C6" s="2">
        <f>+'Mayo 2017'!B6</f>
        <v>0</v>
      </c>
      <c r="D6" s="15"/>
      <c r="E6" s="2">
        <f>+B6+'Abril 2018'!E6</f>
        <v>3</v>
      </c>
      <c r="F6" s="2">
        <f>+C6+'Abril 2018'!F6</f>
        <v>3</v>
      </c>
      <c r="G6" s="15">
        <f t="shared" si="0"/>
        <v>0</v>
      </c>
      <c r="H6" s="2">
        <f>+B6-C6+'Abril 2018'!H6</f>
        <v>7</v>
      </c>
      <c r="I6" s="16">
        <f>+'Mayo 2017'!H6</f>
        <v>7</v>
      </c>
      <c r="J6" s="15">
        <f t="shared" si="1"/>
        <v>0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0</v>
      </c>
      <c r="D7" s="5" t="e">
        <f>+(B7-C7)*100/C7</f>
        <v>#DIV/0!</v>
      </c>
      <c r="E7" s="4">
        <f>SUM(E4:E6)</f>
        <v>9</v>
      </c>
      <c r="F7" s="4">
        <f>SUM(F4:F6)</f>
        <v>6</v>
      </c>
      <c r="G7" s="5">
        <f t="shared" si="0"/>
        <v>50</v>
      </c>
      <c r="H7" s="4">
        <f>SUM(H4:H6)</f>
        <v>22</v>
      </c>
      <c r="I7" s="4">
        <f>SUM(I4:I6)</f>
        <v>18</v>
      </c>
      <c r="J7" s="5">
        <f t="shared" si="1"/>
        <v>22.222222222222221</v>
      </c>
    </row>
    <row r="8" spans="1:10" ht="13" x14ac:dyDescent="0.15">
      <c r="A8" s="1" t="s">
        <v>7</v>
      </c>
      <c r="B8" s="2">
        <v>3</v>
      </c>
      <c r="C8" s="2">
        <f>+'Mayo 2017'!B8</f>
        <v>1</v>
      </c>
      <c r="D8" s="15">
        <f t="shared" ref="D8:D12" si="3">+(B8-C8)*100/C8</f>
        <v>200</v>
      </c>
      <c r="E8" s="2">
        <f>+B8+'Abril 2018'!E8</f>
        <v>8</v>
      </c>
      <c r="F8" s="2">
        <f>+C8+'Abril 2018'!F8</f>
        <v>3</v>
      </c>
      <c r="G8" s="15">
        <f t="shared" si="0"/>
        <v>166.66666666666666</v>
      </c>
      <c r="H8" s="2">
        <f>+B8-C8+'Abril 2018'!H8</f>
        <v>10</v>
      </c>
      <c r="I8" s="16">
        <f>+'Mayo 2017'!H8</f>
        <v>8</v>
      </c>
      <c r="J8" s="15">
        <f t="shared" si="1"/>
        <v>25</v>
      </c>
    </row>
    <row r="9" spans="1:10" ht="13" x14ac:dyDescent="0.15">
      <c r="A9" s="1" t="s">
        <v>8</v>
      </c>
      <c r="B9" s="2">
        <v>4</v>
      </c>
      <c r="C9" s="2">
        <f>+'Mayo 2017'!B9</f>
        <v>0</v>
      </c>
      <c r="D9" s="15"/>
      <c r="E9" s="2">
        <f>+B9+'Abril 2018'!E9</f>
        <v>13</v>
      </c>
      <c r="F9" s="2">
        <f>+C9+'Abril 2018'!F9</f>
        <v>3</v>
      </c>
      <c r="G9" s="15">
        <f t="shared" si="0"/>
        <v>333.33333333333331</v>
      </c>
      <c r="H9" s="2">
        <f>+B9-C9+'Abril 2018'!H9</f>
        <v>28</v>
      </c>
      <c r="I9" s="16">
        <f>+'Mayo 2017'!H9</f>
        <v>13</v>
      </c>
      <c r="J9" s="15">
        <f t="shared" si="1"/>
        <v>115.38461538461539</v>
      </c>
    </row>
    <row r="10" spans="1:10" ht="13" x14ac:dyDescent="0.15">
      <c r="A10" s="1" t="s">
        <v>9</v>
      </c>
      <c r="B10" s="2">
        <v>10</v>
      </c>
      <c r="C10" s="2">
        <f>+'Mayo 2017'!B10</f>
        <v>4</v>
      </c>
      <c r="D10" s="15">
        <f t="shared" si="3"/>
        <v>150</v>
      </c>
      <c r="E10" s="2">
        <f>+B10+'Abril 2018'!E10</f>
        <v>34</v>
      </c>
      <c r="F10" s="2">
        <f>+C10+'Abril 2018'!F10</f>
        <v>27</v>
      </c>
      <c r="G10" s="15">
        <f t="shared" si="0"/>
        <v>25.925925925925927</v>
      </c>
      <c r="H10" s="2">
        <f>+B10-C10+'Abril 2018'!H10</f>
        <v>67</v>
      </c>
      <c r="I10" s="16">
        <f>+'Mayo 2017'!H10</f>
        <v>56</v>
      </c>
      <c r="J10" s="15">
        <f t="shared" si="1"/>
        <v>19.642857142857142</v>
      </c>
    </row>
    <row r="11" spans="1:10" ht="13" x14ac:dyDescent="0.15">
      <c r="A11" s="1" t="s">
        <v>10</v>
      </c>
      <c r="B11" s="2">
        <v>10</v>
      </c>
      <c r="C11" s="2">
        <f>+'Mayo 2017'!B11</f>
        <v>5</v>
      </c>
      <c r="D11" s="15">
        <f t="shared" si="3"/>
        <v>100</v>
      </c>
      <c r="E11" s="2">
        <f>+B11+'Abril 2018'!E11</f>
        <v>40</v>
      </c>
      <c r="F11" s="2">
        <f>+C11+'Abril 2018'!F11</f>
        <v>28</v>
      </c>
      <c r="G11" s="15">
        <f t="shared" si="0"/>
        <v>42.857142857142854</v>
      </c>
      <c r="H11" s="2">
        <f>+B11-C11+'Abril 2018'!H11</f>
        <v>92</v>
      </c>
      <c r="I11" s="16">
        <f>+'Mayo 2017'!H11</f>
        <v>81</v>
      </c>
      <c r="J11" s="15">
        <f t="shared" si="1"/>
        <v>13.580246913580247</v>
      </c>
    </row>
    <row r="12" spans="1:10" ht="13" x14ac:dyDescent="0.15">
      <c r="A12" s="1" t="s">
        <v>11</v>
      </c>
      <c r="B12" s="2">
        <v>26</v>
      </c>
      <c r="C12" s="2">
        <f>+'Mayo 2017'!B12</f>
        <v>13</v>
      </c>
      <c r="D12" s="15">
        <f t="shared" si="3"/>
        <v>100</v>
      </c>
      <c r="E12" s="2">
        <f>+B12+'Abril 2018'!E12</f>
        <v>88</v>
      </c>
      <c r="F12" s="2">
        <f>+C12+'Abril 2018'!F12</f>
        <v>89</v>
      </c>
      <c r="G12" s="15">
        <f t="shared" si="0"/>
        <v>-1.1235955056179776</v>
      </c>
      <c r="H12" s="2">
        <f>+B12-C12+'Abril 2018'!H12</f>
        <v>181</v>
      </c>
      <c r="I12" s="16">
        <f>+'Mayo 2017'!H12</f>
        <v>194</v>
      </c>
      <c r="J12" s="15">
        <f t="shared" si="1"/>
        <v>-6.7010309278350517</v>
      </c>
    </row>
    <row r="13" spans="1:10" x14ac:dyDescent="0.15">
      <c r="A13" s="6" t="s">
        <v>2</v>
      </c>
      <c r="B13" s="4">
        <f t="shared" ref="B13" si="4">+B8+B9+B10+B11+B12</f>
        <v>53</v>
      </c>
      <c r="C13" s="4">
        <f>SUM(C8:C12)</f>
        <v>23</v>
      </c>
      <c r="D13" s="5">
        <f>+(B13-C13)*100/C13</f>
        <v>130.43478260869566</v>
      </c>
      <c r="E13" s="4">
        <f>SUM(E8:E12)</f>
        <v>183</v>
      </c>
      <c r="F13" s="4">
        <f>SUM(F8:F12)</f>
        <v>150</v>
      </c>
      <c r="G13" s="5">
        <f t="shared" si="0"/>
        <v>22</v>
      </c>
      <c r="H13" s="4">
        <f>SUM(H8:H12)</f>
        <v>378</v>
      </c>
      <c r="I13" s="4">
        <f>SUM(I8:I12)</f>
        <v>352</v>
      </c>
      <c r="J13" s="5">
        <f t="shared" si="1"/>
        <v>7.3863636363636367</v>
      </c>
    </row>
    <row r="14" spans="1:10" ht="13" x14ac:dyDescent="0.15">
      <c r="A14" s="1" t="s">
        <v>12</v>
      </c>
      <c r="B14" s="2">
        <v>5</v>
      </c>
      <c r="C14" s="2">
        <f>+'Mayo 2017'!B14</f>
        <v>13</v>
      </c>
      <c r="D14" s="15">
        <f t="shared" ref="D14:D27" si="5">+(B14-C14)*100/C14</f>
        <v>-61.53846153846154</v>
      </c>
      <c r="E14" s="2">
        <f>+B14+'Abril 2018'!E14</f>
        <v>39</v>
      </c>
      <c r="F14" s="2">
        <f>+C14+'Abril 2018'!F14</f>
        <v>43</v>
      </c>
      <c r="G14" s="15">
        <f t="shared" si="0"/>
        <v>-9.3023255813953494</v>
      </c>
      <c r="H14" s="2">
        <f>+B14-C14+'Abril 2018'!H14</f>
        <v>80</v>
      </c>
      <c r="I14" s="16">
        <f>+'Mayo 2017'!H14</f>
        <v>115</v>
      </c>
      <c r="J14" s="15">
        <f t="shared" si="1"/>
        <v>-30.434782608695652</v>
      </c>
    </row>
    <row r="15" spans="1:10" ht="13" x14ac:dyDescent="0.15">
      <c r="A15" s="1" t="s">
        <v>13</v>
      </c>
      <c r="B15" s="2">
        <v>14</v>
      </c>
      <c r="C15" s="2">
        <f>+'Mayo 2017'!B15</f>
        <v>13</v>
      </c>
      <c r="D15" s="15">
        <f t="shared" si="5"/>
        <v>7.6923076923076925</v>
      </c>
      <c r="E15" s="2">
        <f>+B15+'Abril 2018'!E15</f>
        <v>70</v>
      </c>
      <c r="F15" s="2">
        <f>+C15+'Abril 2018'!F15</f>
        <v>64</v>
      </c>
      <c r="G15" s="15">
        <f t="shared" si="0"/>
        <v>9.375</v>
      </c>
      <c r="H15" s="2">
        <f>+B15-C15+'Abril 2018'!H15</f>
        <v>143</v>
      </c>
      <c r="I15" s="16">
        <f>+'Mayo 2017'!H15</f>
        <v>127</v>
      </c>
      <c r="J15" s="15">
        <f t="shared" si="1"/>
        <v>12.598425196850394</v>
      </c>
    </row>
    <row r="16" spans="1:10" ht="13" x14ac:dyDescent="0.15">
      <c r="A16" s="1" t="s">
        <v>14</v>
      </c>
      <c r="B16" s="2">
        <v>15</v>
      </c>
      <c r="C16" s="2">
        <f>+'Mayo 2017'!B16</f>
        <v>17</v>
      </c>
      <c r="D16" s="15">
        <f t="shared" si="5"/>
        <v>-11.764705882352942</v>
      </c>
      <c r="E16" s="2">
        <f>+B16+'Abril 2018'!E16</f>
        <v>54</v>
      </c>
      <c r="F16" s="2">
        <f>+C16+'Abril 2018'!F16</f>
        <v>72</v>
      </c>
      <c r="G16" s="15">
        <f t="shared" si="0"/>
        <v>-25</v>
      </c>
      <c r="H16" s="2">
        <f>+B16-C16+'Abril 2018'!H16</f>
        <v>126</v>
      </c>
      <c r="I16" s="16">
        <f>+'Mayo 2017'!H16</f>
        <v>164</v>
      </c>
      <c r="J16" s="15">
        <f t="shared" si="1"/>
        <v>-23.170731707317074</v>
      </c>
    </row>
    <row r="17" spans="1:10" ht="13" x14ac:dyDescent="0.15">
      <c r="A17" s="1" t="s">
        <v>15</v>
      </c>
      <c r="B17" s="2">
        <v>11</v>
      </c>
      <c r="C17" s="2">
        <f>+'Mayo 2017'!B17</f>
        <v>10</v>
      </c>
      <c r="D17" s="15">
        <f t="shared" si="5"/>
        <v>10</v>
      </c>
      <c r="E17" s="2">
        <f>+B17+'Abril 2018'!E17</f>
        <v>43</v>
      </c>
      <c r="F17" s="2">
        <f>+C17+'Abril 2018'!F17</f>
        <v>49</v>
      </c>
      <c r="G17" s="15">
        <f t="shared" si="0"/>
        <v>-12.244897959183673</v>
      </c>
      <c r="H17" s="2">
        <f>+B17-C17+'Abril 2018'!H17</f>
        <v>94</v>
      </c>
      <c r="I17" s="16">
        <f>+'Mayo 2017'!H17</f>
        <v>98</v>
      </c>
      <c r="J17" s="15">
        <f t="shared" si="1"/>
        <v>-4.0816326530612246</v>
      </c>
    </row>
    <row r="18" spans="1:10" ht="13" x14ac:dyDescent="0.15">
      <c r="A18" s="1" t="s">
        <v>29</v>
      </c>
      <c r="B18" s="2">
        <v>9</v>
      </c>
      <c r="C18" s="2">
        <f>+'Mayo 2017'!B18</f>
        <v>19</v>
      </c>
      <c r="D18" s="15">
        <f t="shared" si="5"/>
        <v>-52.631578947368418</v>
      </c>
      <c r="E18" s="2">
        <f>+B18+'Abril 2018'!E18</f>
        <v>54</v>
      </c>
      <c r="F18" s="2">
        <f>+C18+'Abril 2018'!F18</f>
        <v>59</v>
      </c>
      <c r="G18" s="15">
        <f t="shared" si="0"/>
        <v>-8.4745762711864412</v>
      </c>
      <c r="H18" s="2">
        <f>+B18-C18+'Abril 2018'!H18</f>
        <v>111</v>
      </c>
      <c r="I18" s="16">
        <f>+'Mayo 2017'!H18</f>
        <v>144</v>
      </c>
      <c r="J18" s="15">
        <f t="shared" si="1"/>
        <v>-22.916666666666668</v>
      </c>
    </row>
    <row r="19" spans="1:10" x14ac:dyDescent="0.15">
      <c r="A19" s="6" t="s">
        <v>3</v>
      </c>
      <c r="B19" s="4">
        <f t="shared" ref="B19" si="6">+B14+B15+B16+B17+B18</f>
        <v>54</v>
      </c>
      <c r="C19" s="4">
        <f>SUM(C14:C18)</f>
        <v>72</v>
      </c>
      <c r="D19" s="5">
        <f>+(B19-C19)*100/C19</f>
        <v>-25</v>
      </c>
      <c r="E19" s="4">
        <f>SUM(E14:E18)</f>
        <v>260</v>
      </c>
      <c r="F19" s="4">
        <f>SUM(F14:F18)</f>
        <v>287</v>
      </c>
      <c r="G19" s="5">
        <f t="shared" si="0"/>
        <v>-9.4076655052264808</v>
      </c>
      <c r="H19" s="4">
        <f>SUM(H14:H18)</f>
        <v>554</v>
      </c>
      <c r="I19" s="4">
        <f>SUM(I14:I18)</f>
        <v>648</v>
      </c>
      <c r="J19" s="5">
        <f t="shared" si="1"/>
        <v>-14.506172839506172</v>
      </c>
    </row>
    <row r="20" spans="1:10" ht="13" x14ac:dyDescent="0.15">
      <c r="A20" s="1" t="s">
        <v>16</v>
      </c>
      <c r="B20" s="2">
        <v>19</v>
      </c>
      <c r="C20" s="2">
        <f>+'Mayo 2017'!B20</f>
        <v>13</v>
      </c>
      <c r="D20" s="15">
        <f t="shared" si="5"/>
        <v>46.153846153846153</v>
      </c>
      <c r="E20" s="2">
        <f>+B20+'Abril 2018'!E20</f>
        <v>59</v>
      </c>
      <c r="F20" s="2">
        <f>+C20+'Abril 2018'!F20</f>
        <v>65</v>
      </c>
      <c r="G20" s="15">
        <f t="shared" si="0"/>
        <v>-9.2307692307692299</v>
      </c>
      <c r="H20" s="2">
        <f>+B20-C20+'Abril 2018'!H20</f>
        <v>121</v>
      </c>
      <c r="I20" s="16">
        <f>+'Mayo 2017'!H20</f>
        <v>154</v>
      </c>
      <c r="J20" s="15">
        <f t="shared" si="1"/>
        <v>-21.428571428571427</v>
      </c>
    </row>
    <row r="21" spans="1:10" ht="13" x14ac:dyDescent="0.15">
      <c r="A21" s="1" t="s">
        <v>17</v>
      </c>
      <c r="B21" s="2">
        <v>5</v>
      </c>
      <c r="C21" s="2">
        <f>+'Mayo 2017'!B21</f>
        <v>7</v>
      </c>
      <c r="D21" s="15">
        <f t="shared" si="5"/>
        <v>-28.571428571428573</v>
      </c>
      <c r="E21" s="2">
        <f>+B21+'Abril 2018'!E21</f>
        <v>31</v>
      </c>
      <c r="F21" s="2">
        <f>+C21+'Abril 2018'!F21</f>
        <v>36</v>
      </c>
      <c r="G21" s="15">
        <f t="shared" si="0"/>
        <v>-13.888888888888889</v>
      </c>
      <c r="H21" s="2">
        <f>+B21-C21+'Abril 2018'!H21</f>
        <v>61</v>
      </c>
      <c r="I21" s="16">
        <f>+'Mayo 2017'!H21</f>
        <v>80</v>
      </c>
      <c r="J21" s="15">
        <f t="shared" si="1"/>
        <v>-23.75</v>
      </c>
    </row>
    <row r="22" spans="1:10" ht="13" x14ac:dyDescent="0.15">
      <c r="A22" s="1" t="s">
        <v>19</v>
      </c>
      <c r="B22" s="2">
        <v>3</v>
      </c>
      <c r="C22" s="2">
        <f>+'Mayo 2017'!B22</f>
        <v>3</v>
      </c>
      <c r="D22" s="15">
        <f t="shared" si="5"/>
        <v>0</v>
      </c>
      <c r="E22" s="2">
        <f>+B22+'Abril 2018'!E22</f>
        <v>16</v>
      </c>
      <c r="F22" s="2">
        <f>+C22+'Abril 2018'!F22</f>
        <v>16</v>
      </c>
      <c r="G22" s="15">
        <f t="shared" si="0"/>
        <v>0</v>
      </c>
      <c r="H22" s="2">
        <f>+B22-C22+'Abril 2018'!H22</f>
        <v>32</v>
      </c>
      <c r="I22" s="16">
        <f>+'Mayo 2017'!H22</f>
        <v>35</v>
      </c>
      <c r="J22" s="15">
        <f t="shared" si="1"/>
        <v>-8.5714285714285712</v>
      </c>
    </row>
    <row r="23" spans="1:10" ht="13" x14ac:dyDescent="0.15">
      <c r="A23" s="1" t="s">
        <v>18</v>
      </c>
      <c r="B23" s="2">
        <v>4</v>
      </c>
      <c r="C23" s="2">
        <f>+'Mayo 2017'!B23</f>
        <v>3</v>
      </c>
      <c r="D23" s="15">
        <f t="shared" si="5"/>
        <v>33.333333333333336</v>
      </c>
      <c r="E23" s="2">
        <f>+B23+'Abril 2018'!E23</f>
        <v>25</v>
      </c>
      <c r="F23" s="2">
        <f>+C23+'Abril 2018'!F23</f>
        <v>25</v>
      </c>
      <c r="G23" s="15">
        <f t="shared" si="0"/>
        <v>0</v>
      </c>
      <c r="H23" s="2">
        <f>+B23-C23+'Abril 2018'!H23</f>
        <v>48</v>
      </c>
      <c r="I23" s="16">
        <f>+'Mayo 2017'!H23</f>
        <v>66</v>
      </c>
      <c r="J23" s="15">
        <f t="shared" si="1"/>
        <v>-27.272727272727273</v>
      </c>
    </row>
    <row r="24" spans="1:10" ht="13" x14ac:dyDescent="0.15">
      <c r="A24" s="1" t="s">
        <v>20</v>
      </c>
      <c r="B24" s="2">
        <v>5</v>
      </c>
      <c r="C24" s="2">
        <f>+'Mayo 2017'!B24</f>
        <v>8</v>
      </c>
      <c r="D24" s="15">
        <f t="shared" si="5"/>
        <v>-37.5</v>
      </c>
      <c r="E24" s="2">
        <f>+B24+'Abril 2018'!E24</f>
        <v>30</v>
      </c>
      <c r="F24" s="2">
        <f>+C24+'Abril 2018'!F24</f>
        <v>41</v>
      </c>
      <c r="G24" s="15">
        <f t="shared" si="0"/>
        <v>-26.829268292682926</v>
      </c>
      <c r="H24" s="2">
        <f>+B24-C24+'Abril 2018'!H24</f>
        <v>88</v>
      </c>
      <c r="I24" s="16">
        <f>+'Mayo 2017'!H24</f>
        <v>75</v>
      </c>
      <c r="J24" s="15">
        <f t="shared" si="1"/>
        <v>17.333333333333332</v>
      </c>
    </row>
    <row r="25" spans="1:10" ht="13" x14ac:dyDescent="0.15">
      <c r="A25" s="1" t="s">
        <v>22</v>
      </c>
      <c r="B25" s="2">
        <v>20</v>
      </c>
      <c r="C25" s="2">
        <f>+'Mayo 2017'!B25</f>
        <v>17</v>
      </c>
      <c r="D25" s="15">
        <f t="shared" si="5"/>
        <v>17.647058823529413</v>
      </c>
      <c r="E25" s="2">
        <f>+B25+'Abril 2018'!E25</f>
        <v>77</v>
      </c>
      <c r="F25" s="2">
        <f>+C25+'Abril 2018'!F25</f>
        <v>79</v>
      </c>
      <c r="G25" s="15">
        <f t="shared" si="0"/>
        <v>-2.5316455696202533</v>
      </c>
      <c r="H25" s="2">
        <f>+B25-C25+'Abril 2018'!H25</f>
        <v>161</v>
      </c>
      <c r="I25" s="16">
        <f>+'Mayo 2017'!H25</f>
        <v>145</v>
      </c>
      <c r="J25" s="15">
        <f t="shared" si="1"/>
        <v>11.03448275862069</v>
      </c>
    </row>
    <row r="26" spans="1:10" ht="13" x14ac:dyDescent="0.15">
      <c r="A26" s="1" t="s">
        <v>21</v>
      </c>
      <c r="B26" s="2">
        <v>9</v>
      </c>
      <c r="C26" s="2">
        <f>+'Mayo 2017'!B26</f>
        <v>2</v>
      </c>
      <c r="D26" s="15">
        <f t="shared" si="5"/>
        <v>350</v>
      </c>
      <c r="E26" s="2">
        <f>+B26+'Abril 2018'!E26</f>
        <v>36</v>
      </c>
      <c r="F26" s="2">
        <f>+C26+'Abril 2018'!F26</f>
        <v>22</v>
      </c>
      <c r="G26" s="15">
        <f t="shared" si="0"/>
        <v>63.636363636363633</v>
      </c>
      <c r="H26" s="2">
        <f>+B26-C26+'Abril 2018'!H26</f>
        <v>62</v>
      </c>
      <c r="I26" s="16">
        <f>+'Mayo 2017'!H26</f>
        <v>46</v>
      </c>
      <c r="J26" s="15">
        <f t="shared" si="1"/>
        <v>34.782608695652172</v>
      </c>
    </row>
    <row r="27" spans="1:10" ht="13" x14ac:dyDescent="0.15">
      <c r="A27" s="1" t="s">
        <v>28</v>
      </c>
      <c r="B27" s="2">
        <v>4</v>
      </c>
      <c r="C27" s="2">
        <f>+'Mayo 2017'!B27</f>
        <v>2</v>
      </c>
      <c r="D27" s="15">
        <f t="shared" si="5"/>
        <v>100</v>
      </c>
      <c r="E27" s="2">
        <f>+B27+'Abril 2018'!E27</f>
        <v>12</v>
      </c>
      <c r="F27" s="2">
        <f>+C27+'Abril 2018'!F27</f>
        <v>13</v>
      </c>
      <c r="G27" s="15">
        <f t="shared" si="0"/>
        <v>-7.6923076923076925</v>
      </c>
      <c r="H27" s="2">
        <f>+B27-C27+'Abril 2018'!H27</f>
        <v>26</v>
      </c>
      <c r="I27" s="16">
        <f>+'Mayo 2017'!H27</f>
        <v>23</v>
      </c>
      <c r="J27" s="15">
        <f t="shared" si="1"/>
        <v>13.043478260869565</v>
      </c>
    </row>
    <row r="28" spans="1:10" x14ac:dyDescent="0.15">
      <c r="A28" s="6" t="s">
        <v>30</v>
      </c>
      <c r="B28" s="4">
        <f>SUM(B20:B27)</f>
        <v>69</v>
      </c>
      <c r="C28" s="4">
        <f>SUM(C20:C27)</f>
        <v>55</v>
      </c>
      <c r="D28" s="5">
        <f>+(B28-C28)*100/C28</f>
        <v>25.454545454545453</v>
      </c>
      <c r="E28" s="4">
        <f>SUM(E20:E27)</f>
        <v>286</v>
      </c>
      <c r="F28" s="4">
        <f>SUM(F20:F27)</f>
        <v>297</v>
      </c>
      <c r="G28" s="5">
        <f>+(E28-F28)*100/F28</f>
        <v>-3.7037037037037037</v>
      </c>
      <c r="H28" s="4">
        <f>SUM(H20:H27)</f>
        <v>599</v>
      </c>
      <c r="I28" s="4">
        <f>SUM(I20:I27)</f>
        <v>624</v>
      </c>
      <c r="J28" s="5">
        <f>+(H28-I28)*100/I28</f>
        <v>-4.0064102564102564</v>
      </c>
    </row>
    <row r="29" spans="1:10" ht="14" x14ac:dyDescent="0.15">
      <c r="A29" s="14" t="s">
        <v>27</v>
      </c>
      <c r="B29" s="12">
        <f>+B7+B13+B19+B28</f>
        <v>177</v>
      </c>
      <c r="C29" s="12">
        <f>+C7+C13+C19+C28</f>
        <v>150</v>
      </c>
      <c r="D29" s="13">
        <f>+(B29-C29)*100/C29</f>
        <v>18</v>
      </c>
      <c r="E29" s="12">
        <f t="shared" ref="E29:I29" si="7">+E7+E13+E19+E28</f>
        <v>738</v>
      </c>
      <c r="F29" s="12">
        <f t="shared" si="7"/>
        <v>740</v>
      </c>
      <c r="G29" s="13">
        <f>+(E29-F29)*100/F29</f>
        <v>-0.27027027027027029</v>
      </c>
      <c r="H29" s="12">
        <f t="shared" si="7"/>
        <v>1553</v>
      </c>
      <c r="I29" s="12">
        <f t="shared" si="7"/>
        <v>1642</v>
      </c>
      <c r="J29" s="13">
        <f>+(H29-I29)*100/I29</f>
        <v>-5.4202192448233859</v>
      </c>
    </row>
    <row r="30" spans="1:10" x14ac:dyDescent="0.15">
      <c r="A30" s="11" t="s">
        <v>31</v>
      </c>
      <c r="B30" s="11">
        <f>+B29-B7</f>
        <v>176</v>
      </c>
      <c r="C30" s="11">
        <f>+C29-C7</f>
        <v>150</v>
      </c>
      <c r="D30" s="10">
        <f>+(B30-C30)*100/C30</f>
        <v>17.333333333333332</v>
      </c>
      <c r="E30" s="11">
        <f t="shared" ref="E30:I30" si="8">+E29-E7</f>
        <v>729</v>
      </c>
      <c r="F30" s="11">
        <f t="shared" si="8"/>
        <v>734</v>
      </c>
      <c r="G30" s="10">
        <f>+(E30-F30)*100/F30</f>
        <v>-0.68119891008174382</v>
      </c>
      <c r="H30" s="11">
        <f t="shared" si="8"/>
        <v>1531</v>
      </c>
      <c r="I30" s="11">
        <f t="shared" si="8"/>
        <v>1624</v>
      </c>
      <c r="J30" s="10">
        <f>+(H30-I30)*100/I30</f>
        <v>-5.7266009852216753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Hoja98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+'Abril 2017'!B4</f>
        <v>0</v>
      </c>
      <c r="D4" s="15"/>
      <c r="E4" s="2">
        <f>+B4+'Marzo 2018'!E4</f>
        <v>3</v>
      </c>
      <c r="F4" s="2">
        <f>+C4+'Marzo 2018'!F4</f>
        <v>1</v>
      </c>
      <c r="G4" s="15">
        <f t="shared" ref="G4:G7" si="0">+(E4-F4)*100/F4</f>
        <v>200</v>
      </c>
      <c r="H4" s="2">
        <f>+B4-C4+'Marzo 2018'!H4</f>
        <v>11</v>
      </c>
      <c r="I4" s="16">
        <f>+'Abril 2017'!H4</f>
        <v>6</v>
      </c>
      <c r="J4" s="15">
        <f t="shared" ref="J4:J27" si="1">+(H4-I4)*100/I4</f>
        <v>83.333333333333329</v>
      </c>
    </row>
    <row r="5" spans="1:10" ht="13" x14ac:dyDescent="0.15">
      <c r="A5" s="1" t="s">
        <v>5</v>
      </c>
      <c r="B5" s="2"/>
      <c r="C5" s="2">
        <f>+'Abril 2017'!B5</f>
        <v>1</v>
      </c>
      <c r="D5" s="15"/>
      <c r="E5" s="2">
        <f>+B5+'Marzo 2018'!E5</f>
        <v>2</v>
      </c>
      <c r="F5" s="2">
        <f>+C5+'Marzo 2018'!F5</f>
        <v>2</v>
      </c>
      <c r="G5" s="15">
        <f t="shared" si="0"/>
        <v>0</v>
      </c>
      <c r="H5" s="2">
        <f>+B5-C5+'Marzo 2018'!H5</f>
        <v>3</v>
      </c>
      <c r="I5" s="16">
        <f>+'Abril 2017'!H5</f>
        <v>5</v>
      </c>
      <c r="J5" s="15">
        <f t="shared" si="1"/>
        <v>-40</v>
      </c>
    </row>
    <row r="6" spans="1:10" ht="13" x14ac:dyDescent="0.15">
      <c r="A6" s="1" t="s">
        <v>6</v>
      </c>
      <c r="B6" s="2">
        <v>2</v>
      </c>
      <c r="C6" s="2">
        <f>+'Abril 2017'!B6</f>
        <v>1</v>
      </c>
      <c r="D6" s="15">
        <f t="shared" ref="D6" si="2">+(B6-C6)*100/C6</f>
        <v>100</v>
      </c>
      <c r="E6" s="2">
        <f>+B6+'Marzo 2018'!E6</f>
        <v>3</v>
      </c>
      <c r="F6" s="2">
        <f>+C6+'Marzo 2018'!F6</f>
        <v>3</v>
      </c>
      <c r="G6" s="15">
        <f t="shared" si="0"/>
        <v>0</v>
      </c>
      <c r="H6" s="2">
        <f>+B6-C6+'Marzo 2018'!H6</f>
        <v>7</v>
      </c>
      <c r="I6" s="16">
        <f>+'Abril 2017'!H6</f>
        <v>9</v>
      </c>
      <c r="J6" s="15">
        <f t="shared" si="1"/>
        <v>-22.222222222222221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2</v>
      </c>
      <c r="D7" s="5">
        <f>+(B7-C7)*100/C7</f>
        <v>100</v>
      </c>
      <c r="E7" s="4">
        <f>SUM(E4:E6)</f>
        <v>8</v>
      </c>
      <c r="F7" s="4">
        <f>SUM(F4:F6)</f>
        <v>6</v>
      </c>
      <c r="G7" s="5">
        <f t="shared" si="0"/>
        <v>33.333333333333336</v>
      </c>
      <c r="H7" s="4">
        <f>SUM(H4:H6)</f>
        <v>21</v>
      </c>
      <c r="I7" s="4">
        <f>SUM(I4:I6)</f>
        <v>20</v>
      </c>
      <c r="J7" s="5">
        <f t="shared" si="1"/>
        <v>5</v>
      </c>
    </row>
    <row r="8" spans="1:10" ht="13" x14ac:dyDescent="0.15">
      <c r="A8" s="1" t="s">
        <v>7</v>
      </c>
      <c r="B8" s="2">
        <v>1</v>
      </c>
      <c r="C8" s="2">
        <f>+'Abril 2017'!B8</f>
        <v>2</v>
      </c>
      <c r="D8" s="15">
        <f t="shared" ref="D8:D12" si="4">+(B8-C8)*100/C8</f>
        <v>-50</v>
      </c>
      <c r="E8" s="2">
        <f>+B8+'Marzo 2018'!E8</f>
        <v>5</v>
      </c>
      <c r="F8" s="2">
        <f>+C8+'Marzo 2018'!F8</f>
        <v>2</v>
      </c>
      <c r="G8" s="15">
        <f t="shared" ref="G8:G27" si="5">+(E8-F8)*100/F8</f>
        <v>150</v>
      </c>
      <c r="H8" s="2">
        <f>+B8-C8+'Marzo 2018'!H8</f>
        <v>8</v>
      </c>
      <c r="I8" s="16">
        <f>+'Abril 2017'!H8</f>
        <v>7</v>
      </c>
      <c r="J8" s="15">
        <f t="shared" si="1"/>
        <v>14.285714285714286</v>
      </c>
    </row>
    <row r="9" spans="1:10" ht="13" x14ac:dyDescent="0.15">
      <c r="A9" s="1" t="s">
        <v>8</v>
      </c>
      <c r="B9" s="2">
        <v>2</v>
      </c>
      <c r="C9" s="2">
        <f>+'Abril 2017'!B9</f>
        <v>1</v>
      </c>
      <c r="D9" s="15">
        <f t="shared" si="4"/>
        <v>100</v>
      </c>
      <c r="E9" s="2">
        <f>+B9+'Marzo 2018'!E9</f>
        <v>9</v>
      </c>
      <c r="F9" s="2">
        <f>+C9+'Marzo 2018'!F9</f>
        <v>3</v>
      </c>
      <c r="G9" s="15">
        <f t="shared" si="5"/>
        <v>200</v>
      </c>
      <c r="H9" s="2">
        <f>+B9-C9+'Marzo 2018'!H9</f>
        <v>24</v>
      </c>
      <c r="I9" s="16">
        <f>+'Abril 2017'!H9</f>
        <v>16</v>
      </c>
      <c r="J9" s="15">
        <f t="shared" si="1"/>
        <v>50</v>
      </c>
    </row>
    <row r="10" spans="1:10" ht="13" x14ac:dyDescent="0.15">
      <c r="A10" s="1" t="s">
        <v>9</v>
      </c>
      <c r="B10" s="2">
        <v>6</v>
      </c>
      <c r="C10" s="2">
        <f>+'Abril 2017'!B10</f>
        <v>5</v>
      </c>
      <c r="D10" s="15">
        <f t="shared" si="4"/>
        <v>20</v>
      </c>
      <c r="E10" s="2">
        <f>+B10+'Marzo 2018'!E10</f>
        <v>24</v>
      </c>
      <c r="F10" s="2">
        <f>+C10+'Marzo 2018'!F10</f>
        <v>23</v>
      </c>
      <c r="G10" s="15">
        <f t="shared" si="5"/>
        <v>4.3478260869565215</v>
      </c>
      <c r="H10" s="2">
        <f>+B10-C10+'Marzo 2018'!H10</f>
        <v>61</v>
      </c>
      <c r="I10" s="16">
        <f>+'Abril 2017'!H10</f>
        <v>54</v>
      </c>
      <c r="J10" s="15">
        <f t="shared" si="1"/>
        <v>12.962962962962964</v>
      </c>
    </row>
    <row r="11" spans="1:10" ht="13" x14ac:dyDescent="0.15">
      <c r="A11" s="1" t="s">
        <v>10</v>
      </c>
      <c r="B11" s="2">
        <v>10</v>
      </c>
      <c r="C11" s="2">
        <f>+'Abril 2017'!B11</f>
        <v>6</v>
      </c>
      <c r="D11" s="15">
        <f t="shared" si="4"/>
        <v>66.666666666666671</v>
      </c>
      <c r="E11" s="2">
        <f>+B11+'Marzo 2018'!E11</f>
        <v>30</v>
      </c>
      <c r="F11" s="2">
        <f>+C11+'Marzo 2018'!F11</f>
        <v>23</v>
      </c>
      <c r="G11" s="15">
        <f t="shared" si="5"/>
        <v>30.434782608695652</v>
      </c>
      <c r="H11" s="2">
        <f>+B11-C11+'Marzo 2018'!H11</f>
        <v>87</v>
      </c>
      <c r="I11" s="16">
        <f>+'Abril 2017'!H11</f>
        <v>88</v>
      </c>
      <c r="J11" s="15">
        <f t="shared" si="1"/>
        <v>-1.1363636363636365</v>
      </c>
    </row>
    <row r="12" spans="1:10" ht="13" x14ac:dyDescent="0.15">
      <c r="A12" s="1" t="s">
        <v>11</v>
      </c>
      <c r="B12" s="2">
        <v>16</v>
      </c>
      <c r="C12" s="2">
        <f>+'Abril 2017'!B12</f>
        <v>24</v>
      </c>
      <c r="D12" s="15">
        <f t="shared" si="4"/>
        <v>-33.333333333333336</v>
      </c>
      <c r="E12" s="2">
        <f>+B12+'Marzo 2018'!E12</f>
        <v>62</v>
      </c>
      <c r="F12" s="2">
        <f>+C12+'Marzo 2018'!F12</f>
        <v>76</v>
      </c>
      <c r="G12" s="15">
        <f t="shared" si="5"/>
        <v>-18.421052631578949</v>
      </c>
      <c r="H12" s="2">
        <f>+B12-C12+'Marzo 2018'!H12</f>
        <v>168</v>
      </c>
      <c r="I12" s="16">
        <f>+'Abril 2017'!H12</f>
        <v>200</v>
      </c>
      <c r="J12" s="15">
        <f t="shared" si="1"/>
        <v>-16</v>
      </c>
    </row>
    <row r="13" spans="1:10" x14ac:dyDescent="0.15">
      <c r="A13" s="6" t="s">
        <v>2</v>
      </c>
      <c r="B13" s="4">
        <f t="shared" ref="B13" si="6">+B8+B9+B10+B11+B12</f>
        <v>35</v>
      </c>
      <c r="C13" s="4">
        <f>SUM(C8:C12)</f>
        <v>38</v>
      </c>
      <c r="D13" s="5">
        <f>+(B13-C13)*100/C13</f>
        <v>-7.8947368421052628</v>
      </c>
      <c r="E13" s="4">
        <f>SUM(E8:E12)</f>
        <v>130</v>
      </c>
      <c r="F13" s="4">
        <f>SUM(F8:F12)</f>
        <v>127</v>
      </c>
      <c r="G13" s="5">
        <f t="shared" si="5"/>
        <v>2.3622047244094486</v>
      </c>
      <c r="H13" s="4">
        <f>SUM(H8:H12)</f>
        <v>348</v>
      </c>
      <c r="I13" s="4">
        <f>SUM(I8:I12)</f>
        <v>365</v>
      </c>
      <c r="J13" s="5">
        <f t="shared" si="1"/>
        <v>-4.6575342465753424</v>
      </c>
    </row>
    <row r="14" spans="1:10" ht="13" x14ac:dyDescent="0.15">
      <c r="A14" s="1" t="s">
        <v>12</v>
      </c>
      <c r="B14" s="2">
        <v>16</v>
      </c>
      <c r="C14" s="2">
        <f>+'Abril 2017'!B14</f>
        <v>4</v>
      </c>
      <c r="D14" s="15">
        <f t="shared" ref="D14:D27" si="7">+(B14-C14)*100/C14</f>
        <v>300</v>
      </c>
      <c r="E14" s="2">
        <f>+B14+'Marzo 2018'!E14</f>
        <v>34</v>
      </c>
      <c r="F14" s="2">
        <f>+C14+'Marzo 2018'!F14</f>
        <v>30</v>
      </c>
      <c r="G14" s="15">
        <f t="shared" si="5"/>
        <v>13.333333333333334</v>
      </c>
      <c r="H14" s="2">
        <f>+B14-C14+'Marzo 2018'!H14</f>
        <v>88</v>
      </c>
      <c r="I14" s="16">
        <f>+'Abril 2017'!H14</f>
        <v>119</v>
      </c>
      <c r="J14" s="15">
        <f t="shared" si="1"/>
        <v>-26.050420168067227</v>
      </c>
    </row>
    <row r="15" spans="1:10" ht="13" x14ac:dyDescent="0.15">
      <c r="A15" s="1" t="s">
        <v>13</v>
      </c>
      <c r="B15" s="2">
        <v>19</v>
      </c>
      <c r="C15" s="2">
        <f>+'Abril 2017'!B15</f>
        <v>11</v>
      </c>
      <c r="D15" s="15">
        <f t="shared" si="7"/>
        <v>72.727272727272734</v>
      </c>
      <c r="E15" s="2">
        <f>+B15+'Marzo 2018'!E15</f>
        <v>56</v>
      </c>
      <c r="F15" s="2">
        <f>+C15+'Marzo 2018'!F15</f>
        <v>51</v>
      </c>
      <c r="G15" s="15">
        <f t="shared" si="5"/>
        <v>9.8039215686274517</v>
      </c>
      <c r="H15" s="2">
        <f>+B15-C15+'Marzo 2018'!H15</f>
        <v>142</v>
      </c>
      <c r="I15" s="16">
        <f>+'Abril 2017'!H15</f>
        <v>128</v>
      </c>
      <c r="J15" s="15">
        <f t="shared" si="1"/>
        <v>10.9375</v>
      </c>
    </row>
    <row r="16" spans="1:10" ht="13" x14ac:dyDescent="0.15">
      <c r="A16" s="1" t="s">
        <v>14</v>
      </c>
      <c r="B16" s="2">
        <v>11</v>
      </c>
      <c r="C16" s="2">
        <f>+'Abril 2017'!B16</f>
        <v>15</v>
      </c>
      <c r="D16" s="15">
        <f t="shared" si="7"/>
        <v>-26.666666666666668</v>
      </c>
      <c r="E16" s="2">
        <f>+B16+'Marzo 2018'!E16</f>
        <v>39</v>
      </c>
      <c r="F16" s="2">
        <f>+C16+'Marzo 2018'!F16</f>
        <v>55</v>
      </c>
      <c r="G16" s="15">
        <f t="shared" si="5"/>
        <v>-29.09090909090909</v>
      </c>
      <c r="H16" s="2">
        <f>+B16-C16+'Marzo 2018'!H16</f>
        <v>128</v>
      </c>
      <c r="I16" s="16">
        <f>+'Abril 2017'!H16</f>
        <v>160</v>
      </c>
      <c r="J16" s="15">
        <f t="shared" si="1"/>
        <v>-20</v>
      </c>
    </row>
    <row r="17" spans="1:10" ht="13" x14ac:dyDescent="0.15">
      <c r="A17" s="1" t="s">
        <v>15</v>
      </c>
      <c r="B17" s="2">
        <v>8</v>
      </c>
      <c r="C17" s="2">
        <f>+'Abril 2017'!B17</f>
        <v>13</v>
      </c>
      <c r="D17" s="15">
        <f t="shared" si="7"/>
        <v>-38.46153846153846</v>
      </c>
      <c r="E17" s="2">
        <f>+B17+'Marzo 2018'!E17</f>
        <v>32</v>
      </c>
      <c r="F17" s="2">
        <f>+C17+'Marzo 2018'!F17</f>
        <v>39</v>
      </c>
      <c r="G17" s="15">
        <f t="shared" si="5"/>
        <v>-17.948717948717949</v>
      </c>
      <c r="H17" s="2">
        <f>+B17-C17+'Marzo 2018'!H17</f>
        <v>93</v>
      </c>
      <c r="I17" s="16">
        <f>+'Abril 2017'!H17</f>
        <v>93</v>
      </c>
      <c r="J17" s="15">
        <f t="shared" si="1"/>
        <v>0</v>
      </c>
    </row>
    <row r="18" spans="1:10" ht="13" x14ac:dyDescent="0.15">
      <c r="A18" s="1" t="s">
        <v>29</v>
      </c>
      <c r="B18" s="2">
        <v>17</v>
      </c>
      <c r="C18" s="2">
        <f>+'Abril 2017'!B18</f>
        <v>10</v>
      </c>
      <c r="D18" s="15">
        <f t="shared" si="7"/>
        <v>70</v>
      </c>
      <c r="E18" s="2">
        <f>+B18+'Marzo 2018'!E18</f>
        <v>45</v>
      </c>
      <c r="F18" s="2">
        <f>+C18+'Marzo 2018'!F18</f>
        <v>40</v>
      </c>
      <c r="G18" s="15">
        <f t="shared" si="5"/>
        <v>12.5</v>
      </c>
      <c r="H18" s="2">
        <f>+B18-C18+'Marzo 2018'!H18</f>
        <v>121</v>
      </c>
      <c r="I18" s="16">
        <f>+'Abril 2017'!H18</f>
        <v>141</v>
      </c>
      <c r="J18" s="15">
        <f t="shared" si="1"/>
        <v>-14.184397163120567</v>
      </c>
    </row>
    <row r="19" spans="1:10" x14ac:dyDescent="0.15">
      <c r="A19" s="6" t="s">
        <v>3</v>
      </c>
      <c r="B19" s="4">
        <f t="shared" ref="B19" si="8">+B14+B15+B16+B17+B18</f>
        <v>71</v>
      </c>
      <c r="C19" s="4">
        <f>SUM(C14:C18)</f>
        <v>53</v>
      </c>
      <c r="D19" s="5">
        <f>+(B19-C19)*100/C19</f>
        <v>33.962264150943398</v>
      </c>
      <c r="E19" s="4">
        <f>SUM(E14:E18)</f>
        <v>206</v>
      </c>
      <c r="F19" s="4">
        <f>SUM(F14:F18)</f>
        <v>215</v>
      </c>
      <c r="G19" s="5">
        <f t="shared" si="5"/>
        <v>-4.1860465116279073</v>
      </c>
      <c r="H19" s="4">
        <f>SUM(H14:H18)</f>
        <v>572</v>
      </c>
      <c r="I19" s="4">
        <f>SUM(I14:I18)</f>
        <v>641</v>
      </c>
      <c r="J19" s="5">
        <f t="shared" si="1"/>
        <v>-10.76443057722309</v>
      </c>
    </row>
    <row r="20" spans="1:10" ht="13" x14ac:dyDescent="0.15">
      <c r="A20" s="1" t="s">
        <v>16</v>
      </c>
      <c r="B20" s="2">
        <v>7</v>
      </c>
      <c r="C20" s="2">
        <f>+'Abril 2017'!B20</f>
        <v>14</v>
      </c>
      <c r="D20" s="15">
        <f t="shared" si="7"/>
        <v>-50</v>
      </c>
      <c r="E20" s="2">
        <f>+B20+'Marzo 2018'!E20</f>
        <v>40</v>
      </c>
      <c r="F20" s="2">
        <f>+C20+'Marzo 2018'!F20</f>
        <v>52</v>
      </c>
      <c r="G20" s="15">
        <f t="shared" si="5"/>
        <v>-23.076923076923077</v>
      </c>
      <c r="H20" s="2">
        <f>+B20-C20+'Marzo 2018'!H20</f>
        <v>115</v>
      </c>
      <c r="I20" s="16">
        <f>+'Abril 2017'!H20</f>
        <v>155</v>
      </c>
      <c r="J20" s="15">
        <f t="shared" si="1"/>
        <v>-25.806451612903224</v>
      </c>
    </row>
    <row r="21" spans="1:10" ht="13" x14ac:dyDescent="0.15">
      <c r="A21" s="1" t="s">
        <v>17</v>
      </c>
      <c r="B21" s="2">
        <v>9</v>
      </c>
      <c r="C21" s="2">
        <f>+'Abril 2017'!B21</f>
        <v>8</v>
      </c>
      <c r="D21" s="15">
        <f t="shared" si="7"/>
        <v>12.5</v>
      </c>
      <c r="E21" s="2">
        <f>+B21+'Marzo 2018'!E21</f>
        <v>26</v>
      </c>
      <c r="F21" s="2">
        <f>+C21+'Marzo 2018'!F21</f>
        <v>29</v>
      </c>
      <c r="G21" s="15">
        <f t="shared" si="5"/>
        <v>-10.344827586206897</v>
      </c>
      <c r="H21" s="2">
        <f>+B21-C21+'Marzo 2018'!H21</f>
        <v>63</v>
      </c>
      <c r="I21" s="16">
        <f>+'Abril 2017'!H21</f>
        <v>78</v>
      </c>
      <c r="J21" s="15">
        <f t="shared" si="1"/>
        <v>-19.23076923076923</v>
      </c>
    </row>
    <row r="22" spans="1:10" ht="13" x14ac:dyDescent="0.15">
      <c r="A22" s="1" t="s">
        <v>19</v>
      </c>
      <c r="B22" s="2">
        <v>6</v>
      </c>
      <c r="C22" s="2">
        <f>+'Abril 2017'!B22</f>
        <v>4</v>
      </c>
      <c r="D22" s="15">
        <f t="shared" si="7"/>
        <v>50</v>
      </c>
      <c r="E22" s="2">
        <f>+B22+'Marzo 2018'!E22</f>
        <v>13</v>
      </c>
      <c r="F22" s="2">
        <f>+C22+'Marzo 2018'!F22</f>
        <v>13</v>
      </c>
      <c r="G22" s="15">
        <f t="shared" si="5"/>
        <v>0</v>
      </c>
      <c r="H22" s="2">
        <f>+B22-C22+'Marzo 2018'!H22</f>
        <v>32</v>
      </c>
      <c r="I22" s="16">
        <f>+'Abril 2017'!H22</f>
        <v>34</v>
      </c>
      <c r="J22" s="15">
        <f t="shared" si="1"/>
        <v>-5.882352941176471</v>
      </c>
    </row>
    <row r="23" spans="1:10" ht="13" x14ac:dyDescent="0.15">
      <c r="A23" s="1" t="s">
        <v>18</v>
      </c>
      <c r="B23" s="2">
        <v>6</v>
      </c>
      <c r="C23" s="2">
        <f>+'Abril 2017'!B23</f>
        <v>7</v>
      </c>
      <c r="D23" s="15">
        <f t="shared" si="7"/>
        <v>-14.285714285714286</v>
      </c>
      <c r="E23" s="2">
        <f>+B23+'Marzo 2018'!E23</f>
        <v>21</v>
      </c>
      <c r="F23" s="2">
        <f>+C23+'Marzo 2018'!F23</f>
        <v>22</v>
      </c>
      <c r="G23" s="15">
        <f t="shared" si="5"/>
        <v>-4.5454545454545459</v>
      </c>
      <c r="H23" s="2">
        <f>+B23-C23+'Marzo 2018'!H23</f>
        <v>47</v>
      </c>
      <c r="I23" s="16">
        <f>+'Abril 2017'!H23</f>
        <v>73</v>
      </c>
      <c r="J23" s="15">
        <f t="shared" si="1"/>
        <v>-35.61643835616438</v>
      </c>
    </row>
    <row r="24" spans="1:10" ht="13" x14ac:dyDescent="0.15">
      <c r="A24" s="1" t="s">
        <v>20</v>
      </c>
      <c r="B24" s="2">
        <v>5</v>
      </c>
      <c r="C24" s="2">
        <f>+'Abril 2017'!B24</f>
        <v>11</v>
      </c>
      <c r="D24" s="15">
        <f t="shared" si="7"/>
        <v>-54.545454545454547</v>
      </c>
      <c r="E24" s="2">
        <f>+B24+'Marzo 2018'!E24</f>
        <v>25</v>
      </c>
      <c r="F24" s="2">
        <f>+C24+'Marzo 2018'!F24</f>
        <v>33</v>
      </c>
      <c r="G24" s="15">
        <f t="shared" si="5"/>
        <v>-24.242424242424242</v>
      </c>
      <c r="H24" s="2">
        <f>+B24-C24+'Marzo 2018'!H24</f>
        <v>91</v>
      </c>
      <c r="I24" s="16">
        <f>+'Abril 2017'!H24</f>
        <v>69</v>
      </c>
      <c r="J24" s="15">
        <f t="shared" si="1"/>
        <v>31.884057971014492</v>
      </c>
    </row>
    <row r="25" spans="1:10" ht="13" x14ac:dyDescent="0.15">
      <c r="A25" s="1" t="s">
        <v>22</v>
      </c>
      <c r="B25" s="2">
        <v>13</v>
      </c>
      <c r="C25" s="2">
        <f>+'Abril 2017'!B25</f>
        <v>15</v>
      </c>
      <c r="D25" s="15">
        <f t="shared" si="7"/>
        <v>-13.333333333333334</v>
      </c>
      <c r="E25" s="2">
        <f>+B25+'Marzo 2018'!E25</f>
        <v>57</v>
      </c>
      <c r="F25" s="2">
        <f>+C25+'Marzo 2018'!F25</f>
        <v>62</v>
      </c>
      <c r="G25" s="15">
        <f t="shared" si="5"/>
        <v>-8.064516129032258</v>
      </c>
      <c r="H25" s="2">
        <f>+B25-C25+'Marzo 2018'!H25</f>
        <v>158</v>
      </c>
      <c r="I25" s="16">
        <f>+'Abril 2017'!H25</f>
        <v>143</v>
      </c>
      <c r="J25" s="15">
        <f t="shared" si="1"/>
        <v>10.48951048951049</v>
      </c>
    </row>
    <row r="26" spans="1:10" ht="13" x14ac:dyDescent="0.15">
      <c r="A26" s="1" t="s">
        <v>21</v>
      </c>
      <c r="B26" s="2">
        <v>10</v>
      </c>
      <c r="C26" s="2">
        <f>+'Abril 2017'!B26</f>
        <v>6</v>
      </c>
      <c r="D26" s="15">
        <f t="shared" si="7"/>
        <v>66.666666666666671</v>
      </c>
      <c r="E26" s="2">
        <f>+B26+'Marzo 2018'!E26</f>
        <v>27</v>
      </c>
      <c r="F26" s="2">
        <f>+C26+'Marzo 2018'!F26</f>
        <v>20</v>
      </c>
      <c r="G26" s="15">
        <f t="shared" si="5"/>
        <v>35</v>
      </c>
      <c r="H26" s="2">
        <f>+B26-C26+'Marzo 2018'!H26</f>
        <v>55</v>
      </c>
      <c r="I26" s="16">
        <f>+'Abril 2017'!H26</f>
        <v>48</v>
      </c>
      <c r="J26" s="15">
        <f t="shared" si="1"/>
        <v>14.583333333333334</v>
      </c>
    </row>
    <row r="27" spans="1:10" ht="13" x14ac:dyDescent="0.15">
      <c r="A27" s="1" t="s">
        <v>28</v>
      </c>
      <c r="B27" s="2">
        <v>3</v>
      </c>
      <c r="C27" s="2">
        <f>+'Abril 2017'!B27</f>
        <v>3</v>
      </c>
      <c r="D27" s="15">
        <f t="shared" si="7"/>
        <v>0</v>
      </c>
      <c r="E27" s="2">
        <f>+B27+'Marzo 2018'!E27</f>
        <v>8</v>
      </c>
      <c r="F27" s="2">
        <f>+C27+'Marzo 2018'!F27</f>
        <v>11</v>
      </c>
      <c r="G27" s="15">
        <f t="shared" si="5"/>
        <v>-27.272727272727273</v>
      </c>
      <c r="H27" s="2">
        <f>+B27-C27+'Marzo 2018'!H27</f>
        <v>24</v>
      </c>
      <c r="I27" s="16">
        <f>+'Abril 2017'!H27</f>
        <v>21</v>
      </c>
      <c r="J27" s="15">
        <f t="shared" si="1"/>
        <v>14.285714285714286</v>
      </c>
    </row>
    <row r="28" spans="1:10" x14ac:dyDescent="0.15">
      <c r="A28" s="6" t="s">
        <v>30</v>
      </c>
      <c r="B28" s="4">
        <f>SUM(B20:B27)</f>
        <v>59</v>
      </c>
      <c r="C28" s="4">
        <f>SUM(C20:C27)</f>
        <v>68</v>
      </c>
      <c r="D28" s="5">
        <f>+(B28-C28)*100/C28</f>
        <v>-13.235294117647058</v>
      </c>
      <c r="E28" s="4">
        <f>SUM(E20:E27)</f>
        <v>217</v>
      </c>
      <c r="F28" s="4">
        <f>SUM(F20:F27)</f>
        <v>242</v>
      </c>
      <c r="G28" s="5">
        <f>+(E28-F28)*100/F28</f>
        <v>-10.330578512396695</v>
      </c>
      <c r="H28" s="4">
        <f>SUM(H20:H27)</f>
        <v>585</v>
      </c>
      <c r="I28" s="4">
        <f>SUM(I20:I27)</f>
        <v>621</v>
      </c>
      <c r="J28" s="5">
        <f>+(H28-I28)*100/I28</f>
        <v>-5.7971014492753623</v>
      </c>
    </row>
    <row r="29" spans="1:10" ht="14" x14ac:dyDescent="0.15">
      <c r="A29" s="14" t="s">
        <v>27</v>
      </c>
      <c r="B29" s="12">
        <f>+B7+B13+B19+B28</f>
        <v>169</v>
      </c>
      <c r="C29" s="12">
        <f>+C7+C13+C19+C28</f>
        <v>161</v>
      </c>
      <c r="D29" s="13">
        <f>+(B29-C29)*100/C29</f>
        <v>4.9689440993788816</v>
      </c>
      <c r="E29" s="12">
        <f t="shared" ref="E29:I29" si="9">+E7+E13+E19+E28</f>
        <v>561</v>
      </c>
      <c r="F29" s="12">
        <f t="shared" si="9"/>
        <v>590</v>
      </c>
      <c r="G29" s="13">
        <f>+(E29-F29)*100/F29</f>
        <v>-4.9152542372881358</v>
      </c>
      <c r="H29" s="12">
        <f t="shared" si="9"/>
        <v>1526</v>
      </c>
      <c r="I29" s="12">
        <f t="shared" si="9"/>
        <v>1647</v>
      </c>
      <c r="J29" s="13">
        <f>+(H29-I29)*100/I29</f>
        <v>-7.3466909532483307</v>
      </c>
    </row>
    <row r="30" spans="1:10" x14ac:dyDescent="0.15">
      <c r="A30" s="11" t="s">
        <v>31</v>
      </c>
      <c r="B30" s="11">
        <f>+B29-B7</f>
        <v>165</v>
      </c>
      <c r="C30" s="11">
        <f>+C29-C7</f>
        <v>159</v>
      </c>
      <c r="D30" s="10">
        <f>+(B30-C30)*100/C30</f>
        <v>3.7735849056603774</v>
      </c>
      <c r="E30" s="11">
        <f t="shared" ref="E30:I30" si="10">+E29-E7</f>
        <v>553</v>
      </c>
      <c r="F30" s="11">
        <f t="shared" si="10"/>
        <v>584</v>
      </c>
      <c r="G30" s="10">
        <f>+(E30-F30)*100/F30</f>
        <v>-5.3082191780821919</v>
      </c>
      <c r="H30" s="11">
        <f t="shared" si="10"/>
        <v>1505</v>
      </c>
      <c r="I30" s="11">
        <f t="shared" si="10"/>
        <v>1627</v>
      </c>
      <c r="J30" s="10">
        <f>+(H30-I30)*100/I30</f>
        <v>-7.4984634296250769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2D63C-94C3-C644-B6EE-1D5AB939BA9D}">
  <dimension ref="A2:J30"/>
  <sheetViews>
    <sheetView topLeftCell="A5" zoomScale="154" zoomScaleNormal="154" zoomScalePageLayoutView="117" workbookViewId="0">
      <selection activeCell="H29" sqref="H29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+'Marzo 2023'!B4</f>
        <v>0</v>
      </c>
      <c r="D4" s="15"/>
      <c r="E4" s="2">
        <f>+B4+'Febrero 2024'!E4</f>
        <v>1</v>
      </c>
      <c r="F4" s="2">
        <f>+C4+'Febrero 2024'!F4</f>
        <v>1</v>
      </c>
      <c r="G4" s="15">
        <f t="shared" ref="G4:G27" si="0">+(E4-F4)*100/F4</f>
        <v>0</v>
      </c>
      <c r="H4" s="2">
        <f>+B4-C4+'Febrero 2024'!H4</f>
        <v>3</v>
      </c>
      <c r="I4" s="16">
        <f>+'Marzo 2023'!H4</f>
        <v>3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+'Marzo 2023'!B5</f>
        <v>0</v>
      </c>
      <c r="D5" s="15"/>
      <c r="E5" s="2">
        <f>+B5+'Febrero 2024'!E5</f>
        <v>0</v>
      </c>
      <c r="F5" s="2">
        <f>+C5+'Febrero 2024'!F5</f>
        <v>0</v>
      </c>
      <c r="G5" s="15"/>
      <c r="H5" s="2">
        <f>+B5-C5+'Febrero 2024'!H5</f>
        <v>1</v>
      </c>
      <c r="I5" s="16">
        <f>+'Marzo 2023'!H5</f>
        <v>1</v>
      </c>
      <c r="J5" s="15">
        <f t="shared" si="1"/>
        <v>0</v>
      </c>
    </row>
    <row r="6" spans="1:10" ht="13" x14ac:dyDescent="0.15">
      <c r="A6" s="1" t="s">
        <v>6</v>
      </c>
      <c r="B6" s="2"/>
      <c r="C6" s="2">
        <f>+'Marzo 2023'!B6</f>
        <v>0</v>
      </c>
      <c r="D6" s="15"/>
      <c r="E6" s="2">
        <f>+B6+'Febrero 2024'!E6</f>
        <v>2</v>
      </c>
      <c r="F6" s="2">
        <f>+C6+'Febrero 2024'!F6</f>
        <v>0</v>
      </c>
      <c r="G6" s="15"/>
      <c r="H6" s="2">
        <f>+B6-C6+'Febrero 2024'!H6</f>
        <v>5</v>
      </c>
      <c r="I6" s="16">
        <f>+'Marzo 2023'!H6</f>
        <v>3</v>
      </c>
      <c r="J6" s="15">
        <f t="shared" si="1"/>
        <v>66.666666666666671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0</v>
      </c>
      <c r="D7" s="5"/>
      <c r="E7" s="4">
        <f>SUM(E4:E6)</f>
        <v>3</v>
      </c>
      <c r="F7" s="4">
        <f>SUM(F4:F6)</f>
        <v>1</v>
      </c>
      <c r="G7" s="5">
        <f t="shared" si="0"/>
        <v>200</v>
      </c>
      <c r="H7" s="4">
        <f>SUM(H4:H6)</f>
        <v>9</v>
      </c>
      <c r="I7" s="4">
        <f>SUM(I4:I6)</f>
        <v>7</v>
      </c>
      <c r="J7" s="5">
        <f t="shared" si="1"/>
        <v>28.571428571428573</v>
      </c>
    </row>
    <row r="8" spans="1:10" ht="13" x14ac:dyDescent="0.15">
      <c r="A8" s="1" t="s">
        <v>7</v>
      </c>
      <c r="B8" s="2"/>
      <c r="C8" s="2">
        <f>+'Marzo 2023'!B8</f>
        <v>0</v>
      </c>
      <c r="D8" s="15"/>
      <c r="E8" s="2">
        <f>+B8+'Febrero 2024'!E8</f>
        <v>0</v>
      </c>
      <c r="F8" s="2">
        <f>+C8+'Febrero 2024'!F8</f>
        <v>0</v>
      </c>
      <c r="G8" s="15"/>
      <c r="H8" s="2">
        <f>+B8-C8+'Febrero 2024'!H8</f>
        <v>3</v>
      </c>
      <c r="I8" s="16">
        <f>+'Marzo 2023'!H8</f>
        <v>0</v>
      </c>
      <c r="J8" s="15"/>
    </row>
    <row r="9" spans="1:10" ht="13" x14ac:dyDescent="0.15">
      <c r="A9" s="1" t="s">
        <v>8</v>
      </c>
      <c r="B9" s="2"/>
      <c r="C9" s="2">
        <f>+'Marzo 2023'!B9</f>
        <v>0</v>
      </c>
      <c r="D9" s="15"/>
      <c r="E9" s="2">
        <f>+B9+'Febrero 2024'!E9</f>
        <v>1</v>
      </c>
      <c r="F9" s="2">
        <f>+C9+'Febrero 2024'!F9</f>
        <v>1</v>
      </c>
      <c r="G9" s="15">
        <f t="shared" si="0"/>
        <v>0</v>
      </c>
      <c r="H9" s="2">
        <f>+B9-C9+'Febrero 2024'!H9</f>
        <v>5</v>
      </c>
      <c r="I9" s="16">
        <f>+'Marzo 2023'!H9</f>
        <v>7</v>
      </c>
      <c r="J9" s="15">
        <f t="shared" si="1"/>
        <v>-28.571428571428573</v>
      </c>
    </row>
    <row r="10" spans="1:10" ht="13" x14ac:dyDescent="0.15">
      <c r="A10" s="1" t="s">
        <v>9</v>
      </c>
      <c r="B10" s="2">
        <v>1</v>
      </c>
      <c r="C10" s="2">
        <f>+'Marzo 2023'!B10</f>
        <v>4</v>
      </c>
      <c r="D10" s="15">
        <f t="shared" ref="D10:D12" si="3">+(B10-C10)*100/C10</f>
        <v>-75</v>
      </c>
      <c r="E10" s="2">
        <f>+B10+'Febrero 2024'!E10</f>
        <v>5</v>
      </c>
      <c r="F10" s="2">
        <f>+C10+'Febrero 2024'!F10</f>
        <v>9</v>
      </c>
      <c r="G10" s="15">
        <f t="shared" si="0"/>
        <v>-44.444444444444443</v>
      </c>
      <c r="H10" s="2">
        <f>+B10-C10+'Febrero 2024'!H10</f>
        <v>21</v>
      </c>
      <c r="I10" s="16">
        <f>+'Marzo 2023'!H10</f>
        <v>32</v>
      </c>
      <c r="J10" s="15">
        <f t="shared" si="1"/>
        <v>-34.375</v>
      </c>
    </row>
    <row r="11" spans="1:10" ht="13" x14ac:dyDescent="0.15">
      <c r="A11" s="1" t="s">
        <v>10</v>
      </c>
      <c r="B11" s="2">
        <v>1</v>
      </c>
      <c r="C11" s="2">
        <f>+'Marzo 2023'!B11</f>
        <v>2</v>
      </c>
      <c r="D11" s="15">
        <f t="shared" si="3"/>
        <v>-50</v>
      </c>
      <c r="E11" s="2">
        <f>+B11+'Febrero 2024'!E11</f>
        <v>5</v>
      </c>
      <c r="F11" s="2">
        <f>+C11+'Febrero 2024'!F11</f>
        <v>6</v>
      </c>
      <c r="G11" s="15">
        <f t="shared" si="0"/>
        <v>-16.666666666666668</v>
      </c>
      <c r="H11" s="2">
        <f>+B11-C11+'Febrero 2024'!H11</f>
        <v>24</v>
      </c>
      <c r="I11" s="16">
        <f>+'Marzo 2023'!H11</f>
        <v>41</v>
      </c>
      <c r="J11" s="15">
        <f t="shared" si="1"/>
        <v>-41.463414634146339</v>
      </c>
    </row>
    <row r="12" spans="1:10" ht="13" x14ac:dyDescent="0.15">
      <c r="A12" s="1" t="s">
        <v>11</v>
      </c>
      <c r="B12" s="2">
        <v>10</v>
      </c>
      <c r="C12" s="2">
        <f>+'Marzo 2023'!B12</f>
        <v>9</v>
      </c>
      <c r="D12" s="15">
        <f t="shared" si="3"/>
        <v>11.111111111111111</v>
      </c>
      <c r="E12" s="2">
        <f>+B12+'Febrero 2024'!E12</f>
        <v>17</v>
      </c>
      <c r="F12" s="2">
        <f>+C12+'Febrero 2024'!F12</f>
        <v>20</v>
      </c>
      <c r="G12" s="15">
        <f t="shared" si="0"/>
        <v>-15</v>
      </c>
      <c r="H12" s="2">
        <f>+B12-C12+'Febrero 2024'!H12</f>
        <v>53</v>
      </c>
      <c r="I12" s="16">
        <f>+'Marzo 2023'!H12</f>
        <v>58</v>
      </c>
      <c r="J12" s="15">
        <f t="shared" si="1"/>
        <v>-8.6206896551724146</v>
      </c>
    </row>
    <row r="13" spans="1:10" x14ac:dyDescent="0.15">
      <c r="A13" s="6" t="s">
        <v>2</v>
      </c>
      <c r="B13" s="4">
        <f t="shared" ref="B13" si="4">+B8+B9+B10+B11+B12</f>
        <v>12</v>
      </c>
      <c r="C13" s="4">
        <f>SUM(C8:C12)</f>
        <v>15</v>
      </c>
      <c r="D13" s="5">
        <f>+(B13-C13)*100/C13</f>
        <v>-20</v>
      </c>
      <c r="E13" s="4">
        <f>SUM(E8:E12)</f>
        <v>28</v>
      </c>
      <c r="F13" s="4">
        <f>SUM(F8:F12)</f>
        <v>36</v>
      </c>
      <c r="G13" s="5">
        <f t="shared" si="0"/>
        <v>-22.222222222222221</v>
      </c>
      <c r="H13" s="4">
        <f>SUM(H8:H12)</f>
        <v>106</v>
      </c>
      <c r="I13" s="4">
        <f>SUM(I8:I12)</f>
        <v>138</v>
      </c>
      <c r="J13" s="5">
        <f t="shared" si="1"/>
        <v>-23.188405797101449</v>
      </c>
    </row>
    <row r="14" spans="1:10" ht="13" x14ac:dyDescent="0.15">
      <c r="A14" s="1" t="s">
        <v>12</v>
      </c>
      <c r="B14" s="2">
        <v>4</v>
      </c>
      <c r="C14" s="2">
        <f>+'Marzo 2023'!B14</f>
        <v>2</v>
      </c>
      <c r="D14" s="15">
        <f t="shared" ref="D14:D18" si="5">+(B14-C14)*100/C14</f>
        <v>100</v>
      </c>
      <c r="E14" s="2">
        <f>+B14+'Febrero 2024'!E14</f>
        <v>7</v>
      </c>
      <c r="F14" s="2">
        <f>+C14+'Febrero 2024'!F14</f>
        <v>6</v>
      </c>
      <c r="G14" s="15">
        <f t="shared" si="0"/>
        <v>16.666666666666668</v>
      </c>
      <c r="H14" s="2">
        <f>+B14-C14+'Febrero 2024'!H14</f>
        <v>29</v>
      </c>
      <c r="I14" s="16">
        <f>+'Marzo 2023'!H14</f>
        <v>24</v>
      </c>
      <c r="J14" s="15">
        <f t="shared" si="1"/>
        <v>20.833333333333332</v>
      </c>
    </row>
    <row r="15" spans="1:10" ht="13" x14ac:dyDescent="0.15">
      <c r="A15" s="1" t="s">
        <v>13</v>
      </c>
      <c r="B15" s="2">
        <v>3</v>
      </c>
      <c r="C15" s="2">
        <f>+'Marzo 2023'!B15</f>
        <v>3</v>
      </c>
      <c r="D15" s="15">
        <f t="shared" si="5"/>
        <v>0</v>
      </c>
      <c r="E15" s="2">
        <f>+B15+'Febrero 2024'!E15</f>
        <v>11</v>
      </c>
      <c r="F15" s="2">
        <f>+C15+'Febrero 2024'!F15</f>
        <v>7</v>
      </c>
      <c r="G15" s="15">
        <f t="shared" si="0"/>
        <v>57.142857142857146</v>
      </c>
      <c r="H15" s="2">
        <f>+B15-C15+'Febrero 2024'!H15</f>
        <v>40</v>
      </c>
      <c r="I15" s="16">
        <f>+'Marzo 2023'!H15</f>
        <v>46</v>
      </c>
      <c r="J15" s="15">
        <f t="shared" si="1"/>
        <v>-13.043478260869565</v>
      </c>
    </row>
    <row r="16" spans="1:10" ht="13" x14ac:dyDescent="0.15">
      <c r="A16" s="1" t="s">
        <v>14</v>
      </c>
      <c r="B16" s="2">
        <v>7</v>
      </c>
      <c r="C16" s="2">
        <f>+'Marzo 2023'!B16</f>
        <v>5</v>
      </c>
      <c r="D16" s="15">
        <f t="shared" si="5"/>
        <v>40</v>
      </c>
      <c r="E16" s="2">
        <f>+B16+'Febrero 2024'!E16</f>
        <v>26</v>
      </c>
      <c r="F16" s="2">
        <f>+C16+'Febrero 2024'!F16</f>
        <v>11</v>
      </c>
      <c r="G16" s="15">
        <f t="shared" si="0"/>
        <v>136.36363636363637</v>
      </c>
      <c r="H16" s="2">
        <f>+B16-C16+'Febrero 2024'!H16</f>
        <v>96</v>
      </c>
      <c r="I16" s="16">
        <f>+'Marzo 2023'!H16</f>
        <v>75</v>
      </c>
      <c r="J16" s="15">
        <f t="shared" si="1"/>
        <v>28</v>
      </c>
    </row>
    <row r="17" spans="1:10" ht="13" x14ac:dyDescent="0.15">
      <c r="A17" s="1" t="s">
        <v>15</v>
      </c>
      <c r="B17" s="2">
        <v>4</v>
      </c>
      <c r="C17" s="2">
        <f>+'Marzo 2023'!B17</f>
        <v>2</v>
      </c>
      <c r="D17" s="15">
        <f t="shared" si="5"/>
        <v>100</v>
      </c>
      <c r="E17" s="2">
        <f>+B17+'Febrero 2024'!E17</f>
        <v>13</v>
      </c>
      <c r="F17" s="2">
        <f>+C17+'Febrero 2024'!F17</f>
        <v>7</v>
      </c>
      <c r="G17" s="15">
        <f t="shared" si="0"/>
        <v>85.714285714285708</v>
      </c>
      <c r="H17" s="2">
        <f>+B17-C17+'Febrero 2024'!H17</f>
        <v>28</v>
      </c>
      <c r="I17" s="16">
        <f>+'Marzo 2023'!H17</f>
        <v>38</v>
      </c>
      <c r="J17" s="15">
        <f t="shared" si="1"/>
        <v>-26.315789473684209</v>
      </c>
    </row>
    <row r="18" spans="1:10" ht="13" x14ac:dyDescent="0.15">
      <c r="A18" s="1" t="s">
        <v>29</v>
      </c>
      <c r="B18" s="2">
        <v>3</v>
      </c>
      <c r="C18" s="2">
        <f>+'Marzo 2023'!B18</f>
        <v>8</v>
      </c>
      <c r="D18" s="15">
        <f t="shared" si="5"/>
        <v>-62.5</v>
      </c>
      <c r="E18" s="2">
        <f>+B18+'Febrero 2024'!E18</f>
        <v>12</v>
      </c>
      <c r="F18" s="2">
        <f>+C18+'Febrero 2024'!F18</f>
        <v>15</v>
      </c>
      <c r="G18" s="15">
        <f t="shared" si="0"/>
        <v>-20</v>
      </c>
      <c r="H18" s="2">
        <f>+B18-C18+'Febrero 2024'!H18</f>
        <v>52</v>
      </c>
      <c r="I18" s="16">
        <f>+'Marzo 2023'!H18</f>
        <v>58</v>
      </c>
      <c r="J18" s="15">
        <f t="shared" si="1"/>
        <v>-10.344827586206897</v>
      </c>
    </row>
    <row r="19" spans="1:10" x14ac:dyDescent="0.15">
      <c r="A19" s="6" t="s">
        <v>3</v>
      </c>
      <c r="B19" s="4">
        <f t="shared" ref="B19" si="6">+B14+B15+B16+B17+B18</f>
        <v>21</v>
      </c>
      <c r="C19" s="4">
        <f>SUM(C14:C18)</f>
        <v>20</v>
      </c>
      <c r="D19" s="5">
        <f>+(B19-C19)*100/C19</f>
        <v>5</v>
      </c>
      <c r="E19" s="4">
        <f>SUM(E14:E18)</f>
        <v>69</v>
      </c>
      <c r="F19" s="4">
        <f>SUM(F14:F18)</f>
        <v>46</v>
      </c>
      <c r="G19" s="5">
        <f t="shared" si="0"/>
        <v>50</v>
      </c>
      <c r="H19" s="4">
        <f>SUM(H14:H18)</f>
        <v>245</v>
      </c>
      <c r="I19" s="4">
        <f>SUM(I14:I18)</f>
        <v>241</v>
      </c>
      <c r="J19" s="5">
        <f t="shared" si="1"/>
        <v>1.6597510373443984</v>
      </c>
    </row>
    <row r="20" spans="1:10" ht="13" x14ac:dyDescent="0.15">
      <c r="A20" s="1" t="s">
        <v>16</v>
      </c>
      <c r="B20" s="2">
        <v>5</v>
      </c>
      <c r="C20" s="2">
        <f>+'Marzo 2023'!B20</f>
        <v>11</v>
      </c>
      <c r="D20" s="15">
        <f t="shared" ref="D20:D27" si="7">+(B20-C20)*100/C20</f>
        <v>-54.545454545454547</v>
      </c>
      <c r="E20" s="2">
        <f>+B20+'Febrero 2024'!E20</f>
        <v>13</v>
      </c>
      <c r="F20" s="2">
        <f>+C20+'Febrero 2024'!F20</f>
        <v>19</v>
      </c>
      <c r="G20" s="15">
        <f t="shared" si="0"/>
        <v>-31.578947368421051</v>
      </c>
      <c r="H20" s="2">
        <f>+B20-C20+'Febrero 2024'!H20</f>
        <v>53</v>
      </c>
      <c r="I20" s="16">
        <f>+'Marzo 2023'!H20</f>
        <v>54</v>
      </c>
      <c r="J20" s="15">
        <f t="shared" si="1"/>
        <v>-1.8518518518518519</v>
      </c>
    </row>
    <row r="21" spans="1:10" ht="13" x14ac:dyDescent="0.15">
      <c r="A21" s="1" t="s">
        <v>17</v>
      </c>
      <c r="B21" s="2">
        <v>1</v>
      </c>
      <c r="C21" s="2">
        <f>+'Marzo 2023'!B21</f>
        <v>5</v>
      </c>
      <c r="D21" s="15">
        <f t="shared" si="7"/>
        <v>-80</v>
      </c>
      <c r="E21" s="2">
        <f>+B21+'Febrero 2024'!E21</f>
        <v>8</v>
      </c>
      <c r="F21" s="2">
        <f>+C21+'Febrero 2024'!F21</f>
        <v>12</v>
      </c>
      <c r="G21" s="15">
        <f t="shared" si="0"/>
        <v>-33.333333333333336</v>
      </c>
      <c r="H21" s="2">
        <f>+B21-C21+'Febrero 2024'!H21</f>
        <v>33</v>
      </c>
      <c r="I21" s="16">
        <f>+'Marzo 2023'!H21</f>
        <v>36</v>
      </c>
      <c r="J21" s="15">
        <f t="shared" si="1"/>
        <v>-8.3333333333333339</v>
      </c>
    </row>
    <row r="22" spans="1:10" ht="13" x14ac:dyDescent="0.15">
      <c r="A22" s="1" t="s">
        <v>19</v>
      </c>
      <c r="B22" s="2"/>
      <c r="C22" s="2">
        <f>+'Marzo 2023'!B22</f>
        <v>2</v>
      </c>
      <c r="D22" s="15">
        <f t="shared" si="7"/>
        <v>-100</v>
      </c>
      <c r="E22" s="2">
        <f>+B22+'Febrero 2024'!E22</f>
        <v>3</v>
      </c>
      <c r="F22" s="2">
        <f>+C22+'Febrero 2024'!F22</f>
        <v>7</v>
      </c>
      <c r="G22" s="15">
        <f t="shared" si="0"/>
        <v>-57.142857142857146</v>
      </c>
      <c r="H22" s="2">
        <f>+B22-C22+'Febrero 2024'!H22</f>
        <v>23</v>
      </c>
      <c r="I22" s="16">
        <f>+'Marzo 2023'!H22</f>
        <v>24</v>
      </c>
      <c r="J22" s="15">
        <f t="shared" si="1"/>
        <v>-4.166666666666667</v>
      </c>
    </row>
    <row r="23" spans="1:10" ht="13" x14ac:dyDescent="0.15">
      <c r="A23" s="1" t="s">
        <v>18</v>
      </c>
      <c r="B23" s="2">
        <v>3</v>
      </c>
      <c r="C23" s="2">
        <f>+'Marzo 2023'!B23</f>
        <v>4</v>
      </c>
      <c r="D23" s="15">
        <f t="shared" si="7"/>
        <v>-25</v>
      </c>
      <c r="E23" s="2">
        <f>+B23+'Febrero 2024'!E23</f>
        <v>8</v>
      </c>
      <c r="F23" s="2">
        <f>+C23+'Febrero 2024'!F23</f>
        <v>12</v>
      </c>
      <c r="G23" s="15">
        <f t="shared" si="0"/>
        <v>-33.333333333333336</v>
      </c>
      <c r="H23" s="2">
        <f>+B23-C23+'Febrero 2024'!H23</f>
        <v>29</v>
      </c>
      <c r="I23" s="16">
        <f>+'Marzo 2023'!H23</f>
        <v>33</v>
      </c>
      <c r="J23" s="15">
        <f t="shared" si="1"/>
        <v>-12.121212121212121</v>
      </c>
    </row>
    <row r="24" spans="1:10" ht="13" x14ac:dyDescent="0.15">
      <c r="A24" s="1" t="s">
        <v>20</v>
      </c>
      <c r="B24" s="2">
        <v>7</v>
      </c>
      <c r="C24" s="2">
        <f>+'Marzo 2023'!B24</f>
        <v>8</v>
      </c>
      <c r="D24" s="15">
        <f t="shared" si="7"/>
        <v>-12.5</v>
      </c>
      <c r="E24" s="2">
        <f>+B24+'Febrero 2024'!E24</f>
        <v>18</v>
      </c>
      <c r="F24" s="2">
        <f>+C24+'Febrero 2024'!F24</f>
        <v>17</v>
      </c>
      <c r="G24" s="15">
        <f t="shared" si="0"/>
        <v>5.882352941176471</v>
      </c>
      <c r="H24" s="2">
        <f>+B24-C24+'Febrero 2024'!H24</f>
        <v>61</v>
      </c>
      <c r="I24" s="16">
        <f>+'Marzo 2023'!H24</f>
        <v>66</v>
      </c>
      <c r="J24" s="15">
        <f t="shared" si="1"/>
        <v>-7.5757575757575761</v>
      </c>
    </row>
    <row r="25" spans="1:10" ht="13" x14ac:dyDescent="0.15">
      <c r="A25" s="1" t="s">
        <v>22</v>
      </c>
      <c r="B25" s="2">
        <v>14</v>
      </c>
      <c r="C25" s="2">
        <f>+'Marzo 2023'!B25</f>
        <v>22</v>
      </c>
      <c r="D25" s="15">
        <f t="shared" si="7"/>
        <v>-36.363636363636367</v>
      </c>
      <c r="E25" s="2">
        <f>+B25+'Febrero 2024'!E25</f>
        <v>38</v>
      </c>
      <c r="F25" s="2">
        <f>+C25+'Febrero 2024'!F25</f>
        <v>41</v>
      </c>
      <c r="G25" s="15">
        <f t="shared" si="0"/>
        <v>-7.3170731707317076</v>
      </c>
      <c r="H25" s="2">
        <f>+B25-C25+'Febrero 2024'!H25</f>
        <v>122</v>
      </c>
      <c r="I25" s="16">
        <f>+'Marzo 2023'!H25</f>
        <v>153</v>
      </c>
      <c r="J25" s="15">
        <f t="shared" si="1"/>
        <v>-20.261437908496731</v>
      </c>
    </row>
    <row r="26" spans="1:10" ht="13" x14ac:dyDescent="0.15">
      <c r="A26" s="1" t="s">
        <v>21</v>
      </c>
      <c r="B26" s="2">
        <v>12</v>
      </c>
      <c r="C26" s="2">
        <f>+'Marzo 2023'!B26</f>
        <v>11</v>
      </c>
      <c r="D26" s="15">
        <f t="shared" si="7"/>
        <v>9.0909090909090917</v>
      </c>
      <c r="E26" s="2">
        <f>+B26+'Febrero 2024'!E26</f>
        <v>35</v>
      </c>
      <c r="F26" s="2">
        <f>+C26+'Febrero 2024'!F26</f>
        <v>27</v>
      </c>
      <c r="G26" s="15">
        <f t="shared" si="0"/>
        <v>29.62962962962963</v>
      </c>
      <c r="H26" s="2">
        <f>+B26-C26+'Febrero 2024'!H26</f>
        <v>96</v>
      </c>
      <c r="I26" s="16">
        <f>+'Marzo 2023'!H26</f>
        <v>94</v>
      </c>
      <c r="J26" s="15">
        <f t="shared" si="1"/>
        <v>2.1276595744680851</v>
      </c>
    </row>
    <row r="27" spans="1:10" ht="13" x14ac:dyDescent="0.15">
      <c r="A27" s="1" t="s">
        <v>28</v>
      </c>
      <c r="B27" s="2">
        <v>13</v>
      </c>
      <c r="C27" s="2">
        <f>+'Marzo 2023'!B27</f>
        <v>16</v>
      </c>
      <c r="D27" s="15">
        <f t="shared" si="7"/>
        <v>-18.75</v>
      </c>
      <c r="E27" s="2">
        <f>+B27+'Febrero 2024'!E27</f>
        <v>27</v>
      </c>
      <c r="F27" s="2">
        <f>+C27+'Febrero 2024'!F27</f>
        <v>32</v>
      </c>
      <c r="G27" s="15">
        <f t="shared" si="0"/>
        <v>-15.625</v>
      </c>
      <c r="H27" s="2">
        <f>+B27-C27+'Febrero 2024'!H27</f>
        <v>68</v>
      </c>
      <c r="I27" s="16">
        <f>+'Marzo 2023'!H27</f>
        <v>93</v>
      </c>
      <c r="J27" s="15">
        <f t="shared" si="1"/>
        <v>-26.881720430107528</v>
      </c>
    </row>
    <row r="28" spans="1:10" x14ac:dyDescent="0.15">
      <c r="A28" s="6" t="s">
        <v>30</v>
      </c>
      <c r="B28" s="4">
        <f>SUM(B20:B27)</f>
        <v>55</v>
      </c>
      <c r="C28" s="4">
        <f>SUM(C20:C27)</f>
        <v>79</v>
      </c>
      <c r="D28" s="5">
        <f>+(B28-C28)*100/C28</f>
        <v>-30.379746835443036</v>
      </c>
      <c r="E28" s="4">
        <f>SUM(E20:E27)</f>
        <v>150</v>
      </c>
      <c r="F28" s="4">
        <f>SUM(F20:F27)</f>
        <v>167</v>
      </c>
      <c r="G28" s="5">
        <f>+(E28-F28)*100/F28</f>
        <v>-10.179640718562874</v>
      </c>
      <c r="H28" s="4">
        <f>SUM(H20:H27)</f>
        <v>485</v>
      </c>
      <c r="I28" s="4">
        <f>SUM(I20:I27)</f>
        <v>553</v>
      </c>
      <c r="J28" s="5">
        <f>+(H28-I28)*100/I28</f>
        <v>-12.296564195298373</v>
      </c>
    </row>
    <row r="29" spans="1:10" ht="14" x14ac:dyDescent="0.15">
      <c r="A29" s="14" t="s">
        <v>27</v>
      </c>
      <c r="B29" s="12">
        <f>+B7+B13+B19+B28</f>
        <v>89</v>
      </c>
      <c r="C29" s="12">
        <f>+C7+C13+C19+C28</f>
        <v>114</v>
      </c>
      <c r="D29" s="13">
        <f>+(B29-C29)*100/C29</f>
        <v>-21.92982456140351</v>
      </c>
      <c r="E29" s="12">
        <f t="shared" ref="E29:I29" si="8">+E7+E13+E19+E28</f>
        <v>250</v>
      </c>
      <c r="F29" s="12">
        <f t="shared" si="8"/>
        <v>250</v>
      </c>
      <c r="G29" s="13">
        <f>+(E29-F29)*100/F29</f>
        <v>0</v>
      </c>
      <c r="H29" s="12">
        <f t="shared" si="8"/>
        <v>845</v>
      </c>
      <c r="I29" s="12">
        <f t="shared" si="8"/>
        <v>939</v>
      </c>
      <c r="J29" s="13">
        <f>+(H29-I29)*100/I29</f>
        <v>-10.010649627263046</v>
      </c>
    </row>
    <row r="30" spans="1:10" x14ac:dyDescent="0.15">
      <c r="A30" s="11" t="s">
        <v>31</v>
      </c>
      <c r="B30" s="11">
        <f>+B29-B7</f>
        <v>88</v>
      </c>
      <c r="C30" s="11">
        <f>+C29-C7</f>
        <v>114</v>
      </c>
      <c r="D30" s="10">
        <f>+(B30-C30)*100/C30</f>
        <v>-22.807017543859651</v>
      </c>
      <c r="E30" s="11">
        <f t="shared" ref="E30:I30" si="9">+E29-E7</f>
        <v>247</v>
      </c>
      <c r="F30" s="11">
        <f t="shared" si="9"/>
        <v>249</v>
      </c>
      <c r="G30" s="10">
        <f>+(E30-F30)*100/F30</f>
        <v>-0.80321285140562249</v>
      </c>
      <c r="H30" s="11">
        <f t="shared" si="9"/>
        <v>836</v>
      </c>
      <c r="I30" s="11">
        <f t="shared" si="9"/>
        <v>932</v>
      </c>
      <c r="J30" s="10">
        <f>+(H30-I30)*100/I30</f>
        <v>-10.300429184549357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Hoja99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/>
      <c r="C4" s="2">
        <f>+'Marzo 2017'!B4</f>
        <v>0</v>
      </c>
      <c r="D4" s="15"/>
      <c r="E4" s="2">
        <f>+B4+'Febrero 2018'!E4</f>
        <v>1</v>
      </c>
      <c r="F4" s="2">
        <f>+C4+'Febrero 2018'!F4</f>
        <v>1</v>
      </c>
      <c r="G4" s="15">
        <f t="shared" ref="G4:G7" si="0">+(E4-F4)*100/F4</f>
        <v>0</v>
      </c>
      <c r="H4" s="2">
        <f>+B4-C4+'Febrero 2018'!H4</f>
        <v>9</v>
      </c>
      <c r="I4" s="16">
        <f>+'Marzo 2017'!H4</f>
        <v>6</v>
      </c>
      <c r="J4" s="15">
        <f t="shared" ref="J4:J27" si="1">+(H4-I4)*100/I4</f>
        <v>50</v>
      </c>
    </row>
    <row r="5" spans="1:10" ht="13" x14ac:dyDescent="0.15">
      <c r="A5" s="1" t="s">
        <v>5</v>
      </c>
      <c r="B5" s="2"/>
      <c r="C5" s="2">
        <f>+'Marzo 2017'!B5</f>
        <v>1</v>
      </c>
      <c r="D5" s="15"/>
      <c r="E5" s="2">
        <f>+B5+'Febrero 2018'!E5</f>
        <v>2</v>
      </c>
      <c r="F5" s="2">
        <f>+C5+'Febrero 2018'!F5</f>
        <v>1</v>
      </c>
      <c r="G5" s="15">
        <f t="shared" si="0"/>
        <v>100</v>
      </c>
      <c r="H5" s="2">
        <f>+B5-C5+'Febrero 2018'!H5</f>
        <v>4</v>
      </c>
      <c r="I5" s="16">
        <f>+'Marzo 2017'!H5</f>
        <v>4</v>
      </c>
      <c r="J5" s="15">
        <f t="shared" si="1"/>
        <v>0</v>
      </c>
    </row>
    <row r="6" spans="1:10" ht="13" x14ac:dyDescent="0.15">
      <c r="A6" s="1" t="s">
        <v>6</v>
      </c>
      <c r="B6" s="2"/>
      <c r="C6" s="2">
        <f>+'Marzo 2017'!B6</f>
        <v>0</v>
      </c>
      <c r="D6" s="15"/>
      <c r="E6" s="2">
        <f>+B6+'Febrero 2018'!E6</f>
        <v>1</v>
      </c>
      <c r="F6" s="2">
        <f>+C6+'Febrero 2018'!F6</f>
        <v>2</v>
      </c>
      <c r="G6" s="15">
        <f t="shared" si="0"/>
        <v>-50</v>
      </c>
      <c r="H6" s="2">
        <f>+B6-C6+'Febrero 2018'!H6</f>
        <v>6</v>
      </c>
      <c r="I6" s="16">
        <f>+'Marzo 2017'!H6</f>
        <v>8</v>
      </c>
      <c r="J6" s="15">
        <f t="shared" si="1"/>
        <v>-25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1</v>
      </c>
      <c r="D7" s="5"/>
      <c r="E7" s="4">
        <f>SUM(E4:E6)</f>
        <v>4</v>
      </c>
      <c r="F7" s="4">
        <f>SUM(F4:F6)</f>
        <v>4</v>
      </c>
      <c r="G7" s="5">
        <f t="shared" si="0"/>
        <v>0</v>
      </c>
      <c r="H7" s="4">
        <f>SUM(H4:H6)</f>
        <v>19</v>
      </c>
      <c r="I7" s="4">
        <f>SUM(I4:I6)</f>
        <v>18</v>
      </c>
      <c r="J7" s="5">
        <f t="shared" si="1"/>
        <v>5.5555555555555554</v>
      </c>
    </row>
    <row r="8" spans="1:10" ht="13" x14ac:dyDescent="0.15">
      <c r="A8" s="1" t="s">
        <v>7</v>
      </c>
      <c r="B8" s="2">
        <v>3</v>
      </c>
      <c r="C8" s="2">
        <f>+'Marzo 2017'!B8</f>
        <v>0</v>
      </c>
      <c r="D8" s="15"/>
      <c r="E8" s="2">
        <f>+B8+'Febrero 2018'!E8</f>
        <v>4</v>
      </c>
      <c r="F8" s="2">
        <f>+C8+'Febrero 2018'!F8</f>
        <v>0</v>
      </c>
      <c r="G8" s="15"/>
      <c r="H8" s="2">
        <f>+B8-C8+'Febrero 2018'!H8</f>
        <v>9</v>
      </c>
      <c r="I8" s="16">
        <f>+'Marzo 2017'!H8</f>
        <v>6</v>
      </c>
      <c r="J8" s="15">
        <f t="shared" si="1"/>
        <v>50</v>
      </c>
    </row>
    <row r="9" spans="1:10" ht="13" x14ac:dyDescent="0.15">
      <c r="A9" s="1" t="s">
        <v>8</v>
      </c>
      <c r="B9" s="2">
        <v>3</v>
      </c>
      <c r="C9" s="2">
        <f>+'Marzo 2017'!B9</f>
        <v>1</v>
      </c>
      <c r="D9" s="15">
        <f t="shared" ref="D9:D12" si="3">+(B9-C9)*100/C9</f>
        <v>200</v>
      </c>
      <c r="E9" s="2">
        <f>+B9+'Febrero 2018'!E9</f>
        <v>7</v>
      </c>
      <c r="F9" s="2">
        <f>+C9+'Febrero 2018'!F9</f>
        <v>2</v>
      </c>
      <c r="G9" s="15">
        <f t="shared" ref="G9:G27" si="4">+(E9-F9)*100/F9</f>
        <v>250</v>
      </c>
      <c r="H9" s="2">
        <f>+B9-C9+'Febrero 2018'!H9</f>
        <v>23</v>
      </c>
      <c r="I9" s="16">
        <f>+'Marzo 2017'!H9</f>
        <v>19</v>
      </c>
      <c r="J9" s="15">
        <f t="shared" si="1"/>
        <v>21.05263157894737</v>
      </c>
    </row>
    <row r="10" spans="1:10" ht="13" x14ac:dyDescent="0.15">
      <c r="A10" s="1" t="s">
        <v>9</v>
      </c>
      <c r="B10" s="2">
        <v>5</v>
      </c>
      <c r="C10" s="2">
        <f>+'Marzo 2017'!B10</f>
        <v>5</v>
      </c>
      <c r="D10" s="15">
        <f t="shared" si="3"/>
        <v>0</v>
      </c>
      <c r="E10" s="2">
        <f>+B10+'Febrero 2018'!E10</f>
        <v>18</v>
      </c>
      <c r="F10" s="2">
        <f>+C10+'Febrero 2018'!F10</f>
        <v>18</v>
      </c>
      <c r="G10" s="15">
        <f t="shared" si="4"/>
        <v>0</v>
      </c>
      <c r="H10" s="2">
        <f>+B10-C10+'Febrero 2018'!H10</f>
        <v>60</v>
      </c>
      <c r="I10" s="16">
        <f>+'Marzo 2017'!H10</f>
        <v>52</v>
      </c>
      <c r="J10" s="15">
        <f t="shared" si="1"/>
        <v>15.384615384615385</v>
      </c>
    </row>
    <row r="11" spans="1:10" ht="13" x14ac:dyDescent="0.15">
      <c r="A11" s="1" t="s">
        <v>10</v>
      </c>
      <c r="B11" s="2">
        <v>5</v>
      </c>
      <c r="C11" s="2">
        <f>+'Marzo 2017'!B11</f>
        <v>4</v>
      </c>
      <c r="D11" s="15">
        <f t="shared" si="3"/>
        <v>25</v>
      </c>
      <c r="E11" s="2">
        <f>+B11+'Febrero 2018'!E11</f>
        <v>20</v>
      </c>
      <c r="F11" s="2">
        <f>+C11+'Febrero 2018'!F11</f>
        <v>17</v>
      </c>
      <c r="G11" s="15">
        <f t="shared" si="4"/>
        <v>17.647058823529413</v>
      </c>
      <c r="H11" s="2">
        <f>+B11-C11+'Febrero 2018'!H11</f>
        <v>83</v>
      </c>
      <c r="I11" s="16">
        <f>+'Marzo 2017'!H11</f>
        <v>89</v>
      </c>
      <c r="J11" s="15">
        <f t="shared" si="1"/>
        <v>-6.7415730337078648</v>
      </c>
    </row>
    <row r="12" spans="1:10" ht="13" x14ac:dyDescent="0.15">
      <c r="A12" s="1" t="s">
        <v>11</v>
      </c>
      <c r="B12" s="2">
        <v>16</v>
      </c>
      <c r="C12" s="2">
        <f>+'Marzo 2017'!B12</f>
        <v>22</v>
      </c>
      <c r="D12" s="15">
        <f t="shared" si="3"/>
        <v>-27.272727272727273</v>
      </c>
      <c r="E12" s="2">
        <f>+B12+'Febrero 2018'!E12</f>
        <v>46</v>
      </c>
      <c r="F12" s="2">
        <f>+C12+'Febrero 2018'!F12</f>
        <v>52</v>
      </c>
      <c r="G12" s="15">
        <f t="shared" si="4"/>
        <v>-11.538461538461538</v>
      </c>
      <c r="H12" s="2">
        <f>+B12-C12+'Febrero 2018'!H12</f>
        <v>176</v>
      </c>
      <c r="I12" s="16">
        <f>+'Marzo 2017'!H12</f>
        <v>183</v>
      </c>
      <c r="J12" s="15">
        <f t="shared" si="1"/>
        <v>-3.8251366120218577</v>
      </c>
    </row>
    <row r="13" spans="1:10" x14ac:dyDescent="0.15">
      <c r="A13" s="6" t="s">
        <v>2</v>
      </c>
      <c r="B13" s="4">
        <f t="shared" ref="B13" si="5">+B8+B9+B10+B11+B12</f>
        <v>32</v>
      </c>
      <c r="C13" s="4">
        <f>SUM(C8:C12)</f>
        <v>32</v>
      </c>
      <c r="D13" s="5">
        <f>+(B13-C13)*100/C13</f>
        <v>0</v>
      </c>
      <c r="E13" s="4">
        <f>SUM(E8:E12)</f>
        <v>95</v>
      </c>
      <c r="F13" s="4">
        <f>SUM(F8:F12)</f>
        <v>89</v>
      </c>
      <c r="G13" s="5">
        <f t="shared" si="4"/>
        <v>6.7415730337078648</v>
      </c>
      <c r="H13" s="4">
        <f>SUM(H8:H12)</f>
        <v>351</v>
      </c>
      <c r="I13" s="4">
        <f>SUM(I8:I12)</f>
        <v>349</v>
      </c>
      <c r="J13" s="5">
        <f t="shared" si="1"/>
        <v>0.57306590257879653</v>
      </c>
    </row>
    <row r="14" spans="1:10" ht="13" x14ac:dyDescent="0.15">
      <c r="A14" s="1" t="s">
        <v>12</v>
      </c>
      <c r="B14" s="2">
        <v>3</v>
      </c>
      <c r="C14" s="2">
        <f>+'Marzo 2017'!B14</f>
        <v>13</v>
      </c>
      <c r="D14" s="15">
        <f t="shared" ref="D14:D27" si="6">+(B14-C14)*100/C14</f>
        <v>-76.92307692307692</v>
      </c>
      <c r="E14" s="2">
        <f>+B14+'Febrero 2018'!E14</f>
        <v>18</v>
      </c>
      <c r="F14" s="2">
        <f>+C14+'Febrero 2018'!F14</f>
        <v>26</v>
      </c>
      <c r="G14" s="15">
        <f t="shared" si="4"/>
        <v>-30.76923076923077</v>
      </c>
      <c r="H14" s="2">
        <f>+B14-C14+'Febrero 2018'!H14</f>
        <v>76</v>
      </c>
      <c r="I14" s="16">
        <f>+'Marzo 2017'!H14</f>
        <v>128</v>
      </c>
      <c r="J14" s="15">
        <f t="shared" si="1"/>
        <v>-40.625</v>
      </c>
    </row>
    <row r="15" spans="1:10" ht="13" x14ac:dyDescent="0.15">
      <c r="A15" s="1" t="s">
        <v>13</v>
      </c>
      <c r="B15" s="2">
        <v>11</v>
      </c>
      <c r="C15" s="2">
        <f>+'Marzo 2017'!B15</f>
        <v>17</v>
      </c>
      <c r="D15" s="15">
        <f t="shared" si="6"/>
        <v>-35.294117647058826</v>
      </c>
      <c r="E15" s="2">
        <f>+B15+'Febrero 2018'!E15</f>
        <v>37</v>
      </c>
      <c r="F15" s="2">
        <f>+C15+'Febrero 2018'!F15</f>
        <v>40</v>
      </c>
      <c r="G15" s="15">
        <f t="shared" si="4"/>
        <v>-7.5</v>
      </c>
      <c r="H15" s="2">
        <f>+B15-C15+'Febrero 2018'!H15</f>
        <v>134</v>
      </c>
      <c r="I15" s="16">
        <f>+'Marzo 2017'!H15</f>
        <v>129</v>
      </c>
      <c r="J15" s="15">
        <f t="shared" si="1"/>
        <v>3.8759689922480618</v>
      </c>
    </row>
    <row r="16" spans="1:10" ht="13" x14ac:dyDescent="0.15">
      <c r="A16" s="1" t="s">
        <v>14</v>
      </c>
      <c r="B16" s="2">
        <v>11</v>
      </c>
      <c r="C16" s="2">
        <f>+'Marzo 2017'!B16</f>
        <v>13</v>
      </c>
      <c r="D16" s="15">
        <f t="shared" si="6"/>
        <v>-15.384615384615385</v>
      </c>
      <c r="E16" s="2">
        <f>+B16+'Febrero 2018'!E16</f>
        <v>28</v>
      </c>
      <c r="F16" s="2">
        <f>+C16+'Febrero 2018'!F16</f>
        <v>40</v>
      </c>
      <c r="G16" s="15">
        <f t="shared" si="4"/>
        <v>-30</v>
      </c>
      <c r="H16" s="2">
        <f>+B16-C16+'Febrero 2018'!H16</f>
        <v>132</v>
      </c>
      <c r="I16" s="16">
        <f>+'Marzo 2017'!H16</f>
        <v>158</v>
      </c>
      <c r="J16" s="15">
        <f t="shared" si="1"/>
        <v>-16.455696202531644</v>
      </c>
    </row>
    <row r="17" spans="1:10" ht="13" x14ac:dyDescent="0.15">
      <c r="A17" s="1" t="s">
        <v>15</v>
      </c>
      <c r="B17" s="2">
        <v>7</v>
      </c>
      <c r="C17" s="2">
        <f>+'Marzo 2017'!B17</f>
        <v>7</v>
      </c>
      <c r="D17" s="15">
        <f t="shared" si="6"/>
        <v>0</v>
      </c>
      <c r="E17" s="2">
        <f>+B17+'Febrero 2018'!E17</f>
        <v>24</v>
      </c>
      <c r="F17" s="2">
        <f>+C17+'Febrero 2018'!F17</f>
        <v>26</v>
      </c>
      <c r="G17" s="15">
        <f t="shared" si="4"/>
        <v>-7.6923076923076925</v>
      </c>
      <c r="H17" s="2">
        <f>+B17-C17+'Febrero 2018'!H17</f>
        <v>98</v>
      </c>
      <c r="I17" s="16">
        <f>+'Marzo 2017'!H17</f>
        <v>85</v>
      </c>
      <c r="J17" s="15">
        <f t="shared" si="1"/>
        <v>15.294117647058824</v>
      </c>
    </row>
    <row r="18" spans="1:10" ht="13" x14ac:dyDescent="0.15">
      <c r="A18" s="1" t="s">
        <v>29</v>
      </c>
      <c r="B18" s="2">
        <v>11</v>
      </c>
      <c r="C18" s="2">
        <f>+'Marzo 2017'!B18</f>
        <v>14</v>
      </c>
      <c r="D18" s="15">
        <f t="shared" si="6"/>
        <v>-21.428571428571427</v>
      </c>
      <c r="E18" s="2">
        <f>+B18+'Febrero 2018'!E18</f>
        <v>28</v>
      </c>
      <c r="F18" s="2">
        <f>+C18+'Febrero 2018'!F18</f>
        <v>30</v>
      </c>
      <c r="G18" s="15">
        <f t="shared" si="4"/>
        <v>-6.666666666666667</v>
      </c>
      <c r="H18" s="2">
        <f>+B18-C18+'Febrero 2018'!H18</f>
        <v>114</v>
      </c>
      <c r="I18" s="16">
        <f>+'Marzo 2017'!H18</f>
        <v>143</v>
      </c>
      <c r="J18" s="15">
        <f t="shared" si="1"/>
        <v>-20.27972027972028</v>
      </c>
    </row>
    <row r="19" spans="1:10" x14ac:dyDescent="0.15">
      <c r="A19" s="6" t="s">
        <v>3</v>
      </c>
      <c r="B19" s="4">
        <f t="shared" ref="B19" si="7">+B14+B15+B16+B17+B18</f>
        <v>43</v>
      </c>
      <c r="C19" s="4">
        <f>SUM(C14:C18)</f>
        <v>64</v>
      </c>
      <c r="D19" s="5">
        <f>+(B19-C19)*100/C19</f>
        <v>-32.8125</v>
      </c>
      <c r="E19" s="4">
        <f>SUM(E14:E18)</f>
        <v>135</v>
      </c>
      <c r="F19" s="4">
        <f>SUM(F14:F18)</f>
        <v>162</v>
      </c>
      <c r="G19" s="5">
        <f t="shared" si="4"/>
        <v>-16.666666666666668</v>
      </c>
      <c r="H19" s="4">
        <f>SUM(H14:H18)</f>
        <v>554</v>
      </c>
      <c r="I19" s="4">
        <f>SUM(I14:I18)</f>
        <v>643</v>
      </c>
      <c r="J19" s="5">
        <f t="shared" si="1"/>
        <v>-13.841368584758943</v>
      </c>
    </row>
    <row r="20" spans="1:10" ht="13" x14ac:dyDescent="0.15">
      <c r="A20" s="1" t="s">
        <v>16</v>
      </c>
      <c r="B20" s="2">
        <v>12</v>
      </c>
      <c r="C20" s="2">
        <f>+'Marzo 2017'!B20</f>
        <v>19</v>
      </c>
      <c r="D20" s="15">
        <f t="shared" si="6"/>
        <v>-36.842105263157897</v>
      </c>
      <c r="E20" s="2">
        <f>+B20+'Febrero 2018'!E20</f>
        <v>33</v>
      </c>
      <c r="F20" s="2">
        <f>+C20+'Febrero 2018'!F20</f>
        <v>38</v>
      </c>
      <c r="G20" s="15">
        <f t="shared" si="4"/>
        <v>-13.157894736842104</v>
      </c>
      <c r="H20" s="2">
        <f>+B20-C20+'Febrero 2018'!H20</f>
        <v>122</v>
      </c>
      <c r="I20" s="16">
        <f>+'Marzo 2017'!H20</f>
        <v>152</v>
      </c>
      <c r="J20" s="15">
        <f t="shared" si="1"/>
        <v>-19.736842105263158</v>
      </c>
    </row>
    <row r="21" spans="1:10" ht="13" x14ac:dyDescent="0.15">
      <c r="A21" s="1" t="s">
        <v>17</v>
      </c>
      <c r="B21" s="2">
        <v>4</v>
      </c>
      <c r="C21" s="2">
        <f>+'Marzo 2017'!B21</f>
        <v>8</v>
      </c>
      <c r="D21" s="15">
        <f t="shared" si="6"/>
        <v>-50</v>
      </c>
      <c r="E21" s="2">
        <f>+B21+'Febrero 2018'!E21</f>
        <v>17</v>
      </c>
      <c r="F21" s="2">
        <f>+C21+'Febrero 2018'!F21</f>
        <v>21</v>
      </c>
      <c r="G21" s="15">
        <f t="shared" si="4"/>
        <v>-19.047619047619047</v>
      </c>
      <c r="H21" s="2">
        <f>+B21-C21+'Febrero 2018'!H21</f>
        <v>62</v>
      </c>
      <c r="I21" s="16">
        <f>+'Marzo 2017'!H21</f>
        <v>79</v>
      </c>
      <c r="J21" s="15">
        <f t="shared" si="1"/>
        <v>-21.518987341772153</v>
      </c>
    </row>
    <row r="22" spans="1:10" ht="13" x14ac:dyDescent="0.15">
      <c r="A22" s="1" t="s">
        <v>19</v>
      </c>
      <c r="B22" s="2">
        <v>2</v>
      </c>
      <c r="C22" s="2">
        <f>+'Marzo 2017'!B22</f>
        <v>3</v>
      </c>
      <c r="D22" s="15">
        <f t="shared" si="6"/>
        <v>-33.333333333333336</v>
      </c>
      <c r="E22" s="2">
        <f>+B22+'Febrero 2018'!E22</f>
        <v>7</v>
      </c>
      <c r="F22" s="2">
        <f>+C22+'Febrero 2018'!F22</f>
        <v>9</v>
      </c>
      <c r="G22" s="15">
        <f t="shared" si="4"/>
        <v>-22.222222222222221</v>
      </c>
      <c r="H22" s="2">
        <f>+B22-C22+'Febrero 2018'!H22</f>
        <v>30</v>
      </c>
      <c r="I22" s="16">
        <f>+'Marzo 2017'!H22</f>
        <v>38</v>
      </c>
      <c r="J22" s="15">
        <f t="shared" si="1"/>
        <v>-21.05263157894737</v>
      </c>
    </row>
    <row r="23" spans="1:10" ht="13" x14ac:dyDescent="0.15">
      <c r="A23" s="1" t="s">
        <v>18</v>
      </c>
      <c r="B23" s="2">
        <v>2</v>
      </c>
      <c r="C23" s="2">
        <f>+'Marzo 2017'!B23</f>
        <v>8</v>
      </c>
      <c r="D23" s="15">
        <f t="shared" si="6"/>
        <v>-75</v>
      </c>
      <c r="E23" s="2">
        <f>+B23+'Febrero 2018'!E23</f>
        <v>15</v>
      </c>
      <c r="F23" s="2">
        <f>+C23+'Febrero 2018'!F23</f>
        <v>15</v>
      </c>
      <c r="G23" s="15">
        <f t="shared" si="4"/>
        <v>0</v>
      </c>
      <c r="H23" s="2">
        <f>+B23-C23+'Febrero 2018'!H23</f>
        <v>48</v>
      </c>
      <c r="I23" s="16">
        <f>+'Marzo 2017'!H23</f>
        <v>70</v>
      </c>
      <c r="J23" s="15">
        <f t="shared" si="1"/>
        <v>-31.428571428571427</v>
      </c>
    </row>
    <row r="24" spans="1:10" ht="13" x14ac:dyDescent="0.15">
      <c r="A24" s="1" t="s">
        <v>20</v>
      </c>
      <c r="B24" s="2">
        <v>5</v>
      </c>
      <c r="C24" s="2">
        <f>+'Marzo 2017'!B24</f>
        <v>2</v>
      </c>
      <c r="D24" s="15"/>
      <c r="E24" s="2">
        <f>+B24+'Febrero 2018'!E24</f>
        <v>20</v>
      </c>
      <c r="F24" s="2">
        <f>+C24+'Febrero 2018'!F24</f>
        <v>22</v>
      </c>
      <c r="G24" s="15">
        <f t="shared" si="4"/>
        <v>-9.0909090909090917</v>
      </c>
      <c r="H24" s="2">
        <f>+B24-C24+'Febrero 2018'!H24</f>
        <v>97</v>
      </c>
      <c r="I24" s="16">
        <f>+'Marzo 2017'!H24</f>
        <v>68</v>
      </c>
      <c r="J24" s="15">
        <f t="shared" si="1"/>
        <v>42.647058823529413</v>
      </c>
    </row>
    <row r="25" spans="1:10" ht="13" x14ac:dyDescent="0.15">
      <c r="A25" s="1" t="s">
        <v>22</v>
      </c>
      <c r="B25" s="2">
        <v>16</v>
      </c>
      <c r="C25" s="2">
        <f>+'Marzo 2017'!B25</f>
        <v>16</v>
      </c>
      <c r="D25" s="15">
        <f t="shared" si="6"/>
        <v>0</v>
      </c>
      <c r="E25" s="2">
        <f>+B25+'Febrero 2018'!E25</f>
        <v>44</v>
      </c>
      <c r="F25" s="2">
        <f>+C25+'Febrero 2018'!F25</f>
        <v>47</v>
      </c>
      <c r="G25" s="15">
        <f t="shared" si="4"/>
        <v>-6.3829787234042552</v>
      </c>
      <c r="H25" s="2">
        <f>+B25-C25+'Febrero 2018'!H25</f>
        <v>160</v>
      </c>
      <c r="I25" s="16">
        <f>+'Marzo 2017'!H25</f>
        <v>139</v>
      </c>
      <c r="J25" s="15">
        <f t="shared" si="1"/>
        <v>15.107913669064748</v>
      </c>
    </row>
    <row r="26" spans="1:10" ht="13" x14ac:dyDescent="0.15">
      <c r="A26" s="1" t="s">
        <v>21</v>
      </c>
      <c r="B26" s="2">
        <v>5</v>
      </c>
      <c r="C26" s="2">
        <f>+'Marzo 2017'!B26</f>
        <v>6</v>
      </c>
      <c r="D26" s="15">
        <f t="shared" si="6"/>
        <v>-16.666666666666668</v>
      </c>
      <c r="E26" s="2">
        <f>+B26+'Febrero 2018'!E26</f>
        <v>17</v>
      </c>
      <c r="F26" s="2">
        <f>+C26+'Febrero 2018'!F26</f>
        <v>14</v>
      </c>
      <c r="G26" s="15">
        <f t="shared" si="4"/>
        <v>21.428571428571427</v>
      </c>
      <c r="H26" s="2">
        <f>+B26-C26+'Febrero 2018'!H26</f>
        <v>51</v>
      </c>
      <c r="I26" s="16">
        <f>+'Marzo 2017'!H26</f>
        <v>47</v>
      </c>
      <c r="J26" s="15">
        <f t="shared" si="1"/>
        <v>8.5106382978723403</v>
      </c>
    </row>
    <row r="27" spans="1:10" ht="13" x14ac:dyDescent="0.15">
      <c r="A27" s="1" t="s">
        <v>28</v>
      </c>
      <c r="B27" s="2">
        <v>2</v>
      </c>
      <c r="C27" s="2">
        <f>+'Marzo 2017'!B27</f>
        <v>7</v>
      </c>
      <c r="D27" s="15">
        <f t="shared" si="6"/>
        <v>-71.428571428571431</v>
      </c>
      <c r="E27" s="2">
        <f>+B27+'Febrero 2018'!E27</f>
        <v>5</v>
      </c>
      <c r="F27" s="2">
        <f>+C27+'Febrero 2018'!F27</f>
        <v>8</v>
      </c>
      <c r="G27" s="15">
        <f t="shared" si="4"/>
        <v>-37.5</v>
      </c>
      <c r="H27" s="2">
        <f>+B27-C27+'Febrero 2018'!H27</f>
        <v>24</v>
      </c>
      <c r="I27" s="16">
        <f>+'Marzo 2017'!H27</f>
        <v>19</v>
      </c>
      <c r="J27" s="15">
        <f t="shared" si="1"/>
        <v>26.315789473684209</v>
      </c>
    </row>
    <row r="28" spans="1:10" x14ac:dyDescent="0.15">
      <c r="A28" s="6" t="s">
        <v>30</v>
      </c>
      <c r="B28" s="4">
        <f>SUM(B20:B27)</f>
        <v>48</v>
      </c>
      <c r="C28" s="4">
        <f>SUM(C20:C27)</f>
        <v>69</v>
      </c>
      <c r="D28" s="5">
        <f>+(B28-C28)*100/C28</f>
        <v>-30.434782608695652</v>
      </c>
      <c r="E28" s="4">
        <f>SUM(E20:E27)</f>
        <v>158</v>
      </c>
      <c r="F28" s="4">
        <f>SUM(F20:F27)</f>
        <v>174</v>
      </c>
      <c r="G28" s="5">
        <f>+(E28-F28)*100/F28</f>
        <v>-9.1954022988505741</v>
      </c>
      <c r="H28" s="4">
        <f>SUM(H20:H27)</f>
        <v>594</v>
      </c>
      <c r="I28" s="4">
        <f>SUM(I20:I27)</f>
        <v>612</v>
      </c>
      <c r="J28" s="5">
        <f>+(H28-I28)*100/I28</f>
        <v>-2.9411764705882355</v>
      </c>
    </row>
    <row r="29" spans="1:10" ht="14" x14ac:dyDescent="0.15">
      <c r="A29" s="14" t="s">
        <v>27</v>
      </c>
      <c r="B29" s="12">
        <f>+B7+B13+B19+B28</f>
        <v>123</v>
      </c>
      <c r="C29" s="12">
        <f>+C7+C13+C19+C28</f>
        <v>166</v>
      </c>
      <c r="D29" s="13">
        <f>+(B29-C29)*100/C29</f>
        <v>-25.903614457831324</v>
      </c>
      <c r="E29" s="12">
        <f t="shared" ref="E29:I29" si="8">+E7+E13+E19+E28</f>
        <v>392</v>
      </c>
      <c r="F29" s="12">
        <f t="shared" si="8"/>
        <v>429</v>
      </c>
      <c r="G29" s="13">
        <f>+(E29-F29)*100/F29</f>
        <v>-8.6247086247086244</v>
      </c>
      <c r="H29" s="12">
        <f t="shared" si="8"/>
        <v>1518</v>
      </c>
      <c r="I29" s="12">
        <f t="shared" si="8"/>
        <v>1622</v>
      </c>
      <c r="J29" s="13">
        <f>+(H29-I29)*100/I29</f>
        <v>-6.4118372379778048</v>
      </c>
    </row>
    <row r="30" spans="1:10" x14ac:dyDescent="0.15">
      <c r="A30" s="11" t="s">
        <v>31</v>
      </c>
      <c r="B30" s="11">
        <f>+B29-B7</f>
        <v>123</v>
      </c>
      <c r="C30" s="11">
        <f>+C29-C7</f>
        <v>165</v>
      </c>
      <c r="D30" s="10">
        <f>+(B30-C30)*100/C30</f>
        <v>-25.454545454545453</v>
      </c>
      <c r="E30" s="11">
        <f t="shared" ref="E30:I30" si="9">+E29-E7</f>
        <v>388</v>
      </c>
      <c r="F30" s="11">
        <f t="shared" si="9"/>
        <v>425</v>
      </c>
      <c r="G30" s="10">
        <f>+(E30-F30)*100/F30</f>
        <v>-8.7058823529411757</v>
      </c>
      <c r="H30" s="11">
        <f t="shared" si="9"/>
        <v>1499</v>
      </c>
      <c r="I30" s="11">
        <f t="shared" si="9"/>
        <v>1604</v>
      </c>
      <c r="J30" s="10">
        <f>+(H30-I30)*100/I30</f>
        <v>-6.546134663341646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Hoja100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+'Febrero 2017'!B4</f>
        <v>1</v>
      </c>
      <c r="D4" s="15">
        <f t="shared" ref="D4:D6" si="0">+(B4-C4)*100/C4</f>
        <v>0</v>
      </c>
      <c r="E4" s="2">
        <f>+B4+'Enero 2018'!E4</f>
        <v>1</v>
      </c>
      <c r="F4" s="2">
        <f>+C4+'Enero 2018'!F4</f>
        <v>1</v>
      </c>
      <c r="G4" s="15">
        <f t="shared" ref="G4:G7" si="1">+(E4-F4)*100/F4</f>
        <v>0</v>
      </c>
      <c r="H4" s="2">
        <f>+B4-C4+'Enero 2018'!H4</f>
        <v>9</v>
      </c>
      <c r="I4" s="16">
        <f>+'Febrero 2017'!H4</f>
        <v>7</v>
      </c>
      <c r="J4" s="15">
        <f t="shared" ref="J4:J27" si="2">+(H4-I4)*100/I4</f>
        <v>28.571428571428573</v>
      </c>
    </row>
    <row r="5" spans="1:10" ht="13" x14ac:dyDescent="0.15">
      <c r="A5" s="1" t="s">
        <v>5</v>
      </c>
      <c r="B5" s="2">
        <v>1</v>
      </c>
      <c r="C5" s="2">
        <f>+'Febrero 2017'!B5</f>
        <v>0</v>
      </c>
      <c r="D5" s="15"/>
      <c r="E5" s="2">
        <f>+B5+'Enero 2018'!E5</f>
        <v>2</v>
      </c>
      <c r="F5" s="2">
        <f>+C5+'Enero 2018'!F5</f>
        <v>0</v>
      </c>
      <c r="G5" s="15"/>
      <c r="H5" s="2">
        <f>+B5-C5+'Enero 2018'!H5</f>
        <v>5</v>
      </c>
      <c r="I5" s="16">
        <f>+'Febrero 2017'!H5</f>
        <v>3</v>
      </c>
      <c r="J5" s="15">
        <f t="shared" si="2"/>
        <v>66.666666666666671</v>
      </c>
    </row>
    <row r="6" spans="1:10" ht="13" x14ac:dyDescent="0.15">
      <c r="A6" s="1" t="s">
        <v>6</v>
      </c>
      <c r="B6" s="2">
        <v>1</v>
      </c>
      <c r="C6" s="2">
        <f>+'Febrero 2017'!B6</f>
        <v>2</v>
      </c>
      <c r="D6" s="15">
        <f t="shared" si="0"/>
        <v>-50</v>
      </c>
      <c r="E6" s="2">
        <f>+B6+'Enero 2018'!E6</f>
        <v>1</v>
      </c>
      <c r="F6" s="2">
        <f>+C6+'Enero 2018'!F6</f>
        <v>2</v>
      </c>
      <c r="G6" s="15">
        <f t="shared" si="1"/>
        <v>-50</v>
      </c>
      <c r="H6" s="2">
        <f>+B6-C6+'Enero 2018'!H6</f>
        <v>6</v>
      </c>
      <c r="I6" s="16">
        <f>+'Febrero 2017'!H6</f>
        <v>9</v>
      </c>
      <c r="J6" s="15">
        <f t="shared" si="2"/>
        <v>-33.333333333333336</v>
      </c>
    </row>
    <row r="7" spans="1:10" x14ac:dyDescent="0.15">
      <c r="A7" s="6" t="s">
        <v>1</v>
      </c>
      <c r="B7" s="4">
        <f t="shared" ref="B7" si="3">+B4+B5+B6</f>
        <v>3</v>
      </c>
      <c r="C7" s="4">
        <f>SUM(C4:C6)</f>
        <v>3</v>
      </c>
      <c r="D7" s="5"/>
      <c r="E7" s="4">
        <f>SUM(E4:E6)</f>
        <v>4</v>
      </c>
      <c r="F7" s="4">
        <f>SUM(F4:F6)</f>
        <v>3</v>
      </c>
      <c r="G7" s="5">
        <f t="shared" si="1"/>
        <v>33.333333333333336</v>
      </c>
      <c r="H7" s="4">
        <f>SUM(H4:H6)</f>
        <v>20</v>
      </c>
      <c r="I7" s="4">
        <f>SUM(I4:I6)</f>
        <v>19</v>
      </c>
      <c r="J7" s="5">
        <f t="shared" si="2"/>
        <v>5.2631578947368425</v>
      </c>
    </row>
    <row r="8" spans="1:10" ht="13" x14ac:dyDescent="0.15">
      <c r="A8" s="1" t="s">
        <v>7</v>
      </c>
      <c r="B8" s="2">
        <v>1</v>
      </c>
      <c r="C8" s="2">
        <f>+'Febrero 2017'!B8</f>
        <v>0</v>
      </c>
      <c r="D8" s="15"/>
      <c r="E8" s="2">
        <f>+B8+'Enero 2018'!E8</f>
        <v>1</v>
      </c>
      <c r="F8" s="2">
        <f>+C8+'Enero 2018'!F8</f>
        <v>0</v>
      </c>
      <c r="G8" s="15"/>
      <c r="H8" s="2">
        <f>+B8-C8+'Enero 2018'!H8</f>
        <v>6</v>
      </c>
      <c r="I8" s="16">
        <f>+'Febrero 2017'!H8</f>
        <v>7</v>
      </c>
      <c r="J8" s="15">
        <f t="shared" si="2"/>
        <v>-14.285714285714286</v>
      </c>
    </row>
    <row r="9" spans="1:10" ht="13" x14ac:dyDescent="0.15">
      <c r="A9" s="1" t="s">
        <v>8</v>
      </c>
      <c r="B9" s="2">
        <v>1</v>
      </c>
      <c r="C9" s="2">
        <f>+'Febrero 2017'!B9</f>
        <v>0</v>
      </c>
      <c r="D9" s="15"/>
      <c r="E9" s="2">
        <f>+B9+'Enero 2018'!E9</f>
        <v>4</v>
      </c>
      <c r="F9" s="2">
        <f>+C9+'Enero 2018'!F9</f>
        <v>1</v>
      </c>
      <c r="G9" s="15">
        <f t="shared" ref="G9:G27" si="4">+(E9-F9)*100/F9</f>
        <v>300</v>
      </c>
      <c r="H9" s="2">
        <f>+B9-C9+'Enero 2018'!H9</f>
        <v>21</v>
      </c>
      <c r="I9" s="16">
        <f>+'Febrero 2017'!H9</f>
        <v>18</v>
      </c>
      <c r="J9" s="15">
        <f t="shared" si="2"/>
        <v>16.666666666666668</v>
      </c>
    </row>
    <row r="10" spans="1:10" ht="13" x14ac:dyDescent="0.15">
      <c r="A10" s="1" t="s">
        <v>9</v>
      </c>
      <c r="B10" s="2">
        <v>5</v>
      </c>
      <c r="C10" s="2">
        <f>+'Febrero 2017'!B10</f>
        <v>9</v>
      </c>
      <c r="D10" s="15">
        <f t="shared" ref="D10:D12" si="5">+(B10-C10)*100/C10</f>
        <v>-44.444444444444443</v>
      </c>
      <c r="E10" s="2">
        <f>+B10+'Enero 2018'!E10</f>
        <v>13</v>
      </c>
      <c r="F10" s="2">
        <f>+C10+'Enero 2018'!F10</f>
        <v>13</v>
      </c>
      <c r="G10" s="15">
        <f t="shared" si="4"/>
        <v>0</v>
      </c>
      <c r="H10" s="2">
        <f>+B10-C10+'Enero 2018'!H10</f>
        <v>60</v>
      </c>
      <c r="I10" s="16">
        <f>+'Febrero 2017'!H10</f>
        <v>51</v>
      </c>
      <c r="J10" s="15">
        <f t="shared" si="2"/>
        <v>17.647058823529413</v>
      </c>
    </row>
    <row r="11" spans="1:10" ht="13" x14ac:dyDescent="0.15">
      <c r="A11" s="1" t="s">
        <v>10</v>
      </c>
      <c r="B11" s="2">
        <v>8</v>
      </c>
      <c r="C11" s="2">
        <f>+'Febrero 2017'!B11</f>
        <v>8</v>
      </c>
      <c r="D11" s="15">
        <f t="shared" si="5"/>
        <v>0</v>
      </c>
      <c r="E11" s="2">
        <f>+B11+'Enero 2018'!E11</f>
        <v>15</v>
      </c>
      <c r="F11" s="2">
        <f>+C11+'Enero 2018'!F11</f>
        <v>13</v>
      </c>
      <c r="G11" s="15">
        <f t="shared" si="4"/>
        <v>15.384615384615385</v>
      </c>
      <c r="H11" s="2">
        <f>+B11-C11+'Enero 2018'!H11</f>
        <v>82</v>
      </c>
      <c r="I11" s="16">
        <f>+'Febrero 2017'!H11</f>
        <v>95</v>
      </c>
      <c r="J11" s="15">
        <f t="shared" si="2"/>
        <v>-13.684210526315789</v>
      </c>
    </row>
    <row r="12" spans="1:10" ht="13" x14ac:dyDescent="0.15">
      <c r="A12" s="1" t="s">
        <v>11</v>
      </c>
      <c r="B12" s="2">
        <v>10</v>
      </c>
      <c r="C12" s="2">
        <f>+'Febrero 2017'!B12</f>
        <v>18</v>
      </c>
      <c r="D12" s="15">
        <f t="shared" si="5"/>
        <v>-44.444444444444443</v>
      </c>
      <c r="E12" s="2">
        <f>+B12+'Enero 2018'!E12</f>
        <v>30</v>
      </c>
      <c r="F12" s="2">
        <f>+C12+'Enero 2018'!F12</f>
        <v>30</v>
      </c>
      <c r="G12" s="15">
        <f t="shared" si="4"/>
        <v>0</v>
      </c>
      <c r="H12" s="2">
        <f>+B12-C12+'Enero 2018'!H12</f>
        <v>182</v>
      </c>
      <c r="I12" s="16">
        <f>+'Febrero 2017'!H12</f>
        <v>172</v>
      </c>
      <c r="J12" s="15">
        <f t="shared" si="2"/>
        <v>5.8139534883720927</v>
      </c>
    </row>
    <row r="13" spans="1:10" x14ac:dyDescent="0.15">
      <c r="A13" s="6" t="s">
        <v>2</v>
      </c>
      <c r="B13" s="4">
        <f t="shared" ref="B13" si="6">+B8+B9+B10+B11+B12</f>
        <v>25</v>
      </c>
      <c r="C13" s="4">
        <f>SUM(C8:C12)</f>
        <v>35</v>
      </c>
      <c r="D13" s="5">
        <f>+(B13-C13)*100/C13</f>
        <v>-28.571428571428573</v>
      </c>
      <c r="E13" s="4">
        <f>SUM(E8:E12)</f>
        <v>63</v>
      </c>
      <c r="F13" s="4">
        <f>SUM(F8:F12)</f>
        <v>57</v>
      </c>
      <c r="G13" s="5">
        <f t="shared" si="4"/>
        <v>10.526315789473685</v>
      </c>
      <c r="H13" s="4">
        <f>SUM(H8:H12)</f>
        <v>351</v>
      </c>
      <c r="I13" s="4">
        <f>SUM(I8:I12)</f>
        <v>343</v>
      </c>
      <c r="J13" s="5">
        <f t="shared" si="2"/>
        <v>2.3323615160349855</v>
      </c>
    </row>
    <row r="14" spans="1:10" ht="13" x14ac:dyDescent="0.15">
      <c r="A14" s="1" t="s">
        <v>12</v>
      </c>
      <c r="B14" s="2">
        <v>3</v>
      </c>
      <c r="C14" s="2">
        <f>+'Febrero 2017'!B14</f>
        <v>7</v>
      </c>
      <c r="D14" s="15">
        <f t="shared" ref="D14:D18" si="7">+(B14-C14)*100/C14</f>
        <v>-57.142857142857146</v>
      </c>
      <c r="E14" s="2">
        <f>+B14+'Enero 2018'!E14</f>
        <v>15</v>
      </c>
      <c r="F14" s="2">
        <f>+C14+'Enero 2018'!F14</f>
        <v>13</v>
      </c>
      <c r="G14" s="15">
        <f t="shared" si="4"/>
        <v>15.384615384615385</v>
      </c>
      <c r="H14" s="2">
        <f>+B14-C14+'Enero 2018'!H14</f>
        <v>86</v>
      </c>
      <c r="I14" s="16">
        <f>+'Febrero 2017'!H14</f>
        <v>125</v>
      </c>
      <c r="J14" s="15">
        <f t="shared" si="2"/>
        <v>-31.2</v>
      </c>
    </row>
    <row r="15" spans="1:10" ht="13" x14ac:dyDescent="0.15">
      <c r="A15" s="1" t="s">
        <v>13</v>
      </c>
      <c r="B15" s="2">
        <v>10</v>
      </c>
      <c r="C15" s="2">
        <f>+'Febrero 2017'!B15</f>
        <v>13</v>
      </c>
      <c r="D15" s="15">
        <f t="shared" si="7"/>
        <v>-23.076923076923077</v>
      </c>
      <c r="E15" s="2">
        <f>+B15+'Enero 2018'!E15</f>
        <v>26</v>
      </c>
      <c r="F15" s="2">
        <f>+C15+'Enero 2018'!F15</f>
        <v>23</v>
      </c>
      <c r="G15" s="15">
        <f t="shared" si="4"/>
        <v>13.043478260869565</v>
      </c>
      <c r="H15" s="2">
        <f>+B15-C15+'Enero 2018'!H15</f>
        <v>140</v>
      </c>
      <c r="I15" s="16">
        <f>+'Febrero 2017'!H15</f>
        <v>122</v>
      </c>
      <c r="J15" s="15">
        <f t="shared" si="2"/>
        <v>14.754098360655737</v>
      </c>
    </row>
    <row r="16" spans="1:10" ht="13" x14ac:dyDescent="0.15">
      <c r="A16" s="1" t="s">
        <v>14</v>
      </c>
      <c r="B16" s="2">
        <v>9</v>
      </c>
      <c r="C16" s="2">
        <f>+'Febrero 2017'!B16</f>
        <v>14</v>
      </c>
      <c r="D16" s="15">
        <f t="shared" si="7"/>
        <v>-35.714285714285715</v>
      </c>
      <c r="E16" s="2">
        <f>+B16+'Enero 2018'!E16</f>
        <v>17</v>
      </c>
      <c r="F16" s="2">
        <f>+C16+'Enero 2018'!F16</f>
        <v>27</v>
      </c>
      <c r="G16" s="15">
        <f t="shared" si="4"/>
        <v>-37.037037037037038</v>
      </c>
      <c r="H16" s="2">
        <f>+B16-C16+'Enero 2018'!H16</f>
        <v>134</v>
      </c>
      <c r="I16" s="16">
        <f>+'Febrero 2017'!H16</f>
        <v>163</v>
      </c>
      <c r="J16" s="15">
        <f t="shared" si="2"/>
        <v>-17.791411042944784</v>
      </c>
    </row>
    <row r="17" spans="1:10" ht="13" x14ac:dyDescent="0.15">
      <c r="A17" s="1" t="s">
        <v>15</v>
      </c>
      <c r="B17" s="2">
        <v>6</v>
      </c>
      <c r="C17" s="2">
        <f>+'Febrero 2017'!B17</f>
        <v>13</v>
      </c>
      <c r="D17" s="15">
        <f t="shared" si="7"/>
        <v>-53.846153846153847</v>
      </c>
      <c r="E17" s="2">
        <f>+B17+'Enero 2018'!E17</f>
        <v>17</v>
      </c>
      <c r="F17" s="2">
        <f>+C17+'Enero 2018'!F17</f>
        <v>19</v>
      </c>
      <c r="G17" s="15">
        <f t="shared" si="4"/>
        <v>-10.526315789473685</v>
      </c>
      <c r="H17" s="2">
        <f>+B17-C17+'Enero 2018'!H17</f>
        <v>98</v>
      </c>
      <c r="I17" s="16">
        <f>+'Febrero 2017'!H17</f>
        <v>83</v>
      </c>
      <c r="J17" s="15">
        <f t="shared" si="2"/>
        <v>18.072289156626507</v>
      </c>
    </row>
    <row r="18" spans="1:10" ht="13" x14ac:dyDescent="0.15">
      <c r="A18" s="1" t="s">
        <v>29</v>
      </c>
      <c r="B18" s="2">
        <v>7</v>
      </c>
      <c r="C18" s="2">
        <f>+'Febrero 2017'!B18</f>
        <v>8</v>
      </c>
      <c r="D18" s="15">
        <f t="shared" si="7"/>
        <v>-12.5</v>
      </c>
      <c r="E18" s="2">
        <f>+B18+'Enero 2018'!E18</f>
        <v>17</v>
      </c>
      <c r="F18" s="2">
        <f>+C18+'Enero 2018'!F18</f>
        <v>16</v>
      </c>
      <c r="G18" s="15">
        <f t="shared" si="4"/>
        <v>6.25</v>
      </c>
      <c r="H18" s="2">
        <f>+B18-C18+'Enero 2018'!H18</f>
        <v>117</v>
      </c>
      <c r="I18" s="16">
        <f>+'Febrero 2017'!H18</f>
        <v>143</v>
      </c>
      <c r="J18" s="15">
        <f t="shared" si="2"/>
        <v>-18.181818181818183</v>
      </c>
    </row>
    <row r="19" spans="1:10" x14ac:dyDescent="0.15">
      <c r="A19" s="6" t="s">
        <v>3</v>
      </c>
      <c r="B19" s="4">
        <f t="shared" ref="B19" si="8">+B14+B15+B16+B17+B18</f>
        <v>35</v>
      </c>
      <c r="C19" s="4">
        <f>SUM(C14:C18)</f>
        <v>55</v>
      </c>
      <c r="D19" s="5">
        <f>+(B19-C19)*100/C19</f>
        <v>-36.363636363636367</v>
      </c>
      <c r="E19" s="4">
        <f>SUM(E14:E18)</f>
        <v>92</v>
      </c>
      <c r="F19" s="4">
        <f>SUM(F14:F18)</f>
        <v>98</v>
      </c>
      <c r="G19" s="5">
        <f t="shared" si="4"/>
        <v>-6.1224489795918364</v>
      </c>
      <c r="H19" s="4">
        <f>SUM(H14:H18)</f>
        <v>575</v>
      </c>
      <c r="I19" s="4">
        <f>SUM(I14:I18)</f>
        <v>636</v>
      </c>
      <c r="J19" s="5">
        <f t="shared" si="2"/>
        <v>-9.5911949685534594</v>
      </c>
    </row>
    <row r="20" spans="1:10" ht="13" x14ac:dyDescent="0.15">
      <c r="A20" s="1" t="s">
        <v>16</v>
      </c>
      <c r="B20" s="2">
        <v>14</v>
      </c>
      <c r="C20" s="2">
        <f>+'Febrero 2017'!B20</f>
        <v>10</v>
      </c>
      <c r="D20" s="15">
        <f t="shared" ref="D20:D26" si="9">+(B21-C20)*100/C20</f>
        <v>-10</v>
      </c>
      <c r="E20" s="2">
        <f>+B20+'Enero 2018'!E20</f>
        <v>21</v>
      </c>
      <c r="F20" s="2">
        <f>+C20+'Enero 2018'!F20</f>
        <v>19</v>
      </c>
      <c r="G20" s="15">
        <f t="shared" si="4"/>
        <v>10.526315789473685</v>
      </c>
      <c r="H20" s="2">
        <f>+B20-C20+'Enero 2018'!H20</f>
        <v>129</v>
      </c>
      <c r="I20" s="16">
        <f>+'Febrero 2017'!H20</f>
        <v>146</v>
      </c>
      <c r="J20" s="15">
        <f t="shared" si="2"/>
        <v>-11.643835616438356</v>
      </c>
    </row>
    <row r="21" spans="1:10" ht="13" x14ac:dyDescent="0.15">
      <c r="A21" s="1" t="s">
        <v>17</v>
      </c>
      <c r="B21" s="2">
        <v>9</v>
      </c>
      <c r="C21" s="2">
        <f>+'Febrero 2017'!B21</f>
        <v>8</v>
      </c>
      <c r="D21" s="15">
        <f t="shared" si="9"/>
        <v>-62.5</v>
      </c>
      <c r="E21" s="2">
        <f>+B21+'Enero 2018'!E21</f>
        <v>13</v>
      </c>
      <c r="F21" s="2">
        <f>+C21+'Enero 2018'!F21</f>
        <v>13</v>
      </c>
      <c r="G21" s="15">
        <f t="shared" si="4"/>
        <v>0</v>
      </c>
      <c r="H21" s="2">
        <f>+B21-C21+'Enero 2018'!H21</f>
        <v>66</v>
      </c>
      <c r="I21" s="16">
        <f>+'Febrero 2017'!H21</f>
        <v>79</v>
      </c>
      <c r="J21" s="15">
        <f t="shared" si="2"/>
        <v>-16.455696202531644</v>
      </c>
    </row>
    <row r="22" spans="1:10" ht="13" x14ac:dyDescent="0.15">
      <c r="A22" s="1" t="s">
        <v>19</v>
      </c>
      <c r="B22" s="2">
        <v>3</v>
      </c>
      <c r="C22" s="2">
        <f>+'Febrero 2017'!B22</f>
        <v>3</v>
      </c>
      <c r="D22" s="15">
        <f t="shared" si="9"/>
        <v>166.66666666666666</v>
      </c>
      <c r="E22" s="2">
        <f>+B22+'Enero 2018'!E22</f>
        <v>5</v>
      </c>
      <c r="F22" s="2">
        <f>+C22+'Enero 2018'!F22</f>
        <v>6</v>
      </c>
      <c r="G22" s="15">
        <f t="shared" si="4"/>
        <v>-16.666666666666668</v>
      </c>
      <c r="H22" s="2">
        <f>+B22-C22+'Enero 2018'!H22</f>
        <v>31</v>
      </c>
      <c r="I22" s="16">
        <f>+'Febrero 2017'!H22</f>
        <v>38</v>
      </c>
      <c r="J22" s="15">
        <f t="shared" si="2"/>
        <v>-18.421052631578949</v>
      </c>
    </row>
    <row r="23" spans="1:10" ht="13" x14ac:dyDescent="0.15">
      <c r="A23" s="1" t="s">
        <v>18</v>
      </c>
      <c r="B23" s="2">
        <v>8</v>
      </c>
      <c r="C23" s="2">
        <f>+'Febrero 2017'!B23</f>
        <v>2</v>
      </c>
      <c r="D23" s="15">
        <f t="shared" si="9"/>
        <v>350</v>
      </c>
      <c r="E23" s="2">
        <f>+B23+'Enero 2018'!E23</f>
        <v>13</v>
      </c>
      <c r="F23" s="2">
        <f>+C23+'Enero 2018'!F23</f>
        <v>7</v>
      </c>
      <c r="G23" s="15">
        <f t="shared" si="4"/>
        <v>85.714285714285708</v>
      </c>
      <c r="H23" s="2">
        <f>+B23-C23+'Enero 2018'!H23</f>
        <v>54</v>
      </c>
      <c r="I23" s="16">
        <f>+'Febrero 2017'!H23</f>
        <v>72</v>
      </c>
      <c r="J23" s="15">
        <f t="shared" si="2"/>
        <v>-25</v>
      </c>
    </row>
    <row r="24" spans="1:10" ht="13" x14ac:dyDescent="0.15">
      <c r="A24" s="1" t="s">
        <v>20</v>
      </c>
      <c r="B24" s="2">
        <v>9</v>
      </c>
      <c r="C24" s="2">
        <f>+'Febrero 2017'!B24</f>
        <v>9</v>
      </c>
      <c r="D24" s="15">
        <f t="shared" si="9"/>
        <v>44.444444444444443</v>
      </c>
      <c r="E24" s="2">
        <f>+B24+'Enero 2018'!E24</f>
        <v>15</v>
      </c>
      <c r="F24" s="2">
        <f>+C24+'Enero 2018'!F24</f>
        <v>20</v>
      </c>
      <c r="G24" s="15">
        <f t="shared" si="4"/>
        <v>-25</v>
      </c>
      <c r="H24" s="2">
        <f>+B24-C24+'Enero 2018'!H24</f>
        <v>94</v>
      </c>
      <c r="I24" s="16">
        <f>+'Febrero 2017'!H24</f>
        <v>69</v>
      </c>
      <c r="J24" s="15">
        <f t="shared" si="2"/>
        <v>36.231884057971016</v>
      </c>
    </row>
    <row r="25" spans="1:10" ht="13" x14ac:dyDescent="0.15">
      <c r="A25" s="1" t="s">
        <v>22</v>
      </c>
      <c r="B25" s="2">
        <v>13</v>
      </c>
      <c r="C25" s="2">
        <f>+'Febrero 2017'!B25</f>
        <v>19</v>
      </c>
      <c r="D25" s="15">
        <f t="shared" si="9"/>
        <v>-68.421052631578945</v>
      </c>
      <c r="E25" s="2">
        <f>+B25+'Enero 2018'!E25</f>
        <v>28</v>
      </c>
      <c r="F25" s="2">
        <f>+C25+'Enero 2018'!F25</f>
        <v>31</v>
      </c>
      <c r="G25" s="15">
        <f t="shared" si="4"/>
        <v>-9.67741935483871</v>
      </c>
      <c r="H25" s="2">
        <f>+B25-C25+'Enero 2018'!H25</f>
        <v>160</v>
      </c>
      <c r="I25" s="16">
        <f>+'Febrero 2017'!H25</f>
        <v>131</v>
      </c>
      <c r="J25" s="15">
        <f t="shared" si="2"/>
        <v>22.137404580152673</v>
      </c>
    </row>
    <row r="26" spans="1:10" ht="13" x14ac:dyDescent="0.15">
      <c r="A26" s="1" t="s">
        <v>21</v>
      </c>
      <c r="B26" s="2">
        <v>6</v>
      </c>
      <c r="C26" s="2">
        <f>+'Febrero 2017'!B26</f>
        <v>5</v>
      </c>
      <c r="D26" s="15">
        <f t="shared" si="9"/>
        <v>-60</v>
      </c>
      <c r="E26" s="2">
        <f>+B26+'Enero 2018'!E26</f>
        <v>12</v>
      </c>
      <c r="F26" s="2">
        <f>+C26+'Enero 2018'!F26</f>
        <v>8</v>
      </c>
      <c r="G26" s="15">
        <f t="shared" si="4"/>
        <v>50</v>
      </c>
      <c r="H26" s="2">
        <f>+B26-C26+'Enero 2018'!H26</f>
        <v>52</v>
      </c>
      <c r="I26" s="16">
        <f>+'Febrero 2017'!H26</f>
        <v>46</v>
      </c>
      <c r="J26" s="15">
        <f t="shared" si="2"/>
        <v>13.043478260869565</v>
      </c>
    </row>
    <row r="27" spans="1:10" ht="13" x14ac:dyDescent="0.15">
      <c r="A27" s="1" t="s">
        <v>28</v>
      </c>
      <c r="B27" s="2">
        <v>2</v>
      </c>
      <c r="C27" s="2">
        <f>+'Febrero 2017'!B27</f>
        <v>0</v>
      </c>
      <c r="D27" s="15"/>
      <c r="E27" s="2">
        <f>+B27+'Enero 2018'!E27</f>
        <v>3</v>
      </c>
      <c r="F27" s="2">
        <f>+C27+'Enero 2018'!F27</f>
        <v>1</v>
      </c>
      <c r="G27" s="15">
        <f t="shared" si="4"/>
        <v>200</v>
      </c>
      <c r="H27" s="2">
        <f>+B27-C27+'Enero 2018'!H27</f>
        <v>29</v>
      </c>
      <c r="I27" s="16">
        <f>+'Febrero 2017'!H27</f>
        <v>12</v>
      </c>
      <c r="J27" s="15">
        <f t="shared" si="2"/>
        <v>141.66666666666666</v>
      </c>
    </row>
    <row r="28" spans="1:10" x14ac:dyDescent="0.15">
      <c r="A28" s="6" t="s">
        <v>30</v>
      </c>
      <c r="B28" s="4">
        <f>SUM(B20:B27)</f>
        <v>64</v>
      </c>
      <c r="C28" s="4">
        <f>SUM(C20:C27)</f>
        <v>56</v>
      </c>
      <c r="D28" s="5">
        <f>+(B28-C28)*100/C28</f>
        <v>14.285714285714286</v>
      </c>
      <c r="E28" s="4">
        <f>SUM(E20:E27)</f>
        <v>110</v>
      </c>
      <c r="F28" s="4">
        <f>SUM(F20:F27)</f>
        <v>105</v>
      </c>
      <c r="G28" s="5">
        <f>+(E28-F28)*100/F28</f>
        <v>4.7619047619047619</v>
      </c>
      <c r="H28" s="4">
        <f>SUM(H20:H27)</f>
        <v>615</v>
      </c>
      <c r="I28" s="4">
        <f>SUM(I20:I27)</f>
        <v>593</v>
      </c>
      <c r="J28" s="5">
        <f>+(H28-I28)*100/I28</f>
        <v>3.7099494097807759</v>
      </c>
    </row>
    <row r="29" spans="1:10" ht="14" x14ac:dyDescent="0.15">
      <c r="A29" s="14" t="s">
        <v>27</v>
      </c>
      <c r="B29" s="12">
        <f>+B7+B13+B19+B28</f>
        <v>127</v>
      </c>
      <c r="C29" s="12">
        <f>+C7+C13+C19+C28</f>
        <v>149</v>
      </c>
      <c r="D29" s="13">
        <f>+(B29-C29)*100/C29</f>
        <v>-14.765100671140939</v>
      </c>
      <c r="E29" s="12">
        <f t="shared" ref="E29:I29" si="10">+E7+E13+E19+E28</f>
        <v>269</v>
      </c>
      <c r="F29" s="12">
        <f t="shared" si="10"/>
        <v>263</v>
      </c>
      <c r="G29" s="13">
        <f>+(E29-F29)*100/F29</f>
        <v>2.2813688212927756</v>
      </c>
      <c r="H29" s="12">
        <f t="shared" si="10"/>
        <v>1561</v>
      </c>
      <c r="I29" s="12">
        <f t="shared" si="10"/>
        <v>1591</v>
      </c>
      <c r="J29" s="13">
        <f>+(H29-I29)*100/I29</f>
        <v>-1.8856065367693275</v>
      </c>
    </row>
    <row r="30" spans="1:10" x14ac:dyDescent="0.15">
      <c r="A30" s="11" t="s">
        <v>31</v>
      </c>
      <c r="B30" s="11">
        <f>+B29-B7</f>
        <v>124</v>
      </c>
      <c r="C30" s="11">
        <f>+C29-C7</f>
        <v>146</v>
      </c>
      <c r="D30" s="10">
        <f>+(B30-C30)*100/C30</f>
        <v>-15.068493150684931</v>
      </c>
      <c r="E30" s="11">
        <f t="shared" ref="E30:I30" si="11">+E29-E7</f>
        <v>265</v>
      </c>
      <c r="F30" s="11">
        <f t="shared" si="11"/>
        <v>260</v>
      </c>
      <c r="G30" s="10">
        <f>+(E30-F30)*100/F30</f>
        <v>1.9230769230769231</v>
      </c>
      <c r="H30" s="11">
        <f t="shared" si="11"/>
        <v>1541</v>
      </c>
      <c r="I30" s="11">
        <f t="shared" si="11"/>
        <v>1572</v>
      </c>
      <c r="J30" s="10">
        <f>+(H30-I30)*100/I30</f>
        <v>-1.9720101781170483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Hoja101"/>
  <dimension ref="A2:J30"/>
  <sheetViews>
    <sheetView zoomScale="144" zoomScaleNormal="117" zoomScalePageLayoutView="117" workbookViewId="0">
      <selection activeCell="F37" sqref="F36:F3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2018</v>
      </c>
      <c r="C3" s="8">
        <v>2017</v>
      </c>
      <c r="D3" s="9" t="s">
        <v>23</v>
      </c>
      <c r="E3" s="7">
        <v>2018</v>
      </c>
      <c r="F3" s="8">
        <v>2017</v>
      </c>
      <c r="G3" s="9" t="s">
        <v>23</v>
      </c>
      <c r="H3" s="7">
        <v>2018</v>
      </c>
      <c r="I3" s="8">
        <v>2017</v>
      </c>
      <c r="J3" s="9" t="s">
        <v>23</v>
      </c>
    </row>
    <row r="4" spans="1:10" ht="13" x14ac:dyDescent="0.15">
      <c r="A4" s="1" t="s">
        <v>4</v>
      </c>
      <c r="B4" s="2"/>
      <c r="C4" s="2">
        <f>+'Enero 2017'!B4</f>
        <v>0</v>
      </c>
      <c r="D4" s="15"/>
      <c r="E4" s="2">
        <f>+B4</f>
        <v>0</v>
      </c>
      <c r="F4" s="2">
        <f>+C4</f>
        <v>0</v>
      </c>
      <c r="G4" s="15"/>
      <c r="H4" s="2">
        <f>+B4-C4+'Diciembre 2017'!H4</f>
        <v>9</v>
      </c>
      <c r="I4" s="16">
        <f>+'Enero 2017'!H4</f>
        <v>7</v>
      </c>
      <c r="J4" s="15">
        <f t="shared" ref="J4:J27" si="0">+(H4-I4)*100/I4</f>
        <v>28.571428571428573</v>
      </c>
    </row>
    <row r="5" spans="1:10" ht="13" x14ac:dyDescent="0.15">
      <c r="A5" s="1" t="s">
        <v>5</v>
      </c>
      <c r="B5" s="2">
        <v>1</v>
      </c>
      <c r="C5" s="2">
        <f>+'Enero 2017'!B5</f>
        <v>0</v>
      </c>
      <c r="D5" s="15"/>
      <c r="E5" s="2">
        <f t="shared" ref="E5:E6" si="1">+B5</f>
        <v>1</v>
      </c>
      <c r="F5" s="2">
        <f t="shared" ref="F5:F6" si="2">+C5</f>
        <v>0</v>
      </c>
      <c r="G5" s="15"/>
      <c r="H5" s="2">
        <f>+B5-C5+'Diciembre 2017'!H5</f>
        <v>4</v>
      </c>
      <c r="I5" s="16">
        <f>+'Enero 2017'!H5</f>
        <v>3</v>
      </c>
      <c r="J5" s="15">
        <f t="shared" si="0"/>
        <v>33.333333333333336</v>
      </c>
    </row>
    <row r="6" spans="1:10" ht="13" x14ac:dyDescent="0.15">
      <c r="A6" s="1" t="s">
        <v>6</v>
      </c>
      <c r="B6" s="2"/>
      <c r="C6" s="2">
        <f>+'Enero 2017'!B6</f>
        <v>0</v>
      </c>
      <c r="D6" s="15"/>
      <c r="E6" s="2">
        <f t="shared" si="1"/>
        <v>0</v>
      </c>
      <c r="F6" s="2">
        <f t="shared" si="2"/>
        <v>0</v>
      </c>
      <c r="G6" s="15"/>
      <c r="H6" s="2">
        <f>+B6-C6+'Diciembre 2017'!H6</f>
        <v>7</v>
      </c>
      <c r="I6" s="16">
        <f>+'Enero 2017'!H6</f>
        <v>7</v>
      </c>
      <c r="J6" s="15">
        <f t="shared" si="0"/>
        <v>0</v>
      </c>
    </row>
    <row r="7" spans="1:10" x14ac:dyDescent="0.15">
      <c r="A7" s="6" t="s">
        <v>1</v>
      </c>
      <c r="B7" s="4">
        <f>+B4+B5+B6</f>
        <v>1</v>
      </c>
      <c r="C7" s="4">
        <f>SUM(C4:C6)</f>
        <v>0</v>
      </c>
      <c r="D7" s="5"/>
      <c r="E7" s="4">
        <f>SUM(E4:E6)</f>
        <v>1</v>
      </c>
      <c r="F7" s="4">
        <f>SUM(F4:F6)</f>
        <v>0</v>
      </c>
      <c r="G7" s="5"/>
      <c r="H7" s="4">
        <f>SUM(H4:H6)</f>
        <v>20</v>
      </c>
      <c r="I7" s="4">
        <f>SUM(I4:I6)</f>
        <v>17</v>
      </c>
      <c r="J7" s="5">
        <f t="shared" si="0"/>
        <v>17.647058823529413</v>
      </c>
    </row>
    <row r="8" spans="1:10" ht="13" x14ac:dyDescent="0.15">
      <c r="A8" s="1" t="s">
        <v>7</v>
      </c>
      <c r="B8" s="2"/>
      <c r="C8" s="2">
        <f>+'Enero 2017'!B8</f>
        <v>0</v>
      </c>
      <c r="D8" s="15"/>
      <c r="E8" s="2">
        <f t="shared" ref="E8:E12" si="3">+B8</f>
        <v>0</v>
      </c>
      <c r="F8" s="2">
        <f t="shared" ref="F8:F12" si="4">+C8</f>
        <v>0</v>
      </c>
      <c r="G8" s="15"/>
      <c r="H8" s="2">
        <f>+B8-C8+'Diciembre 2017'!H8</f>
        <v>5</v>
      </c>
      <c r="I8" s="16">
        <f>+'Enero 2017'!H8</f>
        <v>7</v>
      </c>
      <c r="J8" s="15">
        <f t="shared" si="0"/>
        <v>-28.571428571428573</v>
      </c>
    </row>
    <row r="9" spans="1:10" ht="13" x14ac:dyDescent="0.15">
      <c r="A9" s="1" t="s">
        <v>8</v>
      </c>
      <c r="B9" s="2">
        <v>3</v>
      </c>
      <c r="C9" s="2">
        <f>+'Enero 2017'!B9</f>
        <v>1</v>
      </c>
      <c r="D9" s="15">
        <f t="shared" ref="D9:D12" si="5">+(B9-C9)*100/C9</f>
        <v>200</v>
      </c>
      <c r="E9" s="2">
        <f t="shared" si="3"/>
        <v>3</v>
      </c>
      <c r="F9" s="2">
        <f t="shared" si="4"/>
        <v>1</v>
      </c>
      <c r="G9" s="15">
        <f t="shared" ref="G9:G27" si="6">+(E9-F9)*100/F9</f>
        <v>200</v>
      </c>
      <c r="H9" s="2">
        <f>+B9-C9+'Diciembre 2017'!H9</f>
        <v>20</v>
      </c>
      <c r="I9" s="16">
        <f>+'Enero 2017'!H9</f>
        <v>19</v>
      </c>
      <c r="J9" s="15">
        <f t="shared" si="0"/>
        <v>5.2631578947368425</v>
      </c>
    </row>
    <row r="10" spans="1:10" ht="13" x14ac:dyDescent="0.15">
      <c r="A10" s="1" t="s">
        <v>9</v>
      </c>
      <c r="B10" s="2">
        <v>8</v>
      </c>
      <c r="C10" s="2">
        <f>+'Enero 2017'!B10</f>
        <v>4</v>
      </c>
      <c r="D10" s="15">
        <f t="shared" si="5"/>
        <v>100</v>
      </c>
      <c r="E10" s="2">
        <f t="shared" si="3"/>
        <v>8</v>
      </c>
      <c r="F10" s="2">
        <f t="shared" si="4"/>
        <v>4</v>
      </c>
      <c r="G10" s="15">
        <f t="shared" si="6"/>
        <v>100</v>
      </c>
      <c r="H10" s="2">
        <f>+B10-C10+'Diciembre 2017'!H10</f>
        <v>64</v>
      </c>
      <c r="I10" s="16">
        <f>+'Enero 2017'!H10</f>
        <v>48</v>
      </c>
      <c r="J10" s="15">
        <f t="shared" si="0"/>
        <v>33.333333333333336</v>
      </c>
    </row>
    <row r="11" spans="1:10" ht="13" x14ac:dyDescent="0.15">
      <c r="A11" s="1" t="s">
        <v>10</v>
      </c>
      <c r="B11" s="2">
        <v>7</v>
      </c>
      <c r="C11" s="2">
        <f>+'Enero 2017'!B11</f>
        <v>5</v>
      </c>
      <c r="D11" s="15">
        <f t="shared" si="5"/>
        <v>40</v>
      </c>
      <c r="E11" s="2">
        <f t="shared" si="3"/>
        <v>7</v>
      </c>
      <c r="F11" s="2">
        <f t="shared" si="4"/>
        <v>5</v>
      </c>
      <c r="G11" s="15">
        <f t="shared" si="6"/>
        <v>40</v>
      </c>
      <c r="H11" s="2">
        <f>+B11-C11+'Diciembre 2017'!H11</f>
        <v>82</v>
      </c>
      <c r="I11" s="16">
        <f>+'Enero 2017'!H11</f>
        <v>94</v>
      </c>
      <c r="J11" s="15">
        <f t="shared" si="0"/>
        <v>-12.76595744680851</v>
      </c>
    </row>
    <row r="12" spans="1:10" ht="13" x14ac:dyDescent="0.15">
      <c r="A12" s="1" t="s">
        <v>11</v>
      </c>
      <c r="B12" s="2">
        <v>20</v>
      </c>
      <c r="C12" s="2">
        <f>+'Enero 2017'!B12</f>
        <v>12</v>
      </c>
      <c r="D12" s="15">
        <f t="shared" si="5"/>
        <v>66.666666666666671</v>
      </c>
      <c r="E12" s="2">
        <f t="shared" si="3"/>
        <v>20</v>
      </c>
      <c r="F12" s="2">
        <f t="shared" si="4"/>
        <v>12</v>
      </c>
      <c r="G12" s="15">
        <f t="shared" si="6"/>
        <v>66.666666666666671</v>
      </c>
      <c r="H12" s="2">
        <f>+B12-C12+'Diciembre 2017'!H12</f>
        <v>190</v>
      </c>
      <c r="I12" s="16">
        <f>+'Enero 2017'!H12</f>
        <v>170</v>
      </c>
      <c r="J12" s="15">
        <f t="shared" si="0"/>
        <v>11.764705882352942</v>
      </c>
    </row>
    <row r="13" spans="1:10" x14ac:dyDescent="0.15">
      <c r="A13" s="6" t="s">
        <v>2</v>
      </c>
      <c r="B13" s="4">
        <f t="shared" ref="B13" si="7">+B8+B9+B10+B11+B12</f>
        <v>38</v>
      </c>
      <c r="C13" s="4">
        <f>SUM(C8:C12)</f>
        <v>22</v>
      </c>
      <c r="D13" s="5">
        <f>+(B13-C13)*100/C13</f>
        <v>72.727272727272734</v>
      </c>
      <c r="E13" s="4">
        <f>SUM(E8:E12)</f>
        <v>38</v>
      </c>
      <c r="F13" s="4">
        <f>SUM(F8:F12)</f>
        <v>22</v>
      </c>
      <c r="G13" s="5">
        <f t="shared" si="6"/>
        <v>72.727272727272734</v>
      </c>
      <c r="H13" s="4">
        <f>SUM(H8:H12)</f>
        <v>361</v>
      </c>
      <c r="I13" s="4">
        <f>SUM(I8:I12)</f>
        <v>338</v>
      </c>
      <c r="J13" s="5">
        <f t="shared" si="0"/>
        <v>6.8047337278106506</v>
      </c>
    </row>
    <row r="14" spans="1:10" ht="13" x14ac:dyDescent="0.15">
      <c r="A14" s="1" t="s">
        <v>12</v>
      </c>
      <c r="B14" s="2">
        <v>12</v>
      </c>
      <c r="C14" s="2">
        <f>+'Enero 2017'!B14</f>
        <v>6</v>
      </c>
      <c r="D14" s="15">
        <f t="shared" ref="D14:D18" si="8">+(B14-C14)*100/C14</f>
        <v>100</v>
      </c>
      <c r="E14" s="2">
        <f t="shared" ref="E14:E18" si="9">+B14</f>
        <v>12</v>
      </c>
      <c r="F14" s="2">
        <f t="shared" ref="F14:F18" si="10">+C14</f>
        <v>6</v>
      </c>
      <c r="G14" s="15">
        <f t="shared" si="6"/>
        <v>100</v>
      </c>
      <c r="H14" s="2">
        <f>+B14-C14+'Diciembre 2017'!H14</f>
        <v>90</v>
      </c>
      <c r="I14" s="16">
        <f>+'Enero 2017'!H14</f>
        <v>126</v>
      </c>
      <c r="J14" s="15">
        <f t="shared" si="0"/>
        <v>-28.571428571428573</v>
      </c>
    </row>
    <row r="15" spans="1:10" ht="13" x14ac:dyDescent="0.15">
      <c r="A15" s="1" t="s">
        <v>13</v>
      </c>
      <c r="B15" s="2">
        <v>16</v>
      </c>
      <c r="C15" s="2">
        <f>+'Enero 2017'!B15</f>
        <v>10</v>
      </c>
      <c r="D15" s="15">
        <f t="shared" si="8"/>
        <v>60</v>
      </c>
      <c r="E15" s="2">
        <f t="shared" si="9"/>
        <v>16</v>
      </c>
      <c r="F15" s="2">
        <f t="shared" si="10"/>
        <v>10</v>
      </c>
      <c r="G15" s="15">
        <f t="shared" si="6"/>
        <v>60</v>
      </c>
      <c r="H15" s="2">
        <f>+B15-C15+'Diciembre 2017'!H15</f>
        <v>143</v>
      </c>
      <c r="I15" s="16">
        <f>+'Enero 2017'!H15</f>
        <v>123</v>
      </c>
      <c r="J15" s="15">
        <f t="shared" si="0"/>
        <v>16.260162601626018</v>
      </c>
    </row>
    <row r="16" spans="1:10" ht="13" x14ac:dyDescent="0.15">
      <c r="A16" s="1" t="s">
        <v>14</v>
      </c>
      <c r="B16" s="2">
        <v>8</v>
      </c>
      <c r="C16" s="2">
        <f>+'Enero 2017'!B16</f>
        <v>13</v>
      </c>
      <c r="D16" s="15">
        <f t="shared" si="8"/>
        <v>-38.46153846153846</v>
      </c>
      <c r="E16" s="2">
        <f t="shared" si="9"/>
        <v>8</v>
      </c>
      <c r="F16" s="2">
        <f t="shared" si="10"/>
        <v>13</v>
      </c>
      <c r="G16" s="15">
        <f t="shared" si="6"/>
        <v>-38.46153846153846</v>
      </c>
      <c r="H16" s="2">
        <f>+B16-C16+'Diciembre 2017'!H16</f>
        <v>139</v>
      </c>
      <c r="I16" s="16">
        <f>+'Enero 2017'!H16</f>
        <v>157</v>
      </c>
      <c r="J16" s="15">
        <f t="shared" si="0"/>
        <v>-11.464968152866241</v>
      </c>
    </row>
    <row r="17" spans="1:10" ht="13" x14ac:dyDescent="0.15">
      <c r="A17" s="1" t="s">
        <v>15</v>
      </c>
      <c r="B17" s="2">
        <v>11</v>
      </c>
      <c r="C17" s="2">
        <f>+'Enero 2017'!B17</f>
        <v>6</v>
      </c>
      <c r="D17" s="15">
        <f t="shared" si="8"/>
        <v>83.333333333333329</v>
      </c>
      <c r="E17" s="2">
        <f t="shared" si="9"/>
        <v>11</v>
      </c>
      <c r="F17" s="2">
        <f t="shared" si="10"/>
        <v>6</v>
      </c>
      <c r="G17" s="15">
        <f t="shared" si="6"/>
        <v>83.333333333333329</v>
      </c>
      <c r="H17" s="2">
        <f>+B17-C17+'Diciembre 2017'!H17</f>
        <v>105</v>
      </c>
      <c r="I17" s="16">
        <f>+'Enero 2017'!H17</f>
        <v>79</v>
      </c>
      <c r="J17" s="15">
        <f t="shared" si="0"/>
        <v>32.911392405063289</v>
      </c>
    </row>
    <row r="18" spans="1:10" ht="13" x14ac:dyDescent="0.15">
      <c r="A18" s="1" t="s">
        <v>29</v>
      </c>
      <c r="B18" s="2">
        <v>10</v>
      </c>
      <c r="C18" s="2">
        <f>+'Enero 2017'!B18</f>
        <v>8</v>
      </c>
      <c r="D18" s="15">
        <f t="shared" si="8"/>
        <v>25</v>
      </c>
      <c r="E18" s="2">
        <f t="shared" si="9"/>
        <v>10</v>
      </c>
      <c r="F18" s="2">
        <f t="shared" si="10"/>
        <v>8</v>
      </c>
      <c r="G18" s="15">
        <f t="shared" si="6"/>
        <v>25</v>
      </c>
      <c r="H18" s="2">
        <f>+B18-C18+'Diciembre 2017'!H18</f>
        <v>118</v>
      </c>
      <c r="I18" s="16">
        <f>+'Enero 2017'!H18</f>
        <v>143</v>
      </c>
      <c r="J18" s="15">
        <f t="shared" si="0"/>
        <v>-17.482517482517483</v>
      </c>
    </row>
    <row r="19" spans="1:10" x14ac:dyDescent="0.15">
      <c r="A19" s="6" t="s">
        <v>3</v>
      </c>
      <c r="B19" s="4">
        <f t="shared" ref="B19" si="11">+B14+B15+B16+B17+B18</f>
        <v>57</v>
      </c>
      <c r="C19" s="4">
        <f>SUM(C14:C18)</f>
        <v>43</v>
      </c>
      <c r="D19" s="5">
        <f>+(B19-C19)*100/C19</f>
        <v>32.558139534883722</v>
      </c>
      <c r="E19" s="4">
        <f>SUM(E14:E18)</f>
        <v>57</v>
      </c>
      <c r="F19" s="4">
        <f>SUM(F14:F18)</f>
        <v>43</v>
      </c>
      <c r="G19" s="5">
        <f t="shared" si="6"/>
        <v>32.558139534883722</v>
      </c>
      <c r="H19" s="4">
        <f>SUM(H14:H18)</f>
        <v>595</v>
      </c>
      <c r="I19" s="4">
        <f>SUM(I14:I18)</f>
        <v>628</v>
      </c>
      <c r="J19" s="5">
        <f t="shared" si="0"/>
        <v>-5.2547770700636942</v>
      </c>
    </row>
    <row r="20" spans="1:10" ht="13" x14ac:dyDescent="0.15">
      <c r="A20" s="1" t="s">
        <v>16</v>
      </c>
      <c r="B20" s="2">
        <v>7</v>
      </c>
      <c r="C20" s="2">
        <f>+'Enero 2017'!B20</f>
        <v>9</v>
      </c>
      <c r="D20" s="15">
        <f t="shared" ref="D20:D26" si="12">+(B21-C20)*100/C20</f>
        <v>-55.555555555555557</v>
      </c>
      <c r="E20" s="2">
        <f t="shared" ref="E20:E27" si="13">+B20</f>
        <v>7</v>
      </c>
      <c r="F20" s="2">
        <f t="shared" ref="F20:F27" si="14">+C20</f>
        <v>9</v>
      </c>
      <c r="G20" s="15">
        <f t="shared" si="6"/>
        <v>-22.222222222222221</v>
      </c>
      <c r="H20" s="2">
        <f>+B20-C20+'Diciembre 2017'!H20</f>
        <v>125</v>
      </c>
      <c r="I20" s="16">
        <f>+'Enero 2017'!H20</f>
        <v>145</v>
      </c>
      <c r="J20" s="15">
        <f t="shared" si="0"/>
        <v>-13.793103448275861</v>
      </c>
    </row>
    <row r="21" spans="1:10" ht="13" x14ac:dyDescent="0.15">
      <c r="A21" s="1" t="s">
        <v>17</v>
      </c>
      <c r="B21" s="2">
        <v>4</v>
      </c>
      <c r="C21" s="2">
        <f>+'Enero 2017'!B21</f>
        <v>5</v>
      </c>
      <c r="D21" s="15">
        <f t="shared" si="12"/>
        <v>-60</v>
      </c>
      <c r="E21" s="2">
        <f t="shared" si="13"/>
        <v>4</v>
      </c>
      <c r="F21" s="2">
        <f t="shared" si="14"/>
        <v>5</v>
      </c>
      <c r="G21" s="15">
        <f t="shared" si="6"/>
        <v>-20</v>
      </c>
      <c r="H21" s="2">
        <f>+B21-C21+'Diciembre 2017'!H21</f>
        <v>65</v>
      </c>
      <c r="I21" s="16">
        <f>+'Enero 2017'!H21</f>
        <v>77</v>
      </c>
      <c r="J21" s="15">
        <f t="shared" si="0"/>
        <v>-15.584415584415584</v>
      </c>
    </row>
    <row r="22" spans="1:10" ht="13" x14ac:dyDescent="0.15">
      <c r="A22" s="1" t="s">
        <v>19</v>
      </c>
      <c r="B22" s="2">
        <v>2</v>
      </c>
      <c r="C22" s="2">
        <f>+'Enero 2017'!B22</f>
        <v>3</v>
      </c>
      <c r="D22" s="15">
        <f t="shared" si="12"/>
        <v>66.666666666666671</v>
      </c>
      <c r="E22" s="2">
        <f t="shared" si="13"/>
        <v>2</v>
      </c>
      <c r="F22" s="2">
        <f t="shared" si="14"/>
        <v>3</v>
      </c>
      <c r="G22" s="15">
        <f t="shared" si="6"/>
        <v>-33.333333333333336</v>
      </c>
      <c r="H22" s="2">
        <f>+B22-C22+'Diciembre 2017'!H22</f>
        <v>31</v>
      </c>
      <c r="I22" s="16">
        <f>+'Enero 2017'!H22</f>
        <v>39</v>
      </c>
      <c r="J22" s="15">
        <f t="shared" si="0"/>
        <v>-20.512820512820515</v>
      </c>
    </row>
    <row r="23" spans="1:10" ht="13" x14ac:dyDescent="0.15">
      <c r="A23" s="1" t="s">
        <v>18</v>
      </c>
      <c r="B23" s="2">
        <v>5</v>
      </c>
      <c r="C23" s="2">
        <f>+'Enero 2017'!B23</f>
        <v>5</v>
      </c>
      <c r="D23" s="15">
        <f t="shared" si="12"/>
        <v>20</v>
      </c>
      <c r="E23" s="2">
        <f t="shared" si="13"/>
        <v>5</v>
      </c>
      <c r="F23" s="2">
        <f t="shared" si="14"/>
        <v>5</v>
      </c>
      <c r="G23" s="15">
        <f t="shared" si="6"/>
        <v>0</v>
      </c>
      <c r="H23" s="2">
        <f>+B23-C23+'Diciembre 2017'!H23</f>
        <v>48</v>
      </c>
      <c r="I23" s="16">
        <f>+'Enero 2017'!H23</f>
        <v>73</v>
      </c>
      <c r="J23" s="15">
        <f t="shared" si="0"/>
        <v>-34.246575342465754</v>
      </c>
    </row>
    <row r="24" spans="1:10" ht="13" x14ac:dyDescent="0.15">
      <c r="A24" s="1" t="s">
        <v>20</v>
      </c>
      <c r="B24" s="2">
        <v>6</v>
      </c>
      <c r="C24" s="2">
        <f>+'Enero 2017'!B24</f>
        <v>11</v>
      </c>
      <c r="D24" s="15">
        <f t="shared" si="12"/>
        <v>36.363636363636367</v>
      </c>
      <c r="E24" s="2">
        <f t="shared" si="13"/>
        <v>6</v>
      </c>
      <c r="F24" s="2">
        <f t="shared" si="14"/>
        <v>11</v>
      </c>
      <c r="G24" s="15">
        <f t="shared" si="6"/>
        <v>-45.454545454545453</v>
      </c>
      <c r="H24" s="2">
        <f>+B24-C24+'Diciembre 2017'!H24</f>
        <v>94</v>
      </c>
      <c r="I24" s="16">
        <f>+'Enero 2017'!H24</f>
        <v>62</v>
      </c>
      <c r="J24" s="15">
        <f t="shared" si="0"/>
        <v>51.612903225806448</v>
      </c>
    </row>
    <row r="25" spans="1:10" ht="13" x14ac:dyDescent="0.15">
      <c r="A25" s="1" t="s">
        <v>22</v>
      </c>
      <c r="B25" s="2">
        <v>15</v>
      </c>
      <c r="C25" s="2">
        <f>+'Enero 2017'!B25</f>
        <v>12</v>
      </c>
      <c r="D25" s="15">
        <f t="shared" si="12"/>
        <v>-50</v>
      </c>
      <c r="E25" s="2">
        <f t="shared" si="13"/>
        <v>15</v>
      </c>
      <c r="F25" s="2">
        <f t="shared" si="14"/>
        <v>12</v>
      </c>
      <c r="G25" s="15">
        <f t="shared" si="6"/>
        <v>25</v>
      </c>
      <c r="H25" s="2">
        <f>+B25-C25+'Diciembre 2017'!H25</f>
        <v>166</v>
      </c>
      <c r="I25" s="16">
        <f>+'Enero 2017'!H25</f>
        <v>118</v>
      </c>
      <c r="J25" s="15">
        <f t="shared" si="0"/>
        <v>40.677966101694913</v>
      </c>
    </row>
    <row r="26" spans="1:10" ht="13" x14ac:dyDescent="0.15">
      <c r="A26" s="1" t="s">
        <v>21</v>
      </c>
      <c r="B26" s="2">
        <v>6</v>
      </c>
      <c r="C26" s="2">
        <f>+'Enero 2017'!B26</f>
        <v>3</v>
      </c>
      <c r="D26" s="15">
        <f t="shared" si="12"/>
        <v>-66.666666666666671</v>
      </c>
      <c r="E26" s="2">
        <f t="shared" si="13"/>
        <v>6</v>
      </c>
      <c r="F26" s="2">
        <f t="shared" si="14"/>
        <v>3</v>
      </c>
      <c r="G26" s="15">
        <f t="shared" si="6"/>
        <v>100</v>
      </c>
      <c r="H26" s="2">
        <f>+B26-C26+'Diciembre 2017'!H26</f>
        <v>51</v>
      </c>
      <c r="I26" s="16">
        <f>+'Enero 2017'!H26</f>
        <v>46</v>
      </c>
      <c r="J26" s="15">
        <f t="shared" si="0"/>
        <v>10.869565217391305</v>
      </c>
    </row>
    <row r="27" spans="1:10" ht="13" x14ac:dyDescent="0.15">
      <c r="A27" s="1" t="s">
        <v>28</v>
      </c>
      <c r="B27" s="2">
        <v>1</v>
      </c>
      <c r="C27" s="2">
        <f>+'Enero 2017'!B27</f>
        <v>1</v>
      </c>
      <c r="D27" s="15">
        <f t="shared" ref="D27" si="15">+(B27-C27)*100/C27</f>
        <v>0</v>
      </c>
      <c r="E27" s="2">
        <f t="shared" si="13"/>
        <v>1</v>
      </c>
      <c r="F27" s="2">
        <f t="shared" si="14"/>
        <v>1</v>
      </c>
      <c r="G27" s="15">
        <f t="shared" si="6"/>
        <v>0</v>
      </c>
      <c r="H27" s="2">
        <f>+B27-C27+'Diciembre 2017'!H27</f>
        <v>27</v>
      </c>
      <c r="I27" s="16">
        <f>+'Enero 2017'!H27</f>
        <v>13</v>
      </c>
      <c r="J27" s="15">
        <f t="shared" si="0"/>
        <v>107.69230769230769</v>
      </c>
    </row>
    <row r="28" spans="1:10" x14ac:dyDescent="0.15">
      <c r="A28" s="6" t="s">
        <v>30</v>
      </c>
      <c r="B28" s="4">
        <f>SUM(B20:B27)</f>
        <v>46</v>
      </c>
      <c r="C28" s="4">
        <f>SUM(C20:C27)</f>
        <v>49</v>
      </c>
      <c r="D28" s="5">
        <f>+(B28-C28)*100/C28</f>
        <v>-6.1224489795918364</v>
      </c>
      <c r="E28" s="4">
        <f>SUM(E20:E27)</f>
        <v>46</v>
      </c>
      <c r="F28" s="4">
        <f>SUM(F20:F27)</f>
        <v>49</v>
      </c>
      <c r="G28" s="5">
        <f>+(E28-F28)*100/F28</f>
        <v>-6.1224489795918364</v>
      </c>
      <c r="H28" s="4">
        <f>SUM(H20:H27)</f>
        <v>607</v>
      </c>
      <c r="I28" s="4">
        <f>SUM(I20:I27)</f>
        <v>573</v>
      </c>
      <c r="J28" s="5">
        <f>+(H28-I28)*100/I28</f>
        <v>5.9336823734729496</v>
      </c>
    </row>
    <row r="29" spans="1:10" ht="14" x14ac:dyDescent="0.15">
      <c r="A29" s="14" t="s">
        <v>27</v>
      </c>
      <c r="B29" s="12">
        <f>+B7+B13+B19+B28</f>
        <v>142</v>
      </c>
      <c r="C29" s="12">
        <f>+C7+C13+C19+C28</f>
        <v>114</v>
      </c>
      <c r="D29" s="13">
        <f>+(B29-C29)*100/C29</f>
        <v>24.561403508771932</v>
      </c>
      <c r="E29" s="12">
        <f t="shared" ref="E29:I29" si="16">+E7+E13+E19+E28</f>
        <v>142</v>
      </c>
      <c r="F29" s="12">
        <f t="shared" si="16"/>
        <v>114</v>
      </c>
      <c r="G29" s="13">
        <f>+(E29-F29)*100/F29</f>
        <v>24.561403508771932</v>
      </c>
      <c r="H29" s="12">
        <f t="shared" si="16"/>
        <v>1583</v>
      </c>
      <c r="I29" s="12">
        <f t="shared" si="16"/>
        <v>1556</v>
      </c>
      <c r="J29" s="13">
        <f>+(H29-I29)*100/I29</f>
        <v>1.7352185089974292</v>
      </c>
    </row>
    <row r="30" spans="1:10" x14ac:dyDescent="0.15">
      <c r="A30" s="11" t="s">
        <v>31</v>
      </c>
      <c r="B30" s="11">
        <f>+B29-B7</f>
        <v>141</v>
      </c>
      <c r="C30" s="11">
        <f>+C29-C7</f>
        <v>114</v>
      </c>
      <c r="D30" s="10">
        <f>+(B30-C30)*100/C30</f>
        <v>23.684210526315791</v>
      </c>
      <c r="E30" s="11">
        <f t="shared" ref="E30:I30" si="17">+E29-E7</f>
        <v>141</v>
      </c>
      <c r="F30" s="11">
        <f t="shared" si="17"/>
        <v>114</v>
      </c>
      <c r="G30" s="10">
        <f>+(E30-F30)*100/F30</f>
        <v>23.684210526315791</v>
      </c>
      <c r="H30" s="11">
        <f t="shared" si="17"/>
        <v>1563</v>
      </c>
      <c r="I30" s="11">
        <f t="shared" si="17"/>
        <v>1539</v>
      </c>
      <c r="J30" s="10">
        <f>+(H30-I30)*100/I30</f>
        <v>1.5594541910331383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Hoja102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+'Diciembre 2016'!B4</f>
        <v>1</v>
      </c>
      <c r="D4" s="15">
        <f t="shared" ref="D4" si="0">+(B4-C4)*100/C4</f>
        <v>0</v>
      </c>
      <c r="E4" s="2">
        <f>+B4+'Noviembre 2017'!E4</f>
        <v>9</v>
      </c>
      <c r="F4" s="2">
        <f>+C4+'Noviembre 2017'!F4</f>
        <v>8</v>
      </c>
      <c r="G4" s="15">
        <f t="shared" ref="G4:G27" si="1">+(E4-F4)*100/F4</f>
        <v>12.5</v>
      </c>
      <c r="H4" s="2">
        <f>+B4-C4+'Noviembre 2017'!H4</f>
        <v>9</v>
      </c>
      <c r="I4" s="16">
        <f>+'Diciembre 2016'!H4</f>
        <v>8</v>
      </c>
      <c r="J4" s="15">
        <f t="shared" ref="J4:J27" si="2">+(H4-I4)*100/I4</f>
        <v>12.5</v>
      </c>
    </row>
    <row r="5" spans="1:10" ht="13" x14ac:dyDescent="0.15">
      <c r="A5" s="1" t="s">
        <v>5</v>
      </c>
      <c r="B5" s="2"/>
      <c r="C5" s="2">
        <f>+'Diciembre 2016'!B5</f>
        <v>0</v>
      </c>
      <c r="D5" s="15"/>
      <c r="E5" s="2">
        <f>+B5+'Noviembre 2017'!E5</f>
        <v>3</v>
      </c>
      <c r="F5" s="2">
        <f>+C5+'Noviembre 2017'!F5</f>
        <v>3</v>
      </c>
      <c r="G5" s="15">
        <f t="shared" si="1"/>
        <v>0</v>
      </c>
      <c r="H5" s="2">
        <f>+B5-C5+'Noviembre 2017'!H5</f>
        <v>3</v>
      </c>
      <c r="I5" s="16">
        <f>+'Diciembre 2016'!H5</f>
        <v>3</v>
      </c>
      <c r="J5" s="15">
        <f t="shared" si="2"/>
        <v>0</v>
      </c>
    </row>
    <row r="6" spans="1:10" ht="13" x14ac:dyDescent="0.15">
      <c r="A6" s="1" t="s">
        <v>6</v>
      </c>
      <c r="B6" s="2">
        <v>1</v>
      </c>
      <c r="C6" s="2">
        <f>+'Diciembre 2016'!B6</f>
        <v>0</v>
      </c>
      <c r="D6" s="15"/>
      <c r="E6" s="2">
        <f>+B6+'Noviembre 2017'!E6</f>
        <v>7</v>
      </c>
      <c r="F6" s="2">
        <f>+C6+'Noviembre 2017'!F6</f>
        <v>7</v>
      </c>
      <c r="G6" s="15">
        <f t="shared" si="1"/>
        <v>0</v>
      </c>
      <c r="H6" s="2">
        <f>+B6-C6+'Noviembre 2017'!H6</f>
        <v>7</v>
      </c>
      <c r="I6" s="16">
        <f>+'Diciembre 2016'!H6</f>
        <v>7</v>
      </c>
      <c r="J6" s="15">
        <f t="shared" si="2"/>
        <v>0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1</v>
      </c>
      <c r="D7" s="5">
        <v>-37.5</v>
      </c>
      <c r="E7" s="4">
        <f>SUM(E4:E6)</f>
        <v>19</v>
      </c>
      <c r="F7" s="4">
        <f>SUM(F4:F6)</f>
        <v>18</v>
      </c>
      <c r="G7" s="5">
        <f t="shared" si="1"/>
        <v>5.5555555555555554</v>
      </c>
      <c r="H7" s="4">
        <f>SUM(H4:H6)</f>
        <v>19</v>
      </c>
      <c r="I7" s="4">
        <f>SUM(I4:I6)</f>
        <v>18</v>
      </c>
      <c r="J7" s="5">
        <f t="shared" si="2"/>
        <v>5.5555555555555554</v>
      </c>
    </row>
    <row r="8" spans="1:10" ht="13" x14ac:dyDescent="0.15">
      <c r="A8" s="1" t="s">
        <v>7</v>
      </c>
      <c r="B8" s="2"/>
      <c r="C8" s="2">
        <f>+'Diciembre 2016'!B8</f>
        <v>0</v>
      </c>
      <c r="D8" s="15"/>
      <c r="E8" s="2">
        <f>+B8+'Noviembre 2017'!E8</f>
        <v>5</v>
      </c>
      <c r="F8" s="2">
        <f>+C8+'Noviembre 2017'!F8</f>
        <v>7</v>
      </c>
      <c r="G8" s="15">
        <f t="shared" si="1"/>
        <v>-28.571428571428573</v>
      </c>
      <c r="H8" s="2">
        <f>+B8-C8+'Noviembre 2017'!H8</f>
        <v>5</v>
      </c>
      <c r="I8" s="16">
        <f>+'Diciembre 2016'!H8</f>
        <v>7</v>
      </c>
      <c r="J8" s="15">
        <f t="shared" si="2"/>
        <v>-28.571428571428573</v>
      </c>
    </row>
    <row r="9" spans="1:10" ht="13" x14ac:dyDescent="0.15">
      <c r="A9" s="1" t="s">
        <v>8</v>
      </c>
      <c r="B9" s="2">
        <v>3</v>
      </c>
      <c r="C9" s="2">
        <f>+'Diciembre 2016'!B9</f>
        <v>2</v>
      </c>
      <c r="D9" s="15">
        <f t="shared" ref="D9:D12" si="4">+(B9-C9)*100/C9</f>
        <v>50</v>
      </c>
      <c r="E9" s="2">
        <f>+B9+'Noviembre 2017'!E9</f>
        <v>18</v>
      </c>
      <c r="F9" s="2">
        <f>+C9+'Noviembre 2017'!F9</f>
        <v>20</v>
      </c>
      <c r="G9" s="15">
        <f t="shared" si="1"/>
        <v>-10</v>
      </c>
      <c r="H9" s="2">
        <f>+B9-C9+'Noviembre 2017'!H9</f>
        <v>18</v>
      </c>
      <c r="I9" s="16">
        <f>+'Diciembre 2016'!H9</f>
        <v>20</v>
      </c>
      <c r="J9" s="15">
        <f t="shared" si="2"/>
        <v>-10</v>
      </c>
    </row>
    <row r="10" spans="1:10" ht="13" x14ac:dyDescent="0.15">
      <c r="A10" s="1" t="s">
        <v>9</v>
      </c>
      <c r="B10" s="2">
        <v>4</v>
      </c>
      <c r="C10" s="2">
        <f>+'Diciembre 2016'!B10</f>
        <v>4</v>
      </c>
      <c r="D10" s="15">
        <f t="shared" si="4"/>
        <v>0</v>
      </c>
      <c r="E10" s="2">
        <f>+B10+'Noviembre 2017'!E10</f>
        <v>60</v>
      </c>
      <c r="F10" s="2">
        <f>+C10+'Noviembre 2017'!F10</f>
        <v>45</v>
      </c>
      <c r="G10" s="15">
        <f t="shared" si="1"/>
        <v>33.333333333333336</v>
      </c>
      <c r="H10" s="2">
        <f>+B10-C10+'Noviembre 2017'!H10</f>
        <v>60</v>
      </c>
      <c r="I10" s="16">
        <f>+'Diciembre 2016'!H10</f>
        <v>45</v>
      </c>
      <c r="J10" s="15">
        <f t="shared" si="2"/>
        <v>33.333333333333336</v>
      </c>
    </row>
    <row r="11" spans="1:10" ht="13" x14ac:dyDescent="0.15">
      <c r="A11" s="1" t="s">
        <v>10</v>
      </c>
      <c r="B11" s="2">
        <v>6</v>
      </c>
      <c r="C11" s="2">
        <f>+'Diciembre 2016'!B11</f>
        <v>8</v>
      </c>
      <c r="D11" s="15">
        <f t="shared" si="4"/>
        <v>-25</v>
      </c>
      <c r="E11" s="2">
        <f>+B11+'Noviembre 2017'!E11</f>
        <v>80</v>
      </c>
      <c r="F11" s="2">
        <f>+C11+'Noviembre 2017'!F11</f>
        <v>93</v>
      </c>
      <c r="G11" s="15">
        <f t="shared" si="1"/>
        <v>-13.978494623655914</v>
      </c>
      <c r="H11" s="2">
        <f>+B11-C11+'Noviembre 2017'!H11</f>
        <v>80</v>
      </c>
      <c r="I11" s="16">
        <f>+'Diciembre 2016'!H11</f>
        <v>93</v>
      </c>
      <c r="J11" s="15">
        <f t="shared" si="2"/>
        <v>-13.978494623655914</v>
      </c>
    </row>
    <row r="12" spans="1:10" ht="13" x14ac:dyDescent="0.15">
      <c r="A12" s="1" t="s">
        <v>11</v>
      </c>
      <c r="B12" s="2">
        <v>17</v>
      </c>
      <c r="C12" s="2">
        <f>+'Diciembre 2016'!B12</f>
        <v>16</v>
      </c>
      <c r="D12" s="15">
        <f t="shared" si="4"/>
        <v>6.25</v>
      </c>
      <c r="E12" s="2">
        <f>+B12+'Noviembre 2017'!E12</f>
        <v>182</v>
      </c>
      <c r="F12" s="2">
        <f>+C12+'Noviembre 2017'!F12</f>
        <v>166</v>
      </c>
      <c r="G12" s="15">
        <f t="shared" si="1"/>
        <v>9.6385542168674707</v>
      </c>
      <c r="H12" s="2">
        <f>+B12-C12+'Noviembre 2017'!H12</f>
        <v>182</v>
      </c>
      <c r="I12" s="16">
        <f>+'Diciembre 2016'!H12</f>
        <v>166</v>
      </c>
      <c r="J12" s="15">
        <f t="shared" si="2"/>
        <v>9.6385542168674707</v>
      </c>
    </row>
    <row r="13" spans="1:10" x14ac:dyDescent="0.15">
      <c r="A13" s="6" t="s">
        <v>2</v>
      </c>
      <c r="B13" s="4">
        <f t="shared" ref="B13" si="5">+B8+B9+B10+B11+B12</f>
        <v>30</v>
      </c>
      <c r="C13" s="4">
        <f>SUM(C8:C12)</f>
        <v>30</v>
      </c>
      <c r="D13" s="5">
        <f>+(B13-C13)*100/C13</f>
        <v>0</v>
      </c>
      <c r="E13" s="4">
        <f>SUM(E8:E12)</f>
        <v>345</v>
      </c>
      <c r="F13" s="4">
        <f>SUM(F8:F12)</f>
        <v>331</v>
      </c>
      <c r="G13" s="5">
        <f t="shared" si="1"/>
        <v>4.2296072507552873</v>
      </c>
      <c r="H13" s="4">
        <f>SUM(H8:H12)</f>
        <v>345</v>
      </c>
      <c r="I13" s="4">
        <f>SUM(I8:I12)</f>
        <v>331</v>
      </c>
      <c r="J13" s="5">
        <f t="shared" si="2"/>
        <v>4.2296072507552873</v>
      </c>
    </row>
    <row r="14" spans="1:10" ht="13" x14ac:dyDescent="0.15">
      <c r="A14" s="1" t="s">
        <v>12</v>
      </c>
      <c r="B14" s="2">
        <v>2</v>
      </c>
      <c r="C14" s="2">
        <f>+'Diciembre 2016'!B14</f>
        <v>10</v>
      </c>
      <c r="D14" s="15">
        <f t="shared" ref="D14:D18" si="6">+(B14-C14)*100/C14</f>
        <v>-80</v>
      </c>
      <c r="E14" s="2">
        <f>+B14+'Noviembre 2017'!E14</f>
        <v>84</v>
      </c>
      <c r="F14" s="2">
        <f>+C14+'Noviembre 2017'!F14</f>
        <v>129</v>
      </c>
      <c r="G14" s="15">
        <f t="shared" si="1"/>
        <v>-34.883720930232556</v>
      </c>
      <c r="H14" s="2">
        <f>+B14-C14+'Noviembre 2017'!H14</f>
        <v>84</v>
      </c>
      <c r="I14" s="16">
        <f>+'Diciembre 2016'!H14</f>
        <v>129</v>
      </c>
      <c r="J14" s="15">
        <f t="shared" si="2"/>
        <v>-34.883720930232556</v>
      </c>
    </row>
    <row r="15" spans="1:10" ht="13" x14ac:dyDescent="0.15">
      <c r="A15" s="1" t="s">
        <v>13</v>
      </c>
      <c r="B15" s="2">
        <v>14</v>
      </c>
      <c r="C15" s="2">
        <f>+'Diciembre 2016'!B15</f>
        <v>10</v>
      </c>
      <c r="D15" s="15">
        <f t="shared" si="6"/>
        <v>40</v>
      </c>
      <c r="E15" s="2">
        <f>+B15+'Noviembre 2017'!E15</f>
        <v>137</v>
      </c>
      <c r="F15" s="2">
        <f>+C15+'Noviembre 2017'!F15</f>
        <v>122</v>
      </c>
      <c r="G15" s="15">
        <f t="shared" si="1"/>
        <v>12.295081967213115</v>
      </c>
      <c r="H15" s="2">
        <f>+B15-C15+'Noviembre 2017'!H15</f>
        <v>137</v>
      </c>
      <c r="I15" s="16">
        <f>+'Diciembre 2016'!H15</f>
        <v>122</v>
      </c>
      <c r="J15" s="15">
        <f t="shared" si="2"/>
        <v>12.295081967213115</v>
      </c>
    </row>
    <row r="16" spans="1:10" ht="13" x14ac:dyDescent="0.15">
      <c r="A16" s="1" t="s">
        <v>14</v>
      </c>
      <c r="B16" s="2">
        <v>9</v>
      </c>
      <c r="C16" s="2">
        <f>+'Diciembre 2016'!B16</f>
        <v>18</v>
      </c>
      <c r="D16" s="15">
        <f t="shared" si="6"/>
        <v>-50</v>
      </c>
      <c r="E16" s="2">
        <f>+B16+'Noviembre 2017'!E16</f>
        <v>144</v>
      </c>
      <c r="F16" s="2">
        <f>+C16+'Noviembre 2017'!F16</f>
        <v>155</v>
      </c>
      <c r="G16" s="15">
        <f t="shared" si="1"/>
        <v>-7.096774193548387</v>
      </c>
      <c r="H16" s="2">
        <f>+B16-C16+'Noviembre 2017'!H16</f>
        <v>144</v>
      </c>
      <c r="I16" s="16">
        <f>+'Diciembre 2016'!H16</f>
        <v>155</v>
      </c>
      <c r="J16" s="15">
        <f t="shared" si="2"/>
        <v>-7.096774193548387</v>
      </c>
    </row>
    <row r="17" spans="1:10" ht="13" x14ac:dyDescent="0.15">
      <c r="A17" s="1" t="s">
        <v>15</v>
      </c>
      <c r="B17" s="2">
        <v>4</v>
      </c>
      <c r="C17" s="2">
        <f>+'Diciembre 2016'!B17</f>
        <v>6</v>
      </c>
      <c r="D17" s="15">
        <f t="shared" si="6"/>
        <v>-33.333333333333336</v>
      </c>
      <c r="E17" s="2">
        <f>+B17+'Noviembre 2017'!E17</f>
        <v>100</v>
      </c>
      <c r="F17" s="2">
        <f>+C17+'Noviembre 2017'!F17</f>
        <v>77</v>
      </c>
      <c r="G17" s="15">
        <f t="shared" si="1"/>
        <v>29.870129870129869</v>
      </c>
      <c r="H17" s="2">
        <f>+B17-C17+'Noviembre 2017'!H17</f>
        <v>100</v>
      </c>
      <c r="I17" s="16">
        <f>+'Diciembre 2016'!H17</f>
        <v>77</v>
      </c>
      <c r="J17" s="15">
        <f t="shared" si="2"/>
        <v>29.870129870129869</v>
      </c>
    </row>
    <row r="18" spans="1:10" ht="13" x14ac:dyDescent="0.15">
      <c r="A18" s="1" t="s">
        <v>29</v>
      </c>
      <c r="B18" s="2">
        <v>11</v>
      </c>
      <c r="C18" s="2">
        <f>+'Diciembre 2016'!B18</f>
        <v>11</v>
      </c>
      <c r="D18" s="15">
        <f t="shared" si="6"/>
        <v>0</v>
      </c>
      <c r="E18" s="2">
        <f>+B18+'Noviembre 2017'!E18</f>
        <v>116</v>
      </c>
      <c r="F18" s="2">
        <f>+C18+'Noviembre 2017'!F18</f>
        <v>140</v>
      </c>
      <c r="G18" s="15">
        <f t="shared" si="1"/>
        <v>-17.142857142857142</v>
      </c>
      <c r="H18" s="2">
        <f>+B18-C18+'Noviembre 2017'!H18</f>
        <v>116</v>
      </c>
      <c r="I18" s="16">
        <f>+'Diciembre 2016'!H18</f>
        <v>140</v>
      </c>
      <c r="J18" s="15">
        <f t="shared" si="2"/>
        <v>-17.142857142857142</v>
      </c>
    </row>
    <row r="19" spans="1:10" x14ac:dyDescent="0.15">
      <c r="A19" s="6" t="s">
        <v>3</v>
      </c>
      <c r="B19" s="4">
        <f t="shared" ref="B19" si="7">+B14+B15+B16+B17+B18</f>
        <v>40</v>
      </c>
      <c r="C19" s="4">
        <f>SUM(C14:C18)</f>
        <v>55</v>
      </c>
      <c r="D19" s="5">
        <f>+(B19-C19)*100/C19</f>
        <v>-27.272727272727273</v>
      </c>
      <c r="E19" s="4">
        <f>SUM(E14:E18)</f>
        <v>581</v>
      </c>
      <c r="F19" s="4">
        <f>SUM(F14:F18)</f>
        <v>623</v>
      </c>
      <c r="G19" s="5">
        <f t="shared" si="1"/>
        <v>-6.7415730337078648</v>
      </c>
      <c r="H19" s="4">
        <f>SUM(H14:H18)</f>
        <v>581</v>
      </c>
      <c r="I19" s="4">
        <f>SUM(I14:I18)</f>
        <v>623</v>
      </c>
      <c r="J19" s="5">
        <f t="shared" si="2"/>
        <v>-6.7415730337078648</v>
      </c>
    </row>
    <row r="20" spans="1:10" ht="13" x14ac:dyDescent="0.15">
      <c r="A20" s="1" t="s">
        <v>16</v>
      </c>
      <c r="B20" s="2">
        <v>7</v>
      </c>
      <c r="C20" s="2">
        <f>+'Diciembre 2016'!B20</f>
        <v>22</v>
      </c>
      <c r="D20" s="15">
        <f t="shared" ref="D20:D26" si="8">+(B21-C20)*100/C20</f>
        <v>-86.36363636363636</v>
      </c>
      <c r="E20" s="2">
        <f>+B20+'Noviembre 2017'!E20</f>
        <v>127</v>
      </c>
      <c r="F20" s="2">
        <f>+C20+'Noviembre 2017'!F20</f>
        <v>144</v>
      </c>
      <c r="G20" s="15">
        <f t="shared" si="1"/>
        <v>-11.805555555555555</v>
      </c>
      <c r="H20" s="2">
        <f>+B20-C20+'Noviembre 2017'!H20</f>
        <v>127</v>
      </c>
      <c r="I20" s="16">
        <f>+'Diciembre 2016'!H20</f>
        <v>144</v>
      </c>
      <c r="J20" s="15">
        <f t="shared" si="2"/>
        <v>-11.805555555555555</v>
      </c>
    </row>
    <row r="21" spans="1:10" ht="13" x14ac:dyDescent="0.15">
      <c r="A21" s="1" t="s">
        <v>17</v>
      </c>
      <c r="B21" s="2">
        <v>3</v>
      </c>
      <c r="C21" s="2">
        <f>+'Diciembre 2016'!B21</f>
        <v>3</v>
      </c>
      <c r="D21" s="15">
        <f t="shared" si="8"/>
        <v>0</v>
      </c>
      <c r="E21" s="2">
        <f>+B21+'Noviembre 2017'!E21</f>
        <v>66</v>
      </c>
      <c r="F21" s="2">
        <f>+C21+'Noviembre 2017'!F21</f>
        <v>78</v>
      </c>
      <c r="G21" s="15">
        <f t="shared" si="1"/>
        <v>-15.384615384615385</v>
      </c>
      <c r="H21" s="2">
        <f>+B21-C21+'Noviembre 2017'!H21</f>
        <v>66</v>
      </c>
      <c r="I21" s="16">
        <f>+'Diciembre 2016'!H21</f>
        <v>78</v>
      </c>
      <c r="J21" s="15">
        <f t="shared" si="2"/>
        <v>-15.384615384615385</v>
      </c>
    </row>
    <row r="22" spans="1:10" ht="13" x14ac:dyDescent="0.15">
      <c r="A22" s="1" t="s">
        <v>19</v>
      </c>
      <c r="B22" s="2">
        <v>3</v>
      </c>
      <c r="C22" s="2">
        <f>+'Diciembre 2016'!B22</f>
        <v>4</v>
      </c>
      <c r="D22" s="15">
        <f t="shared" si="8"/>
        <v>-50</v>
      </c>
      <c r="E22" s="2">
        <f>+B22+'Noviembre 2017'!E22</f>
        <v>32</v>
      </c>
      <c r="F22" s="2">
        <f>+C22+'Noviembre 2017'!F22</f>
        <v>37</v>
      </c>
      <c r="G22" s="15">
        <f t="shared" si="1"/>
        <v>-13.513513513513514</v>
      </c>
      <c r="H22" s="2">
        <f>+B22-C22+'Noviembre 2017'!H22</f>
        <v>32</v>
      </c>
      <c r="I22" s="16">
        <f>+'Diciembre 2016'!H22</f>
        <v>37</v>
      </c>
      <c r="J22" s="15">
        <f t="shared" si="2"/>
        <v>-13.513513513513514</v>
      </c>
    </row>
    <row r="23" spans="1:10" ht="13" x14ac:dyDescent="0.15">
      <c r="A23" s="1" t="s">
        <v>18</v>
      </c>
      <c r="B23" s="2">
        <v>2</v>
      </c>
      <c r="C23" s="2">
        <f>+'Diciembre 2016'!B23</f>
        <v>4</v>
      </c>
      <c r="D23" s="15">
        <f t="shared" si="8"/>
        <v>50</v>
      </c>
      <c r="E23" s="2">
        <f>+B23+'Noviembre 2017'!E23</f>
        <v>48</v>
      </c>
      <c r="F23" s="2">
        <f>+C23+'Noviembre 2017'!F23</f>
        <v>72</v>
      </c>
      <c r="G23" s="15">
        <f t="shared" si="1"/>
        <v>-33.333333333333336</v>
      </c>
      <c r="H23" s="2">
        <f>+B23-C23+'Noviembre 2017'!H23</f>
        <v>48</v>
      </c>
      <c r="I23" s="16">
        <f>+'Diciembre 2016'!H23</f>
        <v>72</v>
      </c>
      <c r="J23" s="15">
        <f t="shared" si="2"/>
        <v>-33.333333333333336</v>
      </c>
    </row>
    <row r="24" spans="1:10" ht="13" x14ac:dyDescent="0.15">
      <c r="A24" s="1" t="s">
        <v>20</v>
      </c>
      <c r="B24" s="2">
        <v>6</v>
      </c>
      <c r="C24" s="2">
        <f>+'Diciembre 2016'!B24</f>
        <v>2</v>
      </c>
      <c r="D24" s="15">
        <f t="shared" si="8"/>
        <v>250</v>
      </c>
      <c r="E24" s="2">
        <f>+B24+'Noviembre 2017'!E24</f>
        <v>99</v>
      </c>
      <c r="F24" s="2">
        <f>+C24+'Noviembre 2017'!F24</f>
        <v>56</v>
      </c>
      <c r="G24" s="15">
        <f t="shared" si="1"/>
        <v>76.785714285714292</v>
      </c>
      <c r="H24" s="2">
        <f>+B24-C24+'Noviembre 2017'!H24</f>
        <v>99</v>
      </c>
      <c r="I24" s="16">
        <f>+'Diciembre 2016'!H24</f>
        <v>56</v>
      </c>
      <c r="J24" s="15">
        <f t="shared" si="2"/>
        <v>76.785714285714292</v>
      </c>
    </row>
    <row r="25" spans="1:10" ht="13" x14ac:dyDescent="0.15">
      <c r="A25" s="1" t="s">
        <v>22</v>
      </c>
      <c r="B25" s="2">
        <v>7</v>
      </c>
      <c r="C25" s="2">
        <f>+'Diciembre 2016'!B25</f>
        <v>9</v>
      </c>
      <c r="D25" s="15">
        <f t="shared" si="8"/>
        <v>-55.555555555555557</v>
      </c>
      <c r="E25" s="2">
        <f>+B25+'Noviembre 2017'!E25</f>
        <v>163</v>
      </c>
      <c r="F25" s="2">
        <f>+C25+'Noviembre 2017'!F25</f>
        <v>113</v>
      </c>
      <c r="G25" s="15">
        <f t="shared" si="1"/>
        <v>44.247787610619469</v>
      </c>
      <c r="H25" s="2">
        <f>+B25-C25+'Noviembre 2017'!H25</f>
        <v>163</v>
      </c>
      <c r="I25" s="16">
        <f>+'Diciembre 2016'!H25</f>
        <v>113</v>
      </c>
      <c r="J25" s="15">
        <f t="shared" si="2"/>
        <v>44.247787610619469</v>
      </c>
    </row>
    <row r="26" spans="1:10" ht="13" x14ac:dyDescent="0.15">
      <c r="A26" s="1" t="s">
        <v>21</v>
      </c>
      <c r="B26" s="2">
        <v>4</v>
      </c>
      <c r="C26" s="2">
        <f>+'Diciembre 2016'!B26</f>
        <v>2</v>
      </c>
      <c r="D26" s="15">
        <f t="shared" si="8"/>
        <v>-100</v>
      </c>
      <c r="E26" s="2">
        <f>+B26+'Noviembre 2017'!E26</f>
        <v>48</v>
      </c>
      <c r="F26" s="2">
        <f>+C26+'Noviembre 2017'!F26</f>
        <v>47</v>
      </c>
      <c r="G26" s="15">
        <f t="shared" si="1"/>
        <v>2.1276595744680851</v>
      </c>
      <c r="H26" s="2">
        <f>+B26-C26+'Noviembre 2017'!H26</f>
        <v>48</v>
      </c>
      <c r="I26" s="16">
        <f>+'Diciembre 2016'!H26</f>
        <v>47</v>
      </c>
      <c r="J26" s="15">
        <f t="shared" si="2"/>
        <v>2.1276595744680851</v>
      </c>
    </row>
    <row r="27" spans="1:10" ht="13" x14ac:dyDescent="0.15">
      <c r="A27" s="1" t="s">
        <v>28</v>
      </c>
      <c r="B27" s="2"/>
      <c r="C27" s="2">
        <f>+'Diciembre 2016'!B27</f>
        <v>3</v>
      </c>
      <c r="D27" s="15">
        <f t="shared" ref="D27" si="9">+(B27-C27)*100/C27</f>
        <v>-100</v>
      </c>
      <c r="E27" s="2">
        <f>+B27+'Noviembre 2017'!E27</f>
        <v>27</v>
      </c>
      <c r="F27" s="2">
        <f>+C27+'Noviembre 2017'!F27</f>
        <v>13</v>
      </c>
      <c r="G27" s="15">
        <f t="shared" si="1"/>
        <v>107.69230769230769</v>
      </c>
      <c r="H27" s="2">
        <f>+B27-C27+'Noviembre 2017'!H27</f>
        <v>27</v>
      </c>
      <c r="I27" s="16">
        <f>+'Diciembre 2016'!H27</f>
        <v>13</v>
      </c>
      <c r="J27" s="15">
        <f t="shared" si="2"/>
        <v>107.69230769230769</v>
      </c>
    </row>
    <row r="28" spans="1:10" x14ac:dyDescent="0.15">
      <c r="A28" s="6" t="s">
        <v>30</v>
      </c>
      <c r="B28" s="4">
        <f>SUM(B20:B27)</f>
        <v>32</v>
      </c>
      <c r="C28" s="4">
        <f>SUM(C20:C27)</f>
        <v>49</v>
      </c>
      <c r="D28" s="5">
        <f>+(B28-C28)*100/C28</f>
        <v>-34.693877551020407</v>
      </c>
      <c r="E28" s="4">
        <f>SUM(E20:E27)</f>
        <v>610</v>
      </c>
      <c r="F28" s="4">
        <f>SUM(F20:F27)</f>
        <v>560</v>
      </c>
      <c r="G28" s="5">
        <f>+(E28-F28)*100/F28</f>
        <v>8.9285714285714288</v>
      </c>
      <c r="H28" s="4">
        <f>SUM(H20:H27)</f>
        <v>610</v>
      </c>
      <c r="I28" s="4">
        <f>SUM(I20:I27)</f>
        <v>560</v>
      </c>
      <c r="J28" s="5">
        <f>+(H28-I28)*100/I28</f>
        <v>8.9285714285714288</v>
      </c>
    </row>
    <row r="29" spans="1:10" ht="14" x14ac:dyDescent="0.15">
      <c r="A29" s="14" t="s">
        <v>27</v>
      </c>
      <c r="B29" s="12">
        <f>+B7+B13+B19+B28</f>
        <v>104</v>
      </c>
      <c r="C29" s="12">
        <f>+C7+C13+C19+C28</f>
        <v>135</v>
      </c>
      <c r="D29" s="13">
        <f>+(B29-C29)*100/C29</f>
        <v>-22.962962962962962</v>
      </c>
      <c r="E29" s="12">
        <f t="shared" ref="E29:I29" si="10">+E7+E13+E19+E28</f>
        <v>1555</v>
      </c>
      <c r="F29" s="12">
        <f t="shared" si="10"/>
        <v>1532</v>
      </c>
      <c r="G29" s="13">
        <f>+(E29-F29)*100/F29</f>
        <v>1.5013054830287207</v>
      </c>
      <c r="H29" s="12">
        <f t="shared" si="10"/>
        <v>1555</v>
      </c>
      <c r="I29" s="12">
        <f t="shared" si="10"/>
        <v>1532</v>
      </c>
      <c r="J29" s="13">
        <f>+(H29-I29)*100/I29</f>
        <v>1.5013054830287207</v>
      </c>
    </row>
    <row r="30" spans="1:10" x14ac:dyDescent="0.15">
      <c r="A30" s="11" t="s">
        <v>31</v>
      </c>
      <c r="B30" s="11">
        <f>+B29-B7</f>
        <v>102</v>
      </c>
      <c r="C30" s="11">
        <f>+C29-C7</f>
        <v>134</v>
      </c>
      <c r="D30" s="10">
        <f>+(B30-C30)*100/C30</f>
        <v>-23.880597014925375</v>
      </c>
      <c r="E30" s="11">
        <f t="shared" ref="E30:I30" si="11">+E29-E7</f>
        <v>1536</v>
      </c>
      <c r="F30" s="11">
        <f t="shared" si="11"/>
        <v>1514</v>
      </c>
      <c r="G30" s="10">
        <f>+(E30-F30)*100/F30</f>
        <v>1.4531043593130779</v>
      </c>
      <c r="H30" s="11">
        <f t="shared" si="11"/>
        <v>1536</v>
      </c>
      <c r="I30" s="11">
        <f t="shared" si="11"/>
        <v>1514</v>
      </c>
      <c r="J30" s="10">
        <f>+(H30-I30)*100/I30</f>
        <v>1.4531043593130779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Hoja103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>
        <v>3</v>
      </c>
      <c r="C4" s="2">
        <f>+'Noviembre 2016'!B4</f>
        <v>2</v>
      </c>
      <c r="D4" s="15">
        <f t="shared" ref="D4" si="0">+(B4-C4)*100/C4</f>
        <v>50</v>
      </c>
      <c r="E4" s="2">
        <f>+B4+'Octubre 2017'!E4</f>
        <v>8</v>
      </c>
      <c r="F4" s="2">
        <f>+C4+'Octubre 2017'!F4</f>
        <v>7</v>
      </c>
      <c r="G4" s="15">
        <f t="shared" ref="G4:G27" si="1">+(E4-F4)*100/F4</f>
        <v>14.285714285714286</v>
      </c>
      <c r="H4" s="2">
        <f>+B4-C4+'Octubre 2017'!H4</f>
        <v>9</v>
      </c>
      <c r="I4" s="16">
        <f>+'Noviembre 2016'!H4</f>
        <v>7</v>
      </c>
      <c r="J4" s="15">
        <f t="shared" ref="J4:J27" si="2">+(H4-I4)*100/I4</f>
        <v>28.571428571428573</v>
      </c>
    </row>
    <row r="5" spans="1:10" ht="13" x14ac:dyDescent="0.15">
      <c r="A5" s="1" t="s">
        <v>5</v>
      </c>
      <c r="B5" s="2"/>
      <c r="C5" s="2">
        <f>+'Noviembre 2016'!B5</f>
        <v>1</v>
      </c>
      <c r="D5" s="15"/>
      <c r="E5" s="2">
        <f>+B5+'Octubre 2017'!E5</f>
        <v>3</v>
      </c>
      <c r="F5" s="2">
        <f>+C5+'Octubre 2017'!F5</f>
        <v>3</v>
      </c>
      <c r="G5" s="15">
        <f t="shared" si="1"/>
        <v>0</v>
      </c>
      <c r="H5" s="2">
        <f>+B5-C5+'Octubre 2017'!H5</f>
        <v>3</v>
      </c>
      <c r="I5" s="16">
        <f>+'Noviembre 2016'!H5</f>
        <v>3</v>
      </c>
      <c r="J5" s="15">
        <f t="shared" si="2"/>
        <v>0</v>
      </c>
    </row>
    <row r="6" spans="1:10" ht="13" x14ac:dyDescent="0.15">
      <c r="A6" s="1" t="s">
        <v>6</v>
      </c>
      <c r="B6" s="2">
        <v>2</v>
      </c>
      <c r="C6" s="2">
        <f>+'Noviembre 2016'!B6</f>
        <v>1</v>
      </c>
      <c r="D6" s="15">
        <f t="shared" ref="D6" si="3">+(B6-C6)*100/C6</f>
        <v>100</v>
      </c>
      <c r="E6" s="2">
        <f>+B6+'Octubre 2017'!E6</f>
        <v>6</v>
      </c>
      <c r="F6" s="2">
        <f>+C6+'Octubre 2017'!F6</f>
        <v>7</v>
      </c>
      <c r="G6" s="15">
        <f t="shared" si="1"/>
        <v>-14.285714285714286</v>
      </c>
      <c r="H6" s="2">
        <f>+B6-C6+'Octubre 2017'!H6</f>
        <v>6</v>
      </c>
      <c r="I6" s="16">
        <f>+'Noviembre 2016'!H6</f>
        <v>8</v>
      </c>
      <c r="J6" s="15">
        <f t="shared" si="2"/>
        <v>-25</v>
      </c>
    </row>
    <row r="7" spans="1:10" x14ac:dyDescent="0.15">
      <c r="A7" s="6" t="s">
        <v>1</v>
      </c>
      <c r="B7" s="4">
        <f t="shared" ref="B7" si="4">+B4+B5+B6</f>
        <v>5</v>
      </c>
      <c r="C7" s="4">
        <f>SUM(C4:C6)</f>
        <v>4</v>
      </c>
      <c r="D7" s="5">
        <v>-37.5</v>
      </c>
      <c r="E7" s="4">
        <f>SUM(E4:E6)</f>
        <v>17</v>
      </c>
      <c r="F7" s="4">
        <f>SUM(F4:F6)</f>
        <v>17</v>
      </c>
      <c r="G7" s="5">
        <f t="shared" si="1"/>
        <v>0</v>
      </c>
      <c r="H7" s="4">
        <f>SUM(H4:H6)</f>
        <v>18</v>
      </c>
      <c r="I7" s="4">
        <f>SUM(I4:I6)</f>
        <v>18</v>
      </c>
      <c r="J7" s="5">
        <f t="shared" si="2"/>
        <v>0</v>
      </c>
    </row>
    <row r="8" spans="1:10" ht="13" x14ac:dyDescent="0.15">
      <c r="A8" s="1" t="s">
        <v>7</v>
      </c>
      <c r="B8" s="2">
        <v>1</v>
      </c>
      <c r="C8" s="2">
        <f>+'Noviembre 2016'!B8</f>
        <v>0</v>
      </c>
      <c r="D8" s="15"/>
      <c r="E8" s="2">
        <f>+B8+'Octubre 2017'!E8</f>
        <v>5</v>
      </c>
      <c r="F8" s="2">
        <f>+C8+'Octubre 2017'!F8</f>
        <v>7</v>
      </c>
      <c r="G8" s="15">
        <f t="shared" si="1"/>
        <v>-28.571428571428573</v>
      </c>
      <c r="H8" s="2">
        <f>+B8-C8+'Octubre 2017'!H8</f>
        <v>5</v>
      </c>
      <c r="I8" s="16">
        <f>+'Noviembre 2016'!H8</f>
        <v>7</v>
      </c>
      <c r="J8" s="15">
        <f t="shared" si="2"/>
        <v>-28.571428571428573</v>
      </c>
    </row>
    <row r="9" spans="1:10" ht="13" x14ac:dyDescent="0.15">
      <c r="A9" s="1" t="s">
        <v>8</v>
      </c>
      <c r="B9" s="2"/>
      <c r="C9" s="2">
        <f>+'Noviembre 2016'!B9</f>
        <v>3</v>
      </c>
      <c r="D9" s="15">
        <f t="shared" ref="D9:D12" si="5">+(B9-C9)*100/C9</f>
        <v>-100</v>
      </c>
      <c r="E9" s="2">
        <f>+B9+'Octubre 2017'!E9</f>
        <v>15</v>
      </c>
      <c r="F9" s="2">
        <f>+C9+'Octubre 2017'!F9</f>
        <v>18</v>
      </c>
      <c r="G9" s="15">
        <f t="shared" si="1"/>
        <v>-16.666666666666668</v>
      </c>
      <c r="H9" s="2">
        <f>+B9-C9+'Octubre 2017'!H9</f>
        <v>17</v>
      </c>
      <c r="I9" s="16">
        <f>+'Noviembre 2016'!H9</f>
        <v>20</v>
      </c>
      <c r="J9" s="15">
        <f t="shared" si="2"/>
        <v>-15</v>
      </c>
    </row>
    <row r="10" spans="1:10" ht="13" x14ac:dyDescent="0.15">
      <c r="A10" s="1" t="s">
        <v>9</v>
      </c>
      <c r="B10" s="2">
        <v>6</v>
      </c>
      <c r="C10" s="2">
        <f>+'Noviembre 2016'!B10</f>
        <v>3</v>
      </c>
      <c r="D10" s="15">
        <f t="shared" si="5"/>
        <v>100</v>
      </c>
      <c r="E10" s="2">
        <f>+B10+'Octubre 2017'!E10</f>
        <v>56</v>
      </c>
      <c r="F10" s="2">
        <f>+C10+'Octubre 2017'!F10</f>
        <v>41</v>
      </c>
      <c r="G10" s="15">
        <f t="shared" si="1"/>
        <v>36.585365853658537</v>
      </c>
      <c r="H10" s="2">
        <f>+B10-C10+'Octubre 2017'!H10</f>
        <v>60</v>
      </c>
      <c r="I10" s="16">
        <f>+'Noviembre 2016'!H10</f>
        <v>48</v>
      </c>
      <c r="J10" s="15">
        <f t="shared" si="2"/>
        <v>25</v>
      </c>
    </row>
    <row r="11" spans="1:10" ht="13" x14ac:dyDescent="0.15">
      <c r="A11" s="1" t="s">
        <v>10</v>
      </c>
      <c r="B11" s="2">
        <v>5</v>
      </c>
      <c r="C11" s="2">
        <f>+'Noviembre 2016'!B11</f>
        <v>8</v>
      </c>
      <c r="D11" s="15">
        <f t="shared" si="5"/>
        <v>-37.5</v>
      </c>
      <c r="E11" s="2">
        <f>+B11+'Octubre 2017'!E11</f>
        <v>74</v>
      </c>
      <c r="F11" s="2">
        <f>+C11+'Octubre 2017'!F11</f>
        <v>85</v>
      </c>
      <c r="G11" s="15">
        <f t="shared" si="1"/>
        <v>-12.941176470588236</v>
      </c>
      <c r="H11" s="2">
        <f>+B11-C11+'Octubre 2017'!H11</f>
        <v>82</v>
      </c>
      <c r="I11" s="16">
        <f>+'Noviembre 2016'!H11</f>
        <v>91</v>
      </c>
      <c r="J11" s="15">
        <f t="shared" si="2"/>
        <v>-9.8901098901098905</v>
      </c>
    </row>
    <row r="12" spans="1:10" ht="13" x14ac:dyDescent="0.15">
      <c r="A12" s="1" t="s">
        <v>11</v>
      </c>
      <c r="B12" s="2">
        <v>13</v>
      </c>
      <c r="C12" s="2">
        <f>+'Noviembre 2016'!B12</f>
        <v>20</v>
      </c>
      <c r="D12" s="15">
        <f t="shared" si="5"/>
        <v>-35</v>
      </c>
      <c r="E12" s="2">
        <f>+B12+'Octubre 2017'!E12</f>
        <v>165</v>
      </c>
      <c r="F12" s="2">
        <f>+C12+'Octubre 2017'!F12</f>
        <v>150</v>
      </c>
      <c r="G12" s="15">
        <f t="shared" si="1"/>
        <v>10</v>
      </c>
      <c r="H12" s="2">
        <f>+B12-C12+'Octubre 2017'!H12</f>
        <v>181</v>
      </c>
      <c r="I12" s="16">
        <f>+'Noviembre 2016'!H12</f>
        <v>153</v>
      </c>
      <c r="J12" s="15">
        <f t="shared" si="2"/>
        <v>18.300653594771241</v>
      </c>
    </row>
    <row r="13" spans="1:10" x14ac:dyDescent="0.15">
      <c r="A13" s="6" t="s">
        <v>2</v>
      </c>
      <c r="B13" s="4">
        <f t="shared" ref="B13" si="6">+B8+B9+B10+B11+B12</f>
        <v>25</v>
      </c>
      <c r="C13" s="4">
        <f>SUM(C8:C12)</f>
        <v>34</v>
      </c>
      <c r="D13" s="5">
        <f>+(B13-C13)*100/C13</f>
        <v>-26.470588235294116</v>
      </c>
      <c r="E13" s="4">
        <f>SUM(E8:E12)</f>
        <v>315</v>
      </c>
      <c r="F13" s="4">
        <f>SUM(F8:F12)</f>
        <v>301</v>
      </c>
      <c r="G13" s="5">
        <f t="shared" si="1"/>
        <v>4.6511627906976747</v>
      </c>
      <c r="H13" s="4">
        <f>SUM(H8:H12)</f>
        <v>345</v>
      </c>
      <c r="I13" s="4">
        <f>SUM(I8:I12)</f>
        <v>319</v>
      </c>
      <c r="J13" s="5">
        <f t="shared" si="2"/>
        <v>8.1504702194357375</v>
      </c>
    </row>
    <row r="14" spans="1:10" ht="13" x14ac:dyDescent="0.15">
      <c r="A14" s="1" t="s">
        <v>12</v>
      </c>
      <c r="B14" s="2">
        <v>8</v>
      </c>
      <c r="C14" s="2">
        <f>+'Noviembre 2016'!B14</f>
        <v>16</v>
      </c>
      <c r="D14" s="15">
        <f t="shared" ref="D14:D18" si="7">+(B14-C14)*100/C14</f>
        <v>-50</v>
      </c>
      <c r="E14" s="2">
        <f>+B14+'Octubre 2017'!E14</f>
        <v>82</v>
      </c>
      <c r="F14" s="2">
        <f>+C14+'Octubre 2017'!F14</f>
        <v>119</v>
      </c>
      <c r="G14" s="15">
        <f t="shared" si="1"/>
        <v>-31.092436974789916</v>
      </c>
      <c r="H14" s="2">
        <f>+B14-C14+'Octubre 2017'!H14</f>
        <v>92</v>
      </c>
      <c r="I14" s="16">
        <f>+'Noviembre 2016'!H14</f>
        <v>124</v>
      </c>
      <c r="J14" s="15">
        <f t="shared" si="2"/>
        <v>-25.806451612903224</v>
      </c>
    </row>
    <row r="15" spans="1:10" ht="13" x14ac:dyDescent="0.15">
      <c r="A15" s="1" t="s">
        <v>13</v>
      </c>
      <c r="B15" s="2">
        <v>14</v>
      </c>
      <c r="C15" s="2">
        <f>+'Noviembre 2016'!B15</f>
        <v>8</v>
      </c>
      <c r="D15" s="15">
        <f t="shared" si="7"/>
        <v>75</v>
      </c>
      <c r="E15" s="2">
        <f>+B15+'Octubre 2017'!E15</f>
        <v>123</v>
      </c>
      <c r="F15" s="2">
        <f>+C15+'Octubre 2017'!F15</f>
        <v>112</v>
      </c>
      <c r="G15" s="15">
        <f t="shared" si="1"/>
        <v>9.8214285714285712</v>
      </c>
      <c r="H15" s="2">
        <f>+B15-C15+'Octubre 2017'!H15</f>
        <v>133</v>
      </c>
      <c r="I15" s="16">
        <f>+'Noviembre 2016'!H15</f>
        <v>121</v>
      </c>
      <c r="J15" s="15">
        <f t="shared" si="2"/>
        <v>9.9173553719008272</v>
      </c>
    </row>
    <row r="16" spans="1:10" ht="13" x14ac:dyDescent="0.15">
      <c r="A16" s="1" t="s">
        <v>14</v>
      </c>
      <c r="B16" s="2">
        <v>9</v>
      </c>
      <c r="C16" s="2">
        <f>+'Noviembre 2016'!B16</f>
        <v>19</v>
      </c>
      <c r="D16" s="15">
        <f t="shared" si="7"/>
        <v>-52.631578947368418</v>
      </c>
      <c r="E16" s="2">
        <f>+B16+'Octubre 2017'!E16</f>
        <v>135</v>
      </c>
      <c r="F16" s="2">
        <f>+C16+'Octubre 2017'!F16</f>
        <v>137</v>
      </c>
      <c r="G16" s="15">
        <f t="shared" si="1"/>
        <v>-1.4598540145985401</v>
      </c>
      <c r="H16" s="2">
        <f>+B16-C16+'Octubre 2017'!H16</f>
        <v>153</v>
      </c>
      <c r="I16" s="16">
        <f>+'Noviembre 2016'!H16</f>
        <v>147</v>
      </c>
      <c r="J16" s="15">
        <f t="shared" si="2"/>
        <v>4.0816326530612246</v>
      </c>
    </row>
    <row r="17" spans="1:10" ht="13" x14ac:dyDescent="0.15">
      <c r="A17" s="1" t="s">
        <v>15</v>
      </c>
      <c r="B17" s="2">
        <v>13</v>
      </c>
      <c r="C17" s="2">
        <f>+'Noviembre 2016'!B17</f>
        <v>6</v>
      </c>
      <c r="D17" s="15">
        <f t="shared" si="7"/>
        <v>116.66666666666667</v>
      </c>
      <c r="E17" s="2">
        <f>+B17+'Octubre 2017'!E17</f>
        <v>96</v>
      </c>
      <c r="F17" s="2">
        <f>+C17+'Octubre 2017'!F17</f>
        <v>71</v>
      </c>
      <c r="G17" s="15">
        <f t="shared" si="1"/>
        <v>35.2112676056338</v>
      </c>
      <c r="H17" s="2">
        <f>+B17-C17+'Octubre 2017'!H17</f>
        <v>102</v>
      </c>
      <c r="I17" s="16">
        <f>+'Noviembre 2016'!H17</f>
        <v>74</v>
      </c>
      <c r="J17" s="15">
        <f t="shared" si="2"/>
        <v>37.837837837837839</v>
      </c>
    </row>
    <row r="18" spans="1:10" ht="13" x14ac:dyDescent="0.15">
      <c r="A18" s="1" t="s">
        <v>29</v>
      </c>
      <c r="B18" s="2">
        <v>6</v>
      </c>
      <c r="C18" s="2">
        <f>+'Noviembre 2016'!B18</f>
        <v>17</v>
      </c>
      <c r="D18" s="15">
        <f t="shared" si="7"/>
        <v>-64.705882352941174</v>
      </c>
      <c r="E18" s="2">
        <f>+B18+'Octubre 2017'!E18</f>
        <v>105</v>
      </c>
      <c r="F18" s="2">
        <f>+C18+'Octubre 2017'!F18</f>
        <v>129</v>
      </c>
      <c r="G18" s="15">
        <f t="shared" si="1"/>
        <v>-18.604651162790699</v>
      </c>
      <c r="H18" s="2">
        <f>+B18-C18+'Octubre 2017'!H18</f>
        <v>116</v>
      </c>
      <c r="I18" s="16">
        <f>+'Noviembre 2016'!H18</f>
        <v>137</v>
      </c>
      <c r="J18" s="15">
        <f t="shared" si="2"/>
        <v>-15.328467153284672</v>
      </c>
    </row>
    <row r="19" spans="1:10" x14ac:dyDescent="0.15">
      <c r="A19" s="6" t="s">
        <v>3</v>
      </c>
      <c r="B19" s="4">
        <f t="shared" ref="B19" si="8">+B14+B15+B16+B17+B18</f>
        <v>50</v>
      </c>
      <c r="C19" s="4">
        <f>SUM(C14:C18)</f>
        <v>66</v>
      </c>
      <c r="D19" s="5">
        <f>+(B19-C19)*100/C19</f>
        <v>-24.242424242424242</v>
      </c>
      <c r="E19" s="4">
        <f>SUM(E14:E18)</f>
        <v>541</v>
      </c>
      <c r="F19" s="4">
        <f>SUM(F14:F18)</f>
        <v>568</v>
      </c>
      <c r="G19" s="5">
        <f t="shared" si="1"/>
        <v>-4.753521126760563</v>
      </c>
      <c r="H19" s="4">
        <f>SUM(H14:H18)</f>
        <v>596</v>
      </c>
      <c r="I19" s="4">
        <f>SUM(I14:I18)</f>
        <v>603</v>
      </c>
      <c r="J19" s="5">
        <f t="shared" si="2"/>
        <v>-1.1608623548922057</v>
      </c>
    </row>
    <row r="20" spans="1:10" ht="13" x14ac:dyDescent="0.15">
      <c r="A20" s="1" t="s">
        <v>16</v>
      </c>
      <c r="B20" s="2">
        <v>5</v>
      </c>
      <c r="C20" s="2">
        <f>+'Noviembre 2016'!B20</f>
        <v>9</v>
      </c>
      <c r="D20" s="15">
        <f t="shared" ref="D20:D26" si="9">+(B21-C20)*100/C20</f>
        <v>-77.777777777777771</v>
      </c>
      <c r="E20" s="2">
        <f>+B20+'Octubre 2017'!E20</f>
        <v>120</v>
      </c>
      <c r="F20" s="2">
        <f>+C20+'Octubre 2017'!F20</f>
        <v>122</v>
      </c>
      <c r="G20" s="15">
        <f t="shared" si="1"/>
        <v>-1.639344262295082</v>
      </c>
      <c r="H20" s="2">
        <f>+B20-C20+'Octubre 2017'!H20</f>
        <v>142</v>
      </c>
      <c r="I20" s="16">
        <f>+'Noviembre 2016'!H20</f>
        <v>133</v>
      </c>
      <c r="J20" s="15">
        <f t="shared" si="2"/>
        <v>6.7669172932330826</v>
      </c>
    </row>
    <row r="21" spans="1:10" ht="13" x14ac:dyDescent="0.15">
      <c r="A21" s="1" t="s">
        <v>17</v>
      </c>
      <c r="B21" s="2">
        <v>2</v>
      </c>
      <c r="C21" s="2">
        <f>+'Noviembre 2016'!B21</f>
        <v>7</v>
      </c>
      <c r="D21" s="15">
        <f t="shared" si="9"/>
        <v>-85.714285714285708</v>
      </c>
      <c r="E21" s="2">
        <f>+B21+'Octubre 2017'!E21</f>
        <v>63</v>
      </c>
      <c r="F21" s="2">
        <f>+C21+'Octubre 2017'!F21</f>
        <v>75</v>
      </c>
      <c r="G21" s="15">
        <f t="shared" si="1"/>
        <v>-16</v>
      </c>
      <c r="H21" s="2">
        <f>+B21-C21+'Octubre 2017'!H21</f>
        <v>66</v>
      </c>
      <c r="I21" s="16">
        <f>+'Noviembre 2016'!H21</f>
        <v>79</v>
      </c>
      <c r="J21" s="15">
        <f t="shared" si="2"/>
        <v>-16.455696202531644</v>
      </c>
    </row>
    <row r="22" spans="1:10" ht="13" x14ac:dyDescent="0.15">
      <c r="A22" s="1" t="s">
        <v>19</v>
      </c>
      <c r="B22" s="2">
        <v>1</v>
      </c>
      <c r="C22" s="2">
        <f>+'Noviembre 2016'!B22</f>
        <v>5</v>
      </c>
      <c r="D22" s="15">
        <f t="shared" si="9"/>
        <v>-40</v>
      </c>
      <c r="E22" s="2">
        <f>+B22+'Octubre 2017'!E22</f>
        <v>29</v>
      </c>
      <c r="F22" s="2">
        <f>+C22+'Octubre 2017'!F22</f>
        <v>33</v>
      </c>
      <c r="G22" s="15">
        <f t="shared" si="1"/>
        <v>-12.121212121212121</v>
      </c>
      <c r="H22" s="2">
        <f>+B22-C22+'Octubre 2017'!H22</f>
        <v>33</v>
      </c>
      <c r="I22" s="16">
        <f>+'Noviembre 2016'!H22</f>
        <v>35</v>
      </c>
      <c r="J22" s="15">
        <f t="shared" si="2"/>
        <v>-5.7142857142857144</v>
      </c>
    </row>
    <row r="23" spans="1:10" ht="13" x14ac:dyDescent="0.15">
      <c r="A23" s="1" t="s">
        <v>18</v>
      </c>
      <c r="B23" s="2">
        <v>3</v>
      </c>
      <c r="C23" s="2">
        <f>+'Noviembre 2016'!B23</f>
        <v>4</v>
      </c>
      <c r="D23" s="15">
        <f t="shared" si="9"/>
        <v>75</v>
      </c>
      <c r="E23" s="2">
        <f>+B23+'Octubre 2017'!E23</f>
        <v>46</v>
      </c>
      <c r="F23" s="2">
        <f>+C23+'Octubre 2017'!F23</f>
        <v>68</v>
      </c>
      <c r="G23" s="15">
        <f t="shared" si="1"/>
        <v>-32.352941176470587</v>
      </c>
      <c r="H23" s="2">
        <f>+B23-C23+'Octubre 2017'!H23</f>
        <v>50</v>
      </c>
      <c r="I23" s="16">
        <f>+'Noviembre 2016'!H23</f>
        <v>72</v>
      </c>
      <c r="J23" s="15">
        <f t="shared" si="2"/>
        <v>-30.555555555555557</v>
      </c>
    </row>
    <row r="24" spans="1:10" ht="13" x14ac:dyDescent="0.15">
      <c r="A24" s="1" t="s">
        <v>20</v>
      </c>
      <c r="B24" s="2">
        <v>7</v>
      </c>
      <c r="C24" s="2">
        <f>+'Noviembre 2016'!B24</f>
        <v>6</v>
      </c>
      <c r="D24" s="15">
        <f t="shared" si="9"/>
        <v>183.33333333333334</v>
      </c>
      <c r="E24" s="2">
        <f>+B24+'Octubre 2017'!E24</f>
        <v>93</v>
      </c>
      <c r="F24" s="2">
        <f>+C24+'Octubre 2017'!F24</f>
        <v>54</v>
      </c>
      <c r="G24" s="15">
        <f t="shared" si="1"/>
        <v>72.222222222222229</v>
      </c>
      <c r="H24" s="2">
        <f>+B24-C24+'Octubre 2017'!H24</f>
        <v>95</v>
      </c>
      <c r="I24" s="16">
        <f>+'Noviembre 2016'!H24</f>
        <v>56</v>
      </c>
      <c r="J24" s="15">
        <f t="shared" si="2"/>
        <v>69.642857142857139</v>
      </c>
    </row>
    <row r="25" spans="1:10" ht="13" x14ac:dyDescent="0.15">
      <c r="A25" s="1" t="s">
        <v>22</v>
      </c>
      <c r="B25" s="2">
        <v>17</v>
      </c>
      <c r="C25" s="2">
        <f>+'Noviembre 2016'!B25</f>
        <v>12</v>
      </c>
      <c r="D25" s="15">
        <f t="shared" si="9"/>
        <v>-41.666666666666664</v>
      </c>
      <c r="E25" s="2">
        <f>+B25+'Octubre 2017'!E25</f>
        <v>156</v>
      </c>
      <c r="F25" s="2">
        <f>+C25+'Octubre 2017'!F25</f>
        <v>104</v>
      </c>
      <c r="G25" s="15">
        <f t="shared" si="1"/>
        <v>50</v>
      </c>
      <c r="H25" s="2">
        <f>+B25-C25+'Octubre 2017'!H25</f>
        <v>165</v>
      </c>
      <c r="I25" s="16">
        <f>+'Noviembre 2016'!H25</f>
        <v>115</v>
      </c>
      <c r="J25" s="15">
        <f t="shared" si="2"/>
        <v>43.478260869565219</v>
      </c>
    </row>
    <row r="26" spans="1:10" ht="13" x14ac:dyDescent="0.15">
      <c r="A26" s="1" t="s">
        <v>21</v>
      </c>
      <c r="B26" s="2">
        <v>7</v>
      </c>
      <c r="C26" s="2">
        <f>+'Noviembre 2016'!B26</f>
        <v>3</v>
      </c>
      <c r="D26" s="15">
        <f t="shared" si="9"/>
        <v>-33.333333333333336</v>
      </c>
      <c r="E26" s="2">
        <f>+B26+'Octubre 2017'!E26</f>
        <v>44</v>
      </c>
      <c r="F26" s="2">
        <f>+C26+'Octubre 2017'!F26</f>
        <v>45</v>
      </c>
      <c r="G26" s="15">
        <f t="shared" si="1"/>
        <v>-2.2222222222222223</v>
      </c>
      <c r="H26" s="2">
        <f>+B26-C26+'Octubre 2017'!H26</f>
        <v>46</v>
      </c>
      <c r="I26" s="16">
        <f>+'Noviembre 2016'!H26</f>
        <v>46</v>
      </c>
      <c r="J26" s="15">
        <f t="shared" si="2"/>
        <v>0</v>
      </c>
    </row>
    <row r="27" spans="1:10" ht="13" x14ac:dyDescent="0.15">
      <c r="A27" s="1" t="s">
        <v>28</v>
      </c>
      <c r="B27" s="2">
        <v>2</v>
      </c>
      <c r="C27" s="2">
        <f>+'Noviembre 2016'!B27</f>
        <v>1</v>
      </c>
      <c r="D27" s="15">
        <f t="shared" ref="D27" si="10">+(B27-C27)*100/C27</f>
        <v>100</v>
      </c>
      <c r="E27" s="2">
        <f>+B27+'Octubre 2017'!E27</f>
        <v>27</v>
      </c>
      <c r="F27" s="2">
        <f>+C27+'Octubre 2017'!F27</f>
        <v>10</v>
      </c>
      <c r="G27" s="15">
        <f t="shared" si="1"/>
        <v>170</v>
      </c>
      <c r="H27" s="2">
        <f>+B27-C27+'Octubre 2017'!H27</f>
        <v>30</v>
      </c>
      <c r="I27" s="16">
        <f>+'Noviembre 2016'!H27</f>
        <v>11</v>
      </c>
      <c r="J27" s="15">
        <f t="shared" si="2"/>
        <v>172.72727272727272</v>
      </c>
    </row>
    <row r="28" spans="1:10" x14ac:dyDescent="0.15">
      <c r="A28" s="6" t="s">
        <v>30</v>
      </c>
      <c r="B28" s="4">
        <f>SUM(B20:B27)</f>
        <v>44</v>
      </c>
      <c r="C28" s="4">
        <f>SUM(C20:C27)</f>
        <v>47</v>
      </c>
      <c r="D28" s="5">
        <f>+(B28-C28)*100/C28</f>
        <v>-6.3829787234042552</v>
      </c>
      <c r="E28" s="4">
        <f>SUM(E20:E27)</f>
        <v>578</v>
      </c>
      <c r="F28" s="4">
        <f>SUM(F20:F27)</f>
        <v>511</v>
      </c>
      <c r="G28" s="5">
        <f>+(E28-F28)*100/F28</f>
        <v>13.111545988258317</v>
      </c>
      <c r="H28" s="4">
        <f>SUM(H20:H27)</f>
        <v>627</v>
      </c>
      <c r="I28" s="4">
        <f>SUM(I20:I27)</f>
        <v>547</v>
      </c>
      <c r="J28" s="5">
        <f>+(H28-I28)*100/I28</f>
        <v>14.625228519195613</v>
      </c>
    </row>
    <row r="29" spans="1:10" ht="14" x14ac:dyDescent="0.15">
      <c r="A29" s="14" t="s">
        <v>27</v>
      </c>
      <c r="B29" s="12">
        <f>+B7+B13+B19+B28</f>
        <v>124</v>
      </c>
      <c r="C29" s="12">
        <f>+C7+C13+C19+C28</f>
        <v>151</v>
      </c>
      <c r="D29" s="13">
        <f>+(B29-C29)*100/C29</f>
        <v>-17.880794701986755</v>
      </c>
      <c r="E29" s="12">
        <f t="shared" ref="E29:I29" si="11">+E7+E13+E19+E28</f>
        <v>1451</v>
      </c>
      <c r="F29" s="12">
        <f t="shared" si="11"/>
        <v>1397</v>
      </c>
      <c r="G29" s="13">
        <f>+(E29-F29)*100/F29</f>
        <v>3.8654259126700072</v>
      </c>
      <c r="H29" s="12">
        <f t="shared" si="11"/>
        <v>1586</v>
      </c>
      <c r="I29" s="12">
        <f t="shared" si="11"/>
        <v>1487</v>
      </c>
      <c r="J29" s="13">
        <f>+(H29-I29)*100/I29</f>
        <v>6.6577000672494959</v>
      </c>
    </row>
    <row r="30" spans="1:10" x14ac:dyDescent="0.15">
      <c r="A30" s="11" t="s">
        <v>31</v>
      </c>
      <c r="B30" s="11">
        <f>+B29-B7</f>
        <v>119</v>
      </c>
      <c r="C30" s="11">
        <f>+C29-C7</f>
        <v>147</v>
      </c>
      <c r="D30" s="10">
        <f>+(B30-C30)*100/C30</f>
        <v>-19.047619047619047</v>
      </c>
      <c r="E30" s="11">
        <f t="shared" ref="E30:I30" si="12">+E29-E7</f>
        <v>1434</v>
      </c>
      <c r="F30" s="11">
        <f t="shared" si="12"/>
        <v>1380</v>
      </c>
      <c r="G30" s="10">
        <f>+(E30-F30)*100/F30</f>
        <v>3.9130434782608696</v>
      </c>
      <c r="H30" s="11">
        <f t="shared" si="12"/>
        <v>1568</v>
      </c>
      <c r="I30" s="11">
        <f t="shared" si="12"/>
        <v>1469</v>
      </c>
      <c r="J30" s="10">
        <f>+(H30-I30)*100/I30</f>
        <v>6.7392784206943501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Hoja104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+'Octubre 2016'!B4</f>
        <v>0</v>
      </c>
      <c r="D4" s="15"/>
      <c r="E4" s="2">
        <f>+B4+'Septiembre 2017'!E4</f>
        <v>5</v>
      </c>
      <c r="F4" s="2">
        <f>+C4+'Septiembre 2017'!F4</f>
        <v>5</v>
      </c>
      <c r="G4" s="15">
        <f t="shared" ref="G4:G27" si="0">+(E4-F4)*100/F4</f>
        <v>0</v>
      </c>
      <c r="H4" s="2">
        <f>+B4-C4+'Septiembre 2017'!H4</f>
        <v>8</v>
      </c>
      <c r="I4" s="16">
        <f>+'Octubre 2016'!H4</f>
        <v>5</v>
      </c>
      <c r="J4" s="15">
        <f t="shared" ref="J4:J27" si="1">+(H4-I4)*100/I4</f>
        <v>60</v>
      </c>
    </row>
    <row r="5" spans="1:10" ht="13" x14ac:dyDescent="0.15">
      <c r="A5" s="1" t="s">
        <v>5</v>
      </c>
      <c r="B5" s="2"/>
      <c r="C5" s="2">
        <f>+'Octubre 2016'!B5</f>
        <v>1</v>
      </c>
      <c r="D5" s="15"/>
      <c r="E5" s="2">
        <f>+B5+'Septiembre 2017'!E5</f>
        <v>3</v>
      </c>
      <c r="F5" s="2">
        <f>+C5+'Septiembre 2017'!F5</f>
        <v>2</v>
      </c>
      <c r="G5" s="15">
        <f t="shared" si="0"/>
        <v>50</v>
      </c>
      <c r="H5" s="2">
        <f>+B5-C5+'Septiembre 2017'!H5</f>
        <v>4</v>
      </c>
      <c r="I5" s="16">
        <f>+'Octubre 2016'!H5</f>
        <v>2</v>
      </c>
      <c r="J5" s="15">
        <f t="shared" si="1"/>
        <v>100</v>
      </c>
    </row>
    <row r="6" spans="1:10" ht="13" x14ac:dyDescent="0.15">
      <c r="A6" s="1" t="s">
        <v>6</v>
      </c>
      <c r="B6" s="2"/>
      <c r="C6" s="2">
        <f>+'Octubre 2016'!B6</f>
        <v>1</v>
      </c>
      <c r="D6" s="15"/>
      <c r="E6" s="2">
        <f>+B6+'Septiembre 2017'!E6</f>
        <v>4</v>
      </c>
      <c r="F6" s="2">
        <f>+C6+'Septiembre 2017'!F6</f>
        <v>6</v>
      </c>
      <c r="G6" s="15">
        <f t="shared" si="0"/>
        <v>-33.333333333333336</v>
      </c>
      <c r="H6" s="2">
        <f>+B6-C6+'Septiembre 2017'!H6</f>
        <v>5</v>
      </c>
      <c r="I6" s="16">
        <f>+'Octubre 2016'!H6</f>
        <v>8</v>
      </c>
      <c r="J6" s="15">
        <f t="shared" si="1"/>
        <v>-37.5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2</v>
      </c>
      <c r="D7" s="5">
        <v>-37.5</v>
      </c>
      <c r="E7" s="4">
        <f>SUM(E4:E6)</f>
        <v>12</v>
      </c>
      <c r="F7" s="4">
        <f>SUM(F4:F6)</f>
        <v>13</v>
      </c>
      <c r="G7" s="5">
        <f t="shared" si="0"/>
        <v>-7.6923076923076925</v>
      </c>
      <c r="H7" s="4">
        <f>SUM(H4:H6)</f>
        <v>17</v>
      </c>
      <c r="I7" s="4">
        <f>SUM(I4:I6)</f>
        <v>15</v>
      </c>
      <c r="J7" s="5">
        <f t="shared" si="1"/>
        <v>13.333333333333334</v>
      </c>
    </row>
    <row r="8" spans="1:10" ht="13" x14ac:dyDescent="0.15">
      <c r="A8" s="1" t="s">
        <v>7</v>
      </c>
      <c r="B8" s="2"/>
      <c r="C8" s="2">
        <f>+'Octubre 2016'!B8</f>
        <v>0</v>
      </c>
      <c r="D8" s="15"/>
      <c r="E8" s="2">
        <f>+B8+'Septiembre 2017'!E8</f>
        <v>4</v>
      </c>
      <c r="F8" s="2">
        <f>+C8+'Septiembre 2017'!F8</f>
        <v>7</v>
      </c>
      <c r="G8" s="15">
        <f t="shared" si="0"/>
        <v>-42.857142857142854</v>
      </c>
      <c r="H8" s="2">
        <f>+B8-C8+'Septiembre 2017'!H8</f>
        <v>4</v>
      </c>
      <c r="I8" s="16">
        <f>+'Octubre 2016'!H8</f>
        <v>7</v>
      </c>
      <c r="J8" s="15">
        <f t="shared" si="1"/>
        <v>-42.857142857142854</v>
      </c>
    </row>
    <row r="9" spans="1:10" ht="13" x14ac:dyDescent="0.15">
      <c r="A9" s="1" t="s">
        <v>8</v>
      </c>
      <c r="B9" s="2">
        <v>4</v>
      </c>
      <c r="C9" s="2">
        <f>+'Octubre 2016'!B9</f>
        <v>1</v>
      </c>
      <c r="D9" s="15">
        <f t="shared" ref="D9:D12" si="3">+(B9-C9)*100/C9</f>
        <v>300</v>
      </c>
      <c r="E9" s="2">
        <f>+B9+'Septiembre 2017'!E9</f>
        <v>15</v>
      </c>
      <c r="F9" s="2">
        <f>+C9+'Septiembre 2017'!F9</f>
        <v>15</v>
      </c>
      <c r="G9" s="15">
        <f t="shared" si="0"/>
        <v>0</v>
      </c>
      <c r="H9" s="2">
        <f>+B9-C9+'Septiembre 2017'!H9</f>
        <v>20</v>
      </c>
      <c r="I9" s="16">
        <f>+'Octubre 2016'!H9</f>
        <v>19</v>
      </c>
      <c r="J9" s="15">
        <f t="shared" si="1"/>
        <v>5.2631578947368425</v>
      </c>
    </row>
    <row r="10" spans="1:10" ht="13" x14ac:dyDescent="0.15">
      <c r="A10" s="1" t="s">
        <v>9</v>
      </c>
      <c r="B10" s="2">
        <v>5</v>
      </c>
      <c r="C10" s="2">
        <f>+'Octubre 2016'!B10</f>
        <v>8</v>
      </c>
      <c r="D10" s="15">
        <f t="shared" si="3"/>
        <v>-37.5</v>
      </c>
      <c r="E10" s="2">
        <f>+B10+'Septiembre 2017'!E10</f>
        <v>50</v>
      </c>
      <c r="F10" s="2">
        <f>+C10+'Septiembre 2017'!F10</f>
        <v>38</v>
      </c>
      <c r="G10" s="15">
        <f t="shared" si="0"/>
        <v>31.578947368421051</v>
      </c>
      <c r="H10" s="2">
        <f>+B10-C10+'Septiembre 2017'!H10</f>
        <v>57</v>
      </c>
      <c r="I10" s="16">
        <f>+'Octubre 2016'!H10</f>
        <v>48</v>
      </c>
      <c r="J10" s="15">
        <f t="shared" si="1"/>
        <v>18.75</v>
      </c>
    </row>
    <row r="11" spans="1:10" ht="13" x14ac:dyDescent="0.15">
      <c r="A11" s="1" t="s">
        <v>10</v>
      </c>
      <c r="B11" s="2">
        <v>5</v>
      </c>
      <c r="C11" s="2">
        <f>+'Octubre 2016'!B11</f>
        <v>8</v>
      </c>
      <c r="D11" s="15">
        <f t="shared" si="3"/>
        <v>-37.5</v>
      </c>
      <c r="E11" s="2">
        <f>+B11+'Septiembre 2017'!E11</f>
        <v>69</v>
      </c>
      <c r="F11" s="2">
        <f>+C11+'Septiembre 2017'!F11</f>
        <v>77</v>
      </c>
      <c r="G11" s="15">
        <f t="shared" si="0"/>
        <v>-10.38961038961039</v>
      </c>
      <c r="H11" s="2">
        <f>+B11-C11+'Septiembre 2017'!H11</f>
        <v>85</v>
      </c>
      <c r="I11" s="16">
        <f>+'Octubre 2016'!H11</f>
        <v>85</v>
      </c>
      <c r="J11" s="15">
        <f t="shared" si="1"/>
        <v>0</v>
      </c>
    </row>
    <row r="12" spans="1:10" ht="13" x14ac:dyDescent="0.15">
      <c r="A12" s="1" t="s">
        <v>11</v>
      </c>
      <c r="B12" s="2">
        <v>8</v>
      </c>
      <c r="C12" s="2">
        <f>+'Octubre 2016'!B12</f>
        <v>17</v>
      </c>
      <c r="D12" s="15">
        <f t="shared" si="3"/>
        <v>-52.941176470588232</v>
      </c>
      <c r="E12" s="2">
        <f>+B12+'Septiembre 2017'!E12</f>
        <v>152</v>
      </c>
      <c r="F12" s="2">
        <f>+C12+'Septiembre 2017'!F12</f>
        <v>130</v>
      </c>
      <c r="G12" s="15">
        <f t="shared" si="0"/>
        <v>16.923076923076923</v>
      </c>
      <c r="H12" s="2">
        <f>+B12-C12+'Septiembre 2017'!H12</f>
        <v>188</v>
      </c>
      <c r="I12" s="16">
        <f>+'Octubre 2016'!H12</f>
        <v>144</v>
      </c>
      <c r="J12" s="15">
        <f t="shared" si="1"/>
        <v>30.555555555555557</v>
      </c>
    </row>
    <row r="13" spans="1:10" x14ac:dyDescent="0.15">
      <c r="A13" s="6" t="s">
        <v>2</v>
      </c>
      <c r="B13" s="4">
        <f t="shared" ref="B13" si="4">+B8+B9+B10+B11+B12</f>
        <v>22</v>
      </c>
      <c r="C13" s="4">
        <f>SUM(C8:C12)</f>
        <v>34</v>
      </c>
      <c r="D13" s="5">
        <f>+(B13-C13)*100/C13</f>
        <v>-35.294117647058826</v>
      </c>
      <c r="E13" s="4">
        <f>SUM(E8:E12)</f>
        <v>290</v>
      </c>
      <c r="F13" s="4">
        <f>SUM(F8:F12)</f>
        <v>267</v>
      </c>
      <c r="G13" s="5">
        <f t="shared" si="0"/>
        <v>8.6142322097378283</v>
      </c>
      <c r="H13" s="4">
        <f>SUM(H8:H12)</f>
        <v>354</v>
      </c>
      <c r="I13" s="4">
        <f>SUM(I8:I12)</f>
        <v>303</v>
      </c>
      <c r="J13" s="5">
        <f t="shared" si="1"/>
        <v>16.831683168316832</v>
      </c>
    </row>
    <row r="14" spans="1:10" ht="13" x14ac:dyDescent="0.15">
      <c r="A14" s="1" t="s">
        <v>12</v>
      </c>
      <c r="B14" s="2">
        <v>5</v>
      </c>
      <c r="C14" s="2">
        <f>+'Octubre 2016'!B14</f>
        <v>1</v>
      </c>
      <c r="D14" s="15">
        <f t="shared" ref="D14:D18" si="5">+(B14-C14)*100/C14</f>
        <v>400</v>
      </c>
      <c r="E14" s="2">
        <f>+B14+'Septiembre 2017'!E14</f>
        <v>74</v>
      </c>
      <c r="F14" s="2">
        <f>+C14+'Septiembre 2017'!F14</f>
        <v>103</v>
      </c>
      <c r="G14" s="15">
        <f t="shared" si="0"/>
        <v>-28.155339805825243</v>
      </c>
      <c r="H14" s="2">
        <f>+B14-C14+'Septiembre 2017'!H14</f>
        <v>100</v>
      </c>
      <c r="I14" s="16">
        <f>+'Octubre 2016'!H14</f>
        <v>112</v>
      </c>
      <c r="J14" s="15">
        <f t="shared" si="1"/>
        <v>-10.714285714285714</v>
      </c>
    </row>
    <row r="15" spans="1:10" ht="13" x14ac:dyDescent="0.15">
      <c r="A15" s="1" t="s">
        <v>13</v>
      </c>
      <c r="B15" s="2">
        <v>9</v>
      </c>
      <c r="C15" s="2">
        <f>+'Octubre 2016'!B15</f>
        <v>13</v>
      </c>
      <c r="D15" s="15">
        <f t="shared" si="5"/>
        <v>-30.76923076923077</v>
      </c>
      <c r="E15" s="2">
        <f>+B15+'Septiembre 2017'!E15</f>
        <v>109</v>
      </c>
      <c r="F15" s="2">
        <f>+C15+'Septiembre 2017'!F15</f>
        <v>104</v>
      </c>
      <c r="G15" s="15">
        <f t="shared" si="0"/>
        <v>4.8076923076923075</v>
      </c>
      <c r="H15" s="2">
        <f>+B15-C15+'Septiembre 2017'!H15</f>
        <v>127</v>
      </c>
      <c r="I15" s="16">
        <f>+'Octubre 2016'!H15</f>
        <v>119</v>
      </c>
      <c r="J15" s="15">
        <f t="shared" si="1"/>
        <v>6.7226890756302522</v>
      </c>
    </row>
    <row r="16" spans="1:10" ht="13" x14ac:dyDescent="0.15">
      <c r="A16" s="1" t="s">
        <v>14</v>
      </c>
      <c r="B16" s="2">
        <v>15</v>
      </c>
      <c r="C16" s="2">
        <f>+'Octubre 2016'!B16</f>
        <v>11</v>
      </c>
      <c r="D16" s="15">
        <f t="shared" si="5"/>
        <v>36.363636363636367</v>
      </c>
      <c r="E16" s="2">
        <f>+B16+'Septiembre 2017'!E16</f>
        <v>126</v>
      </c>
      <c r="F16" s="2">
        <f>+C16+'Septiembre 2017'!F16</f>
        <v>118</v>
      </c>
      <c r="G16" s="15">
        <f t="shared" si="0"/>
        <v>6.7796610169491522</v>
      </c>
      <c r="H16" s="2">
        <f>+B16-C16+'Septiembre 2017'!H16</f>
        <v>163</v>
      </c>
      <c r="I16" s="16">
        <f>+'Octubre 2016'!H16</f>
        <v>140</v>
      </c>
      <c r="J16" s="15">
        <f t="shared" si="1"/>
        <v>16.428571428571427</v>
      </c>
    </row>
    <row r="17" spans="1:10" ht="13" x14ac:dyDescent="0.15">
      <c r="A17" s="1" t="s">
        <v>15</v>
      </c>
      <c r="B17" s="2">
        <v>10</v>
      </c>
      <c r="C17" s="2">
        <f>+'Octubre 2016'!B17</f>
        <v>9</v>
      </c>
      <c r="D17" s="15">
        <f t="shared" si="5"/>
        <v>11.111111111111111</v>
      </c>
      <c r="E17" s="2">
        <f>+B17+'Septiembre 2017'!E17</f>
        <v>83</v>
      </c>
      <c r="F17" s="2">
        <f>+C17+'Septiembre 2017'!F17</f>
        <v>65</v>
      </c>
      <c r="G17" s="15">
        <f t="shared" si="0"/>
        <v>27.692307692307693</v>
      </c>
      <c r="H17" s="2">
        <f>+B17-C17+'Septiembre 2017'!H17</f>
        <v>95</v>
      </c>
      <c r="I17" s="16">
        <f>+'Octubre 2016'!H17</f>
        <v>74</v>
      </c>
      <c r="J17" s="15">
        <f t="shared" si="1"/>
        <v>28.378378378378379</v>
      </c>
    </row>
    <row r="18" spans="1:10" ht="13" x14ac:dyDescent="0.15">
      <c r="A18" s="1" t="s">
        <v>29</v>
      </c>
      <c r="B18" s="2">
        <v>9</v>
      </c>
      <c r="C18" s="2">
        <f>+'Octubre 2016'!B18</f>
        <v>10</v>
      </c>
      <c r="D18" s="15">
        <f t="shared" si="5"/>
        <v>-10</v>
      </c>
      <c r="E18" s="2">
        <f>+B18+'Septiembre 2017'!E18</f>
        <v>99</v>
      </c>
      <c r="F18" s="2">
        <f>+C18+'Septiembre 2017'!F18</f>
        <v>112</v>
      </c>
      <c r="G18" s="15">
        <f t="shared" si="0"/>
        <v>-11.607142857142858</v>
      </c>
      <c r="H18" s="2">
        <f>+B18-C18+'Septiembre 2017'!H18</f>
        <v>127</v>
      </c>
      <c r="I18" s="16">
        <f>+'Octubre 2016'!H18</f>
        <v>125</v>
      </c>
      <c r="J18" s="15">
        <f t="shared" si="1"/>
        <v>1.6</v>
      </c>
    </row>
    <row r="19" spans="1:10" x14ac:dyDescent="0.15">
      <c r="A19" s="6" t="s">
        <v>3</v>
      </c>
      <c r="B19" s="4">
        <f t="shared" ref="B19" si="6">+B14+B15+B16+B17+B18</f>
        <v>48</v>
      </c>
      <c r="C19" s="4">
        <f>SUM(C14:C18)</f>
        <v>44</v>
      </c>
      <c r="D19" s="5">
        <f>+(B19-C19)*100/C19</f>
        <v>9.0909090909090917</v>
      </c>
      <c r="E19" s="4">
        <f>SUM(E14:E18)</f>
        <v>491</v>
      </c>
      <c r="F19" s="4">
        <f>SUM(F14:F18)</f>
        <v>502</v>
      </c>
      <c r="G19" s="5">
        <f t="shared" si="0"/>
        <v>-2.191235059760956</v>
      </c>
      <c r="H19" s="4">
        <f>SUM(H14:H18)</f>
        <v>612</v>
      </c>
      <c r="I19" s="4">
        <f>SUM(I14:I18)</f>
        <v>570</v>
      </c>
      <c r="J19" s="5">
        <f t="shared" si="1"/>
        <v>7.3684210526315788</v>
      </c>
    </row>
    <row r="20" spans="1:10" ht="13" x14ac:dyDescent="0.15">
      <c r="A20" s="1" t="s">
        <v>16</v>
      </c>
      <c r="B20" s="2">
        <v>8</v>
      </c>
      <c r="C20" s="2">
        <f>+'Octubre 2016'!B20</f>
        <v>17</v>
      </c>
      <c r="D20" s="15">
        <f t="shared" ref="D20:D26" si="7">+(B20-C20)*100/C20</f>
        <v>-52.941176470588232</v>
      </c>
      <c r="E20" s="2">
        <f>+B20+'Septiembre 2017'!E20</f>
        <v>115</v>
      </c>
      <c r="F20" s="2">
        <f>+C20+'Septiembre 2017'!F20</f>
        <v>113</v>
      </c>
      <c r="G20" s="15">
        <f t="shared" si="0"/>
        <v>1.7699115044247788</v>
      </c>
      <c r="H20" s="2">
        <f>+B20-C20+'Septiembre 2017'!H20</f>
        <v>146</v>
      </c>
      <c r="I20" s="16">
        <f>+'Octubre 2016'!H20</f>
        <v>131</v>
      </c>
      <c r="J20" s="15">
        <f t="shared" si="1"/>
        <v>11.450381679389313</v>
      </c>
    </row>
    <row r="21" spans="1:10" ht="13" x14ac:dyDescent="0.15">
      <c r="A21" s="1" t="s">
        <v>17</v>
      </c>
      <c r="B21" s="2">
        <v>1</v>
      </c>
      <c r="C21" s="2">
        <f>+'Octubre 2016'!B21</f>
        <v>7</v>
      </c>
      <c r="D21" s="15">
        <f t="shared" si="7"/>
        <v>-85.714285714285708</v>
      </c>
      <c r="E21" s="2">
        <f>+B21+'Septiembre 2017'!E21</f>
        <v>61</v>
      </c>
      <c r="F21" s="2">
        <f>+C21+'Septiembre 2017'!F21</f>
        <v>68</v>
      </c>
      <c r="G21" s="15">
        <f t="shared" si="0"/>
        <v>-10.294117647058824</v>
      </c>
      <c r="H21" s="2">
        <f>+B21-C21+'Septiembre 2017'!H21</f>
        <v>71</v>
      </c>
      <c r="I21" s="16">
        <f>+'Octubre 2016'!H21</f>
        <v>76</v>
      </c>
      <c r="J21" s="15">
        <f t="shared" si="1"/>
        <v>-6.5789473684210522</v>
      </c>
    </row>
    <row r="22" spans="1:10" ht="13" x14ac:dyDescent="0.15">
      <c r="A22" s="1" t="s">
        <v>19</v>
      </c>
      <c r="B22" s="2">
        <v>3</v>
      </c>
      <c r="C22" s="2">
        <f>+'Octubre 2016'!B22</f>
        <v>2</v>
      </c>
      <c r="D22" s="15">
        <f t="shared" si="7"/>
        <v>50</v>
      </c>
      <c r="E22" s="2">
        <f>+B22+'Septiembre 2017'!E22</f>
        <v>28</v>
      </c>
      <c r="F22" s="2">
        <f>+C22+'Septiembre 2017'!F22</f>
        <v>28</v>
      </c>
      <c r="G22" s="15">
        <f t="shared" si="0"/>
        <v>0</v>
      </c>
      <c r="H22" s="2">
        <f>+B22-C22+'Septiembre 2017'!H22</f>
        <v>37</v>
      </c>
      <c r="I22" s="16">
        <f>+'Octubre 2016'!H22</f>
        <v>33</v>
      </c>
      <c r="J22" s="15">
        <f t="shared" si="1"/>
        <v>12.121212121212121</v>
      </c>
    </row>
    <row r="23" spans="1:10" ht="13" x14ac:dyDescent="0.15">
      <c r="A23" s="1" t="s">
        <v>18</v>
      </c>
      <c r="B23" s="2">
        <v>3</v>
      </c>
      <c r="C23" s="2">
        <f>+'Octubre 2016'!B23</f>
        <v>3</v>
      </c>
      <c r="D23" s="15">
        <f t="shared" si="7"/>
        <v>0</v>
      </c>
      <c r="E23" s="2">
        <f>+B23+'Septiembre 2017'!E23</f>
        <v>43</v>
      </c>
      <c r="F23" s="2">
        <f>+C23+'Septiembre 2017'!F23</f>
        <v>64</v>
      </c>
      <c r="G23" s="15">
        <f t="shared" si="0"/>
        <v>-32.8125</v>
      </c>
      <c r="H23" s="2">
        <f>+B23-C23+'Septiembre 2017'!H23</f>
        <v>51</v>
      </c>
      <c r="I23" s="16">
        <f>+'Octubre 2016'!H23</f>
        <v>71</v>
      </c>
      <c r="J23" s="15">
        <f t="shared" si="1"/>
        <v>-28.169014084507044</v>
      </c>
    </row>
    <row r="24" spans="1:10" ht="13" x14ac:dyDescent="0.15">
      <c r="A24" s="1" t="s">
        <v>20</v>
      </c>
      <c r="B24" s="2">
        <v>9</v>
      </c>
      <c r="C24" s="2">
        <f>+'Octubre 2016'!B24</f>
        <v>6</v>
      </c>
      <c r="D24" s="15">
        <f t="shared" si="7"/>
        <v>50</v>
      </c>
      <c r="E24" s="2">
        <f>+B24+'Septiembre 2017'!E24</f>
        <v>86</v>
      </c>
      <c r="F24" s="2">
        <f>+C24+'Septiembre 2017'!F24</f>
        <v>48</v>
      </c>
      <c r="G24" s="15">
        <f t="shared" si="0"/>
        <v>79.166666666666671</v>
      </c>
      <c r="H24" s="2">
        <f>+B24-C24+'Septiembre 2017'!H24</f>
        <v>94</v>
      </c>
      <c r="I24" s="16">
        <f>+'Octubre 2016'!H24</f>
        <v>54</v>
      </c>
      <c r="J24" s="15">
        <f t="shared" si="1"/>
        <v>74.074074074074076</v>
      </c>
    </row>
    <row r="25" spans="1:10" ht="13" x14ac:dyDescent="0.15">
      <c r="A25" s="1" t="s">
        <v>22</v>
      </c>
      <c r="B25" s="2">
        <v>7</v>
      </c>
      <c r="C25" s="2">
        <f>+'Octubre 2016'!B25</f>
        <v>10</v>
      </c>
      <c r="D25" s="15">
        <f t="shared" si="7"/>
        <v>-30</v>
      </c>
      <c r="E25" s="2">
        <f>+B25+'Septiembre 2017'!E25</f>
        <v>139</v>
      </c>
      <c r="F25" s="2">
        <f>+C25+'Septiembre 2017'!F25</f>
        <v>92</v>
      </c>
      <c r="G25" s="15">
        <f t="shared" si="0"/>
        <v>51.086956521739133</v>
      </c>
      <c r="H25" s="2">
        <f>+B25-C25+'Septiembre 2017'!H25</f>
        <v>160</v>
      </c>
      <c r="I25" s="16">
        <f>+'Octubre 2016'!H25</f>
        <v>106</v>
      </c>
      <c r="J25" s="15">
        <f t="shared" si="1"/>
        <v>50.943396226415096</v>
      </c>
    </row>
    <row r="26" spans="1:10" ht="13" x14ac:dyDescent="0.15">
      <c r="A26" s="1" t="s">
        <v>21</v>
      </c>
      <c r="B26" s="2">
        <v>1</v>
      </c>
      <c r="C26" s="2">
        <f>+'Octubre 2016'!B26</f>
        <v>1</v>
      </c>
      <c r="D26" s="15">
        <f t="shared" si="7"/>
        <v>0</v>
      </c>
      <c r="E26" s="2">
        <f>+B26+'Septiembre 2017'!E26</f>
        <v>37</v>
      </c>
      <c r="F26" s="2">
        <f>+C26+'Septiembre 2017'!F26</f>
        <v>42</v>
      </c>
      <c r="G26" s="15">
        <f t="shared" si="0"/>
        <v>-11.904761904761905</v>
      </c>
      <c r="H26" s="2">
        <f>+B26-C26+'Septiembre 2017'!H26</f>
        <v>42</v>
      </c>
      <c r="I26" s="16">
        <f>+'Octubre 2016'!H26</f>
        <v>46</v>
      </c>
      <c r="J26" s="15">
        <f t="shared" si="1"/>
        <v>-8.695652173913043</v>
      </c>
    </row>
    <row r="27" spans="1:10" ht="13" x14ac:dyDescent="0.15">
      <c r="A27" s="1" t="s">
        <v>28</v>
      </c>
      <c r="B27" s="2">
        <v>1</v>
      </c>
      <c r="C27" s="2">
        <f>+'Octubre 2016'!B27</f>
        <v>0</v>
      </c>
      <c r="D27" s="15"/>
      <c r="E27" s="2">
        <f>+B27+'Septiembre 2017'!E27</f>
        <v>25</v>
      </c>
      <c r="F27" s="2">
        <f>+C27+'Septiembre 2017'!F27</f>
        <v>9</v>
      </c>
      <c r="G27" s="15">
        <f t="shared" si="0"/>
        <v>177.77777777777777</v>
      </c>
      <c r="H27" s="2">
        <f>+B27-C27+'Septiembre 2017'!H27</f>
        <v>29</v>
      </c>
      <c r="I27" s="16">
        <f>+'Octubre 2016'!H27</f>
        <v>11</v>
      </c>
      <c r="J27" s="15">
        <f t="shared" si="1"/>
        <v>163.63636363636363</v>
      </c>
    </row>
    <row r="28" spans="1:10" x14ac:dyDescent="0.15">
      <c r="A28" s="6" t="s">
        <v>30</v>
      </c>
      <c r="B28" s="4">
        <f>SUM(B20:B27)</f>
        <v>33</v>
      </c>
      <c r="C28" s="4">
        <f>SUM(C20:C27)</f>
        <v>46</v>
      </c>
      <c r="D28" s="5">
        <f>+(B28-C28)*100/C28</f>
        <v>-28.260869565217391</v>
      </c>
      <c r="E28" s="4">
        <f>SUM(E20:E27)</f>
        <v>534</v>
      </c>
      <c r="F28" s="4">
        <f>SUM(F20:F27)</f>
        <v>464</v>
      </c>
      <c r="G28" s="5">
        <f>+(E28-F28)*100/F28</f>
        <v>15.086206896551724</v>
      </c>
      <c r="H28" s="4">
        <f>SUM(H20:H27)</f>
        <v>630</v>
      </c>
      <c r="I28" s="4">
        <f>SUM(I20:I27)</f>
        <v>528</v>
      </c>
      <c r="J28" s="5">
        <f>+(H28-I28)*100/I28</f>
        <v>19.318181818181817</v>
      </c>
    </row>
    <row r="29" spans="1:10" ht="14" x14ac:dyDescent="0.15">
      <c r="A29" s="14" t="s">
        <v>27</v>
      </c>
      <c r="B29" s="12">
        <f>+B7+B13+B19+B28</f>
        <v>104</v>
      </c>
      <c r="C29" s="12">
        <f>+C7+C13+C19+C28</f>
        <v>126</v>
      </c>
      <c r="D29" s="13">
        <f>+(B29-C29)*100/C29</f>
        <v>-17.460317460317459</v>
      </c>
      <c r="E29" s="12">
        <f t="shared" ref="E29:I29" si="8">+E7+E13+E19+E28</f>
        <v>1327</v>
      </c>
      <c r="F29" s="12">
        <f t="shared" si="8"/>
        <v>1246</v>
      </c>
      <c r="G29" s="13">
        <f>+(E29-F29)*100/F29</f>
        <v>6.5008025682182984</v>
      </c>
      <c r="H29" s="12">
        <f t="shared" si="8"/>
        <v>1613</v>
      </c>
      <c r="I29" s="12">
        <f t="shared" si="8"/>
        <v>1416</v>
      </c>
      <c r="J29" s="13">
        <f>+(H29-I29)*100/I29</f>
        <v>13.912429378531073</v>
      </c>
    </row>
    <row r="30" spans="1:10" x14ac:dyDescent="0.15">
      <c r="A30" s="11" t="s">
        <v>31</v>
      </c>
      <c r="B30" s="11">
        <f>+B29-B7</f>
        <v>103</v>
      </c>
      <c r="C30" s="11">
        <f>+C29-C7</f>
        <v>124</v>
      </c>
      <c r="D30" s="10">
        <f>+(B30-C30)*100/C30</f>
        <v>-16.93548387096774</v>
      </c>
      <c r="E30" s="11">
        <f t="shared" ref="E30:I30" si="9">+E29-E7</f>
        <v>1315</v>
      </c>
      <c r="F30" s="11">
        <f t="shared" si="9"/>
        <v>1233</v>
      </c>
      <c r="G30" s="10">
        <f>+(E30-F30)*100/F30</f>
        <v>6.6504460665044602</v>
      </c>
      <c r="H30" s="11">
        <f t="shared" si="9"/>
        <v>1596</v>
      </c>
      <c r="I30" s="11">
        <f t="shared" si="9"/>
        <v>1401</v>
      </c>
      <c r="J30" s="10">
        <f>+(H30-I30)*100/I30</f>
        <v>13.918629550321199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Hoja45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/>
      <c r="C4" s="2">
        <f>+'Septiembre 2016'!B4</f>
        <v>1</v>
      </c>
      <c r="D4" s="15"/>
      <c r="E4" s="2">
        <f>+B4+'Agosto 2017'!E4</f>
        <v>4</v>
      </c>
      <c r="F4" s="2">
        <f>+C4+'Agosto 2017'!F4</f>
        <v>5</v>
      </c>
      <c r="G4" s="15">
        <f t="shared" ref="G4:G27" si="0">+(E4-F4)*100/F4</f>
        <v>-20</v>
      </c>
      <c r="H4" s="2">
        <f>+B4-C4+'Agosto 2017'!H4</f>
        <v>7</v>
      </c>
      <c r="I4" s="16">
        <f>+'Septiembre 2016'!H4</f>
        <v>5</v>
      </c>
      <c r="J4" s="15">
        <f t="shared" ref="J4:J27" si="1">+(H4-I4)*100/I4</f>
        <v>40</v>
      </c>
    </row>
    <row r="5" spans="1:10" ht="13" x14ac:dyDescent="0.15">
      <c r="A5" s="1" t="s">
        <v>5</v>
      </c>
      <c r="B5" s="2"/>
      <c r="C5" s="2">
        <f>+'Septiembre 2016'!B5</f>
        <v>0</v>
      </c>
      <c r="D5" s="15"/>
      <c r="E5" s="2">
        <f>+B5+'Agosto 2017'!E5</f>
        <v>3</v>
      </c>
      <c r="F5" s="2">
        <f>+C5+'Agosto 2017'!F5</f>
        <v>1</v>
      </c>
      <c r="G5" s="15">
        <f t="shared" si="0"/>
        <v>200</v>
      </c>
      <c r="H5" s="2">
        <f>+B5-C5+'Agosto 2017'!H5</f>
        <v>5</v>
      </c>
      <c r="I5" s="16">
        <f>+'Septiembre 2016'!H5</f>
        <v>1</v>
      </c>
      <c r="J5" s="15">
        <f t="shared" si="1"/>
        <v>400</v>
      </c>
    </row>
    <row r="6" spans="1:10" ht="13" x14ac:dyDescent="0.15">
      <c r="A6" s="1" t="s">
        <v>6</v>
      </c>
      <c r="B6" s="2"/>
      <c r="C6" s="2">
        <f>+'Septiembre 2016'!B6</f>
        <v>0</v>
      </c>
      <c r="D6" s="15"/>
      <c r="E6" s="2">
        <f>+B6+'Agosto 2017'!E6</f>
        <v>4</v>
      </c>
      <c r="F6" s="2">
        <f>+C6+'Agosto 2017'!F6</f>
        <v>5</v>
      </c>
      <c r="G6" s="15">
        <f t="shared" si="0"/>
        <v>-20</v>
      </c>
      <c r="H6" s="2">
        <f>+B6-C6+'Agosto 2017'!H6</f>
        <v>6</v>
      </c>
      <c r="I6" s="16">
        <f>+'Septiembre 2016'!H6</f>
        <v>7</v>
      </c>
      <c r="J6" s="15">
        <f t="shared" si="1"/>
        <v>-14.285714285714286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1</v>
      </c>
      <c r="D7" s="4"/>
      <c r="E7" s="4">
        <f>SUM(E4:E6)</f>
        <v>11</v>
      </c>
      <c r="F7" s="4">
        <f>SUM(F4:F6)</f>
        <v>11</v>
      </c>
      <c r="G7" s="5">
        <f t="shared" si="0"/>
        <v>0</v>
      </c>
      <c r="H7" s="4">
        <f>SUM(H4:H6)</f>
        <v>18</v>
      </c>
      <c r="I7" s="4">
        <f>SUM(I4:I6)</f>
        <v>13</v>
      </c>
      <c r="J7" s="5">
        <f t="shared" si="1"/>
        <v>38.46153846153846</v>
      </c>
    </row>
    <row r="8" spans="1:10" ht="13" x14ac:dyDescent="0.15">
      <c r="A8" s="1" t="s">
        <v>7</v>
      </c>
      <c r="B8" s="2"/>
      <c r="C8" s="2">
        <f>+'Septiembre 2016'!B8</f>
        <v>0</v>
      </c>
      <c r="D8" s="15"/>
      <c r="E8" s="2">
        <f>+B8+'Agosto 2017'!E8</f>
        <v>4</v>
      </c>
      <c r="F8" s="2">
        <f>+C8+'Agosto 2017'!F8</f>
        <v>7</v>
      </c>
      <c r="G8" s="15">
        <f t="shared" si="0"/>
        <v>-42.857142857142854</v>
      </c>
      <c r="H8" s="2">
        <f>+B8-C8+'Agosto 2017'!H8</f>
        <v>4</v>
      </c>
      <c r="I8" s="16">
        <f>+'Septiembre 2016'!H8</f>
        <v>8</v>
      </c>
      <c r="J8" s="15">
        <f t="shared" si="1"/>
        <v>-50</v>
      </c>
    </row>
    <row r="9" spans="1:10" ht="13" x14ac:dyDescent="0.15">
      <c r="A9" s="1" t="s">
        <v>8</v>
      </c>
      <c r="B9" s="2">
        <v>1</v>
      </c>
      <c r="C9" s="2">
        <f>+'Septiembre 2016'!B9</f>
        <v>0</v>
      </c>
      <c r="D9" s="15"/>
      <c r="E9" s="2">
        <f>+B9+'Agosto 2017'!E9</f>
        <v>11</v>
      </c>
      <c r="F9" s="2">
        <f>+C9+'Agosto 2017'!F9</f>
        <v>14</v>
      </c>
      <c r="G9" s="15">
        <f t="shared" si="0"/>
        <v>-21.428571428571427</v>
      </c>
      <c r="H9" s="2">
        <f>+B9-C9+'Agosto 2017'!H9</f>
        <v>17</v>
      </c>
      <c r="I9" s="16">
        <f>+'Septiembre 2016'!H9</f>
        <v>19</v>
      </c>
      <c r="J9" s="15">
        <f t="shared" si="1"/>
        <v>-10.526315789473685</v>
      </c>
    </row>
    <row r="10" spans="1:10" ht="13" x14ac:dyDescent="0.15">
      <c r="A10" s="1" t="s">
        <v>9</v>
      </c>
      <c r="B10" s="2">
        <v>4</v>
      </c>
      <c r="C10" s="2">
        <f>+'Septiembre 2016'!B10</f>
        <v>5</v>
      </c>
      <c r="D10" s="15">
        <f t="shared" ref="D10:D12" si="3">+(B10-C10)*100/C10</f>
        <v>-20</v>
      </c>
      <c r="E10" s="2">
        <f>+B10+'Agosto 2017'!E10</f>
        <v>45</v>
      </c>
      <c r="F10" s="2">
        <f>+C10+'Agosto 2017'!F10</f>
        <v>30</v>
      </c>
      <c r="G10" s="15">
        <f t="shared" si="0"/>
        <v>50</v>
      </c>
      <c r="H10" s="2">
        <f>+B10-C10+'Agosto 2017'!H10</f>
        <v>60</v>
      </c>
      <c r="I10" s="16">
        <f>+'Septiembre 2016'!H10</f>
        <v>41</v>
      </c>
      <c r="J10" s="15">
        <f t="shared" si="1"/>
        <v>46.341463414634148</v>
      </c>
    </row>
    <row r="11" spans="1:10" ht="13" x14ac:dyDescent="0.15">
      <c r="A11" s="1" t="s">
        <v>10</v>
      </c>
      <c r="B11" s="2">
        <v>8</v>
      </c>
      <c r="C11" s="2">
        <f>+'Septiembre 2016'!B11</f>
        <v>9</v>
      </c>
      <c r="D11" s="15">
        <f t="shared" si="3"/>
        <v>-11.111111111111111</v>
      </c>
      <c r="E11" s="2">
        <f>+B11+'Agosto 2017'!E11</f>
        <v>64</v>
      </c>
      <c r="F11" s="2">
        <f>+C11+'Agosto 2017'!F11</f>
        <v>69</v>
      </c>
      <c r="G11" s="15">
        <f t="shared" si="0"/>
        <v>-7.2463768115942031</v>
      </c>
      <c r="H11" s="2">
        <f>+B11-C11+'Agosto 2017'!H11</f>
        <v>88</v>
      </c>
      <c r="I11" s="16">
        <f>+'Septiembre 2016'!H11</f>
        <v>81</v>
      </c>
      <c r="J11" s="15">
        <f t="shared" si="1"/>
        <v>8.6419753086419746</v>
      </c>
    </row>
    <row r="12" spans="1:10" ht="13" x14ac:dyDescent="0.15">
      <c r="A12" s="1" t="s">
        <v>11</v>
      </c>
      <c r="B12" s="2">
        <v>19</v>
      </c>
      <c r="C12" s="2">
        <f>+'Septiembre 2016'!B12</f>
        <v>14</v>
      </c>
      <c r="D12" s="15">
        <f t="shared" si="3"/>
        <v>35.714285714285715</v>
      </c>
      <c r="E12" s="2">
        <f>+B12+'Agosto 2017'!E12</f>
        <v>144</v>
      </c>
      <c r="F12" s="2">
        <f>+C12+'Agosto 2017'!F12</f>
        <v>113</v>
      </c>
      <c r="G12" s="15">
        <f t="shared" si="0"/>
        <v>27.43362831858407</v>
      </c>
      <c r="H12" s="2">
        <f>+B12-C12+'Agosto 2017'!H12</f>
        <v>197</v>
      </c>
      <c r="I12" s="16">
        <f>+'Septiembre 2016'!H12</f>
        <v>134</v>
      </c>
      <c r="J12" s="15">
        <f t="shared" si="1"/>
        <v>47.014925373134325</v>
      </c>
    </row>
    <row r="13" spans="1:10" x14ac:dyDescent="0.15">
      <c r="A13" s="6" t="s">
        <v>2</v>
      </c>
      <c r="B13" s="4">
        <f t="shared" ref="B13" si="4">+B8+B9+B10+B11+B12</f>
        <v>32</v>
      </c>
      <c r="C13" s="4">
        <f>SUM(C8:C12)</f>
        <v>28</v>
      </c>
      <c r="D13" s="5">
        <f>+(B13-C13)*100/C13</f>
        <v>14.285714285714286</v>
      </c>
      <c r="E13" s="4">
        <f>SUM(E8:E12)</f>
        <v>268</v>
      </c>
      <c r="F13" s="4">
        <f>SUM(F8:F12)</f>
        <v>233</v>
      </c>
      <c r="G13" s="5">
        <f t="shared" si="0"/>
        <v>15.021459227467812</v>
      </c>
      <c r="H13" s="4">
        <f>SUM(H8:H12)</f>
        <v>366</v>
      </c>
      <c r="I13" s="4">
        <f>SUM(I8:I12)</f>
        <v>283</v>
      </c>
      <c r="J13" s="5">
        <f t="shared" si="1"/>
        <v>29.328621908127207</v>
      </c>
    </row>
    <row r="14" spans="1:10" ht="13" x14ac:dyDescent="0.15">
      <c r="A14" s="1" t="s">
        <v>12</v>
      </c>
      <c r="B14" s="2">
        <v>11</v>
      </c>
      <c r="C14" s="2">
        <f>+'Septiembre 2016'!B14</f>
        <v>9</v>
      </c>
      <c r="D14" s="15">
        <f t="shared" ref="D14:D18" si="5">+(B14-C14)*100/C14</f>
        <v>22.222222222222221</v>
      </c>
      <c r="E14" s="2">
        <f>+B14+'Agosto 2017'!E14</f>
        <v>69</v>
      </c>
      <c r="F14" s="2">
        <f>+C14+'Agosto 2017'!F14</f>
        <v>102</v>
      </c>
      <c r="G14" s="15">
        <f t="shared" si="0"/>
        <v>-32.352941176470587</v>
      </c>
      <c r="H14" s="2">
        <f>+B14-C14+'Agosto 2017'!H14</f>
        <v>96</v>
      </c>
      <c r="I14" s="16">
        <f>+'Septiembre 2016'!H14</f>
        <v>118</v>
      </c>
      <c r="J14" s="15">
        <f t="shared" si="1"/>
        <v>-18.64406779661017</v>
      </c>
    </row>
    <row r="15" spans="1:10" ht="13" x14ac:dyDescent="0.15">
      <c r="A15" s="1" t="s">
        <v>13</v>
      </c>
      <c r="B15" s="2">
        <v>4</v>
      </c>
      <c r="C15" s="2">
        <f>+'Septiembre 2016'!B15</f>
        <v>12</v>
      </c>
      <c r="D15" s="15">
        <f t="shared" si="5"/>
        <v>-66.666666666666671</v>
      </c>
      <c r="E15" s="2">
        <f>+B15+'Agosto 2017'!E15</f>
        <v>100</v>
      </c>
      <c r="F15" s="2">
        <f>+C15+'Agosto 2017'!F15</f>
        <v>91</v>
      </c>
      <c r="G15" s="15">
        <f t="shared" si="0"/>
        <v>9.8901098901098905</v>
      </c>
      <c r="H15" s="2">
        <f>+B15-C15+'Agosto 2017'!H15</f>
        <v>131</v>
      </c>
      <c r="I15" s="16">
        <f>+'Septiembre 2016'!H15</f>
        <v>118</v>
      </c>
      <c r="J15" s="15">
        <f t="shared" si="1"/>
        <v>11.016949152542374</v>
      </c>
    </row>
    <row r="16" spans="1:10" ht="13" x14ac:dyDescent="0.15">
      <c r="A16" s="1" t="s">
        <v>14</v>
      </c>
      <c r="B16" s="2">
        <v>10</v>
      </c>
      <c r="C16" s="2">
        <f>+'Septiembre 2016'!B16</f>
        <v>16</v>
      </c>
      <c r="D16" s="15">
        <f t="shared" si="5"/>
        <v>-37.5</v>
      </c>
      <c r="E16" s="2">
        <f>+B16+'Agosto 2017'!E16</f>
        <v>111</v>
      </c>
      <c r="F16" s="2">
        <f>+C16+'Agosto 2017'!F16</f>
        <v>107</v>
      </c>
      <c r="G16" s="15">
        <f t="shared" si="0"/>
        <v>3.7383177570093458</v>
      </c>
      <c r="H16" s="2">
        <f>+B16-C16+'Agosto 2017'!H16</f>
        <v>159</v>
      </c>
      <c r="I16" s="16">
        <f>+'Septiembre 2016'!H16</f>
        <v>135</v>
      </c>
      <c r="J16" s="15">
        <f t="shared" si="1"/>
        <v>17.777777777777779</v>
      </c>
    </row>
    <row r="17" spans="1:10" ht="13" x14ac:dyDescent="0.15">
      <c r="A17" s="1" t="s">
        <v>15</v>
      </c>
      <c r="B17" s="2">
        <v>8</v>
      </c>
      <c r="C17" s="2">
        <f>+'Septiembre 2016'!B17</f>
        <v>4</v>
      </c>
      <c r="D17" s="15">
        <f t="shared" si="5"/>
        <v>100</v>
      </c>
      <c r="E17" s="2">
        <f>+B17+'Agosto 2017'!E17</f>
        <v>73</v>
      </c>
      <c r="F17" s="2">
        <f>+C17+'Agosto 2017'!F17</f>
        <v>56</v>
      </c>
      <c r="G17" s="15">
        <f t="shared" si="0"/>
        <v>30.357142857142858</v>
      </c>
      <c r="H17" s="2">
        <f>+B17-C17+'Agosto 2017'!H17</f>
        <v>94</v>
      </c>
      <c r="I17" s="16">
        <f>+'Septiembre 2016'!H17</f>
        <v>67</v>
      </c>
      <c r="J17" s="15">
        <f t="shared" si="1"/>
        <v>40.298507462686565</v>
      </c>
    </row>
    <row r="18" spans="1:10" ht="13" x14ac:dyDescent="0.15">
      <c r="A18" s="1" t="s">
        <v>29</v>
      </c>
      <c r="B18" s="2">
        <v>7</v>
      </c>
      <c r="C18" s="2">
        <f>+'Septiembre 2016'!B18</f>
        <v>13</v>
      </c>
      <c r="D18" s="15">
        <f t="shared" si="5"/>
        <v>-46.153846153846153</v>
      </c>
      <c r="E18" s="2">
        <f>+B18+'Agosto 2017'!E18</f>
        <v>90</v>
      </c>
      <c r="F18" s="2">
        <f>+C18+'Agosto 2017'!F18</f>
        <v>102</v>
      </c>
      <c r="G18" s="15">
        <f t="shared" si="0"/>
        <v>-11.764705882352942</v>
      </c>
      <c r="H18" s="2">
        <f>+B18-C18+'Agosto 2017'!H18</f>
        <v>128</v>
      </c>
      <c r="I18" s="16">
        <f>+'Septiembre 2016'!H18</f>
        <v>121</v>
      </c>
      <c r="J18" s="15">
        <f t="shared" si="1"/>
        <v>5.785123966942149</v>
      </c>
    </row>
    <row r="19" spans="1:10" x14ac:dyDescent="0.15">
      <c r="A19" s="6" t="s">
        <v>3</v>
      </c>
      <c r="B19" s="4">
        <f t="shared" ref="B19" si="6">+B14+B15+B16+B17+B18</f>
        <v>40</v>
      </c>
      <c r="C19" s="4">
        <f>SUM(C14:C18)</f>
        <v>54</v>
      </c>
      <c r="D19" s="5">
        <f>+(B19-C19)*100/C19</f>
        <v>-25.925925925925927</v>
      </c>
      <c r="E19" s="4">
        <f>SUM(E14:E18)</f>
        <v>443</v>
      </c>
      <c r="F19" s="4">
        <f>SUM(F14:F18)</f>
        <v>458</v>
      </c>
      <c r="G19" s="5">
        <f t="shared" si="0"/>
        <v>-3.2751091703056767</v>
      </c>
      <c r="H19" s="4">
        <f>SUM(H14:H18)</f>
        <v>608</v>
      </c>
      <c r="I19" s="4">
        <f>SUM(I14:I18)</f>
        <v>559</v>
      </c>
      <c r="J19" s="5">
        <f t="shared" si="1"/>
        <v>8.7656529516994635</v>
      </c>
    </row>
    <row r="20" spans="1:10" ht="13" x14ac:dyDescent="0.15">
      <c r="A20" s="1" t="s">
        <v>16</v>
      </c>
      <c r="B20" s="2">
        <v>11</v>
      </c>
      <c r="C20" s="2">
        <f>+'Septiembre 2016'!B20</f>
        <v>8</v>
      </c>
      <c r="D20" s="15">
        <f t="shared" ref="D20:D26" si="7">+(B20-C20)*100/C20</f>
        <v>37.5</v>
      </c>
      <c r="E20" s="2">
        <f>+B20+'Agosto 2017'!E20</f>
        <v>107</v>
      </c>
      <c r="F20" s="2">
        <f>+C20+'Agosto 2017'!F20</f>
        <v>96</v>
      </c>
      <c r="G20" s="15">
        <f t="shared" si="0"/>
        <v>11.458333333333334</v>
      </c>
      <c r="H20" s="2">
        <f>+B20-C20+'Agosto 2017'!H20</f>
        <v>155</v>
      </c>
      <c r="I20" s="16">
        <f>+'Septiembre 2016'!H20</f>
        <v>127</v>
      </c>
      <c r="J20" s="15">
        <f t="shared" si="1"/>
        <v>22.047244094488189</v>
      </c>
    </row>
    <row r="21" spans="1:10" ht="13" x14ac:dyDescent="0.15">
      <c r="A21" s="1" t="s">
        <v>17</v>
      </c>
      <c r="B21" s="2">
        <v>8</v>
      </c>
      <c r="C21" s="2">
        <f>+'Septiembre 2016'!B21</f>
        <v>11</v>
      </c>
      <c r="D21" s="15">
        <f t="shared" si="7"/>
        <v>-27.272727272727273</v>
      </c>
      <c r="E21" s="2">
        <f>+B21+'Agosto 2017'!E21</f>
        <v>60</v>
      </c>
      <c r="F21" s="2">
        <f>+C21+'Agosto 2017'!F21</f>
        <v>61</v>
      </c>
      <c r="G21" s="15">
        <f t="shared" si="0"/>
        <v>-1.639344262295082</v>
      </c>
      <c r="H21" s="2">
        <f>+B21-C21+'Agosto 2017'!H21</f>
        <v>77</v>
      </c>
      <c r="I21" s="16">
        <f>+'Septiembre 2016'!H21</f>
        <v>73</v>
      </c>
      <c r="J21" s="15">
        <f t="shared" si="1"/>
        <v>5.4794520547945202</v>
      </c>
    </row>
    <row r="22" spans="1:10" ht="13" x14ac:dyDescent="0.15">
      <c r="A22" s="1" t="s">
        <v>19</v>
      </c>
      <c r="B22" s="2">
        <v>4</v>
      </c>
      <c r="C22" s="2">
        <f>+'Septiembre 2016'!B22</f>
        <v>2</v>
      </c>
      <c r="D22" s="15">
        <f t="shared" si="7"/>
        <v>100</v>
      </c>
      <c r="E22" s="2">
        <f>+B22+'Agosto 2017'!E22</f>
        <v>25</v>
      </c>
      <c r="F22" s="2">
        <f>+C22+'Agosto 2017'!F22</f>
        <v>26</v>
      </c>
      <c r="G22" s="15">
        <f t="shared" si="0"/>
        <v>-3.8461538461538463</v>
      </c>
      <c r="H22" s="2">
        <f>+B22-C22+'Agosto 2017'!H22</f>
        <v>36</v>
      </c>
      <c r="I22" s="16">
        <f>+'Septiembre 2016'!H22</f>
        <v>32</v>
      </c>
      <c r="J22" s="15">
        <f t="shared" si="1"/>
        <v>12.5</v>
      </c>
    </row>
    <row r="23" spans="1:10" ht="13" x14ac:dyDescent="0.15">
      <c r="A23" s="1" t="s">
        <v>18</v>
      </c>
      <c r="B23" s="2">
        <v>8</v>
      </c>
      <c r="C23" s="2">
        <f>+'Septiembre 2016'!B23</f>
        <v>11</v>
      </c>
      <c r="D23" s="15">
        <f t="shared" si="7"/>
        <v>-27.272727272727273</v>
      </c>
      <c r="E23" s="2">
        <f>+B23+'Agosto 2017'!E23</f>
        <v>40</v>
      </c>
      <c r="F23" s="2">
        <f>+C23+'Agosto 2017'!F23</f>
        <v>61</v>
      </c>
      <c r="G23" s="15">
        <f t="shared" si="0"/>
        <v>-34.42622950819672</v>
      </c>
      <c r="H23" s="2">
        <f>+B23-C23+'Agosto 2017'!H23</f>
        <v>51</v>
      </c>
      <c r="I23" s="16">
        <f>+'Septiembre 2016'!H23</f>
        <v>69</v>
      </c>
      <c r="J23" s="15">
        <f t="shared" si="1"/>
        <v>-26.086956521739129</v>
      </c>
    </row>
    <row r="24" spans="1:10" ht="13" x14ac:dyDescent="0.15">
      <c r="A24" s="1" t="s">
        <v>20</v>
      </c>
      <c r="B24" s="2">
        <v>9</v>
      </c>
      <c r="C24" s="2">
        <f>+'Septiembre 2016'!B24</f>
        <v>4</v>
      </c>
      <c r="D24" s="15">
        <f t="shared" si="7"/>
        <v>125</v>
      </c>
      <c r="E24" s="2">
        <f>+B24+'Agosto 2017'!E24</f>
        <v>77</v>
      </c>
      <c r="F24" s="2">
        <f>+C24+'Agosto 2017'!F24</f>
        <v>42</v>
      </c>
      <c r="G24" s="15">
        <f t="shared" si="0"/>
        <v>83.333333333333329</v>
      </c>
      <c r="H24" s="2">
        <f>+B24-C24+'Agosto 2017'!H24</f>
        <v>91</v>
      </c>
      <c r="I24" s="16">
        <f>+'Septiembre 2016'!H24</f>
        <v>50</v>
      </c>
      <c r="J24" s="15">
        <f t="shared" si="1"/>
        <v>82</v>
      </c>
    </row>
    <row r="25" spans="1:10" ht="13" x14ac:dyDescent="0.15">
      <c r="A25" s="1" t="s">
        <v>22</v>
      </c>
      <c r="B25" s="2">
        <v>11</v>
      </c>
      <c r="C25" s="2">
        <f>+'Septiembre 2016'!B25</f>
        <v>7</v>
      </c>
      <c r="D25" s="15">
        <f t="shared" si="7"/>
        <v>57.142857142857146</v>
      </c>
      <c r="E25" s="2">
        <f>+B25+'Agosto 2017'!E25</f>
        <v>132</v>
      </c>
      <c r="F25" s="2">
        <f>+C25+'Agosto 2017'!F25</f>
        <v>82</v>
      </c>
      <c r="G25" s="15">
        <f t="shared" si="0"/>
        <v>60.975609756097562</v>
      </c>
      <c r="H25" s="2">
        <f>+B25-C25+'Agosto 2017'!H25</f>
        <v>163</v>
      </c>
      <c r="I25" s="16">
        <f>+'Septiembre 2016'!H25</f>
        <v>104</v>
      </c>
      <c r="J25" s="15">
        <f t="shared" si="1"/>
        <v>56.730769230769234</v>
      </c>
    </row>
    <row r="26" spans="1:10" ht="13" x14ac:dyDescent="0.15">
      <c r="A26" s="1" t="s">
        <v>21</v>
      </c>
      <c r="B26" s="2">
        <v>2</v>
      </c>
      <c r="C26" s="2">
        <f>+'Septiembre 2016'!B26</f>
        <v>4</v>
      </c>
      <c r="D26" s="15">
        <f t="shared" si="7"/>
        <v>-50</v>
      </c>
      <c r="E26" s="2">
        <f>+B26+'Agosto 2017'!E26</f>
        <v>36</v>
      </c>
      <c r="F26" s="2">
        <f>+C26+'Agosto 2017'!F26</f>
        <v>41</v>
      </c>
      <c r="G26" s="15">
        <f t="shared" si="0"/>
        <v>-12.195121951219512</v>
      </c>
      <c r="H26" s="2">
        <f>+B26-C26+'Agosto 2017'!H26</f>
        <v>42</v>
      </c>
      <c r="I26" s="16">
        <f>+'Septiembre 2016'!H26</f>
        <v>47</v>
      </c>
      <c r="J26" s="15">
        <f t="shared" si="1"/>
        <v>-10.638297872340425</v>
      </c>
    </row>
    <row r="27" spans="1:10" ht="13" x14ac:dyDescent="0.15">
      <c r="A27" s="1" t="s">
        <v>28</v>
      </c>
      <c r="B27" s="2">
        <v>3</v>
      </c>
      <c r="C27" s="2">
        <f>+'Septiembre 2016'!B27</f>
        <v>0</v>
      </c>
      <c r="D27" s="15"/>
      <c r="E27" s="2">
        <f>+B27+'Agosto 2017'!E27</f>
        <v>24</v>
      </c>
      <c r="F27" s="2">
        <f>+C27+'Agosto 2017'!F27</f>
        <v>9</v>
      </c>
      <c r="G27" s="15">
        <f t="shared" si="0"/>
        <v>166.66666666666666</v>
      </c>
      <c r="H27" s="2">
        <f>+B27-C27+'Agosto 2017'!H27</f>
        <v>28</v>
      </c>
      <c r="I27" s="16">
        <f>+'Septiembre 2016'!H27</f>
        <v>11</v>
      </c>
      <c r="J27" s="15">
        <f t="shared" si="1"/>
        <v>154.54545454545453</v>
      </c>
    </row>
    <row r="28" spans="1:10" x14ac:dyDescent="0.15">
      <c r="A28" s="6" t="s">
        <v>30</v>
      </c>
      <c r="B28" s="4">
        <f>SUM(B20:B27)</f>
        <v>56</v>
      </c>
      <c r="C28" s="4">
        <f>SUM(C20:C27)</f>
        <v>47</v>
      </c>
      <c r="D28" s="5">
        <f>+(B28-C28)*100/C28</f>
        <v>19.148936170212767</v>
      </c>
      <c r="E28" s="4">
        <f>SUM(E20:E27)</f>
        <v>501</v>
      </c>
      <c r="F28" s="4">
        <f>SUM(F20:F27)</f>
        <v>418</v>
      </c>
      <c r="G28" s="5">
        <f>+(E28-F28)*100/F28</f>
        <v>19.85645933014354</v>
      </c>
      <c r="H28" s="4">
        <f>SUM(H20:H27)</f>
        <v>643</v>
      </c>
      <c r="I28" s="4">
        <f>SUM(I20:I27)</f>
        <v>513</v>
      </c>
      <c r="J28" s="5">
        <f>+(H28-I28)*100/I28</f>
        <v>25.341130604288498</v>
      </c>
    </row>
    <row r="29" spans="1:10" ht="14" x14ac:dyDescent="0.15">
      <c r="A29" s="14" t="s">
        <v>27</v>
      </c>
      <c r="B29" s="12">
        <f>+B7+B13+B19+B28</f>
        <v>128</v>
      </c>
      <c r="C29" s="12">
        <f>+C7+C13+C19+C28</f>
        <v>130</v>
      </c>
      <c r="D29" s="13">
        <f>+(B29-C29)*100/C29</f>
        <v>-1.5384615384615385</v>
      </c>
      <c r="E29" s="12">
        <f t="shared" ref="E29:I29" si="8">+E7+E13+E19+E28</f>
        <v>1223</v>
      </c>
      <c r="F29" s="12">
        <f t="shared" si="8"/>
        <v>1120</v>
      </c>
      <c r="G29" s="13">
        <f>+(E29-F29)*100/F29</f>
        <v>9.1964285714285712</v>
      </c>
      <c r="H29" s="12">
        <f t="shared" si="8"/>
        <v>1635</v>
      </c>
      <c r="I29" s="12">
        <f t="shared" si="8"/>
        <v>1368</v>
      </c>
      <c r="J29" s="13">
        <f>+(H29-I29)*100/I29</f>
        <v>19.517543859649123</v>
      </c>
    </row>
    <row r="30" spans="1:10" x14ac:dyDescent="0.15">
      <c r="A30" s="11" t="s">
        <v>31</v>
      </c>
      <c r="B30" s="11">
        <f>+B29-B7</f>
        <v>128</v>
      </c>
      <c r="C30" s="11">
        <f>+C29-C7</f>
        <v>129</v>
      </c>
      <c r="D30" s="10">
        <f>+(B30-C30)*100/C30</f>
        <v>-0.77519379844961245</v>
      </c>
      <c r="E30" s="11">
        <f t="shared" ref="E30:I30" si="9">+E29-E7</f>
        <v>1212</v>
      </c>
      <c r="F30" s="11">
        <f t="shared" si="9"/>
        <v>1109</v>
      </c>
      <c r="G30" s="10">
        <f>+(E30-F30)*100/F30</f>
        <v>9.2876465284039682</v>
      </c>
      <c r="H30" s="11">
        <f t="shared" si="9"/>
        <v>1617</v>
      </c>
      <c r="I30" s="11">
        <f t="shared" si="9"/>
        <v>1355</v>
      </c>
      <c r="J30" s="10">
        <f>+(H30-I30)*100/I30</f>
        <v>19.335793357933579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Hoja1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+'Agosto 2016'!B4</f>
        <v>0</v>
      </c>
      <c r="D4" s="15" t="e">
        <f t="shared" ref="D4:D6" si="0">+(B4-C4)*100/C4</f>
        <v>#DIV/0!</v>
      </c>
      <c r="E4" s="2">
        <f>+B4+'Julio 2017'!E4</f>
        <v>4</v>
      </c>
      <c r="F4" s="2">
        <f>+C4+'Julio 2017'!F4</f>
        <v>4</v>
      </c>
      <c r="G4" s="15">
        <f t="shared" ref="G4:G27" si="1">+(E4-F4)*100/F4</f>
        <v>0</v>
      </c>
      <c r="H4" s="2">
        <f>+B4-C4+'Julio 2017'!H4</f>
        <v>8</v>
      </c>
      <c r="I4" s="16">
        <f>+'Agosto 2016'!H4</f>
        <v>5</v>
      </c>
      <c r="J4" s="15">
        <f t="shared" ref="J4:J27" si="2">+(H4-I4)*100/I4</f>
        <v>60</v>
      </c>
    </row>
    <row r="5" spans="1:10" ht="13" x14ac:dyDescent="0.15">
      <c r="A5" s="1" t="s">
        <v>5</v>
      </c>
      <c r="B5" s="2">
        <v>1</v>
      </c>
      <c r="C5" s="2">
        <f>+'Agosto 2016'!B5</f>
        <v>0</v>
      </c>
      <c r="D5" s="15"/>
      <c r="E5" s="2">
        <f>+B5+'Julio 2017'!E5</f>
        <v>3</v>
      </c>
      <c r="F5" s="2">
        <f>+C5+'Julio 2017'!F5</f>
        <v>1</v>
      </c>
      <c r="G5" s="15"/>
      <c r="H5" s="2">
        <f>+B5-C5+'Julio 2017'!H5</f>
        <v>5</v>
      </c>
      <c r="I5" s="16">
        <f>+'Agosto 2016'!H5</f>
        <v>1</v>
      </c>
      <c r="J5" s="15">
        <f t="shared" si="2"/>
        <v>400</v>
      </c>
    </row>
    <row r="6" spans="1:10" ht="13" x14ac:dyDescent="0.15">
      <c r="A6" s="1" t="s">
        <v>6</v>
      </c>
      <c r="B6" s="2">
        <v>1</v>
      </c>
      <c r="C6" s="2">
        <f>+'Agosto 2016'!B6</f>
        <v>1</v>
      </c>
      <c r="D6" s="15">
        <f t="shared" si="0"/>
        <v>0</v>
      </c>
      <c r="E6" s="2">
        <f>+B6+'Julio 2017'!E6</f>
        <v>4</v>
      </c>
      <c r="F6" s="2">
        <f>+C6+'Julio 2017'!F6</f>
        <v>5</v>
      </c>
      <c r="G6" s="15">
        <f t="shared" si="1"/>
        <v>-20</v>
      </c>
      <c r="H6" s="2">
        <f>+B6-C6+'Julio 2017'!H6</f>
        <v>6</v>
      </c>
      <c r="I6" s="16">
        <f>+'Agosto 2016'!H6</f>
        <v>9</v>
      </c>
      <c r="J6" s="15">
        <f t="shared" si="2"/>
        <v>-33.333333333333336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1</v>
      </c>
      <c r="D7" s="4">
        <f t="shared" ref="D7" si="4">+(B7-C7)*100/C7</f>
        <v>300</v>
      </c>
      <c r="E7" s="4">
        <f>SUM(E4:E6)</f>
        <v>11</v>
      </c>
      <c r="F7" s="4">
        <f>SUM(F4:F6)</f>
        <v>10</v>
      </c>
      <c r="G7" s="5">
        <f t="shared" si="1"/>
        <v>10</v>
      </c>
      <c r="H7" s="4">
        <f>SUM(H4:H6)</f>
        <v>19</v>
      </c>
      <c r="I7" s="4">
        <f>SUM(I4:I6)</f>
        <v>15</v>
      </c>
      <c r="J7" s="5">
        <f t="shared" si="2"/>
        <v>26.666666666666668</v>
      </c>
    </row>
    <row r="8" spans="1:10" ht="13" x14ac:dyDescent="0.15">
      <c r="A8" s="1" t="s">
        <v>7</v>
      </c>
      <c r="B8" s="2">
        <v>1</v>
      </c>
      <c r="C8" s="2">
        <f>+'Agosto 2016'!B8</f>
        <v>2</v>
      </c>
      <c r="D8" s="15">
        <f t="shared" ref="D8:D12" si="5">+(B8-C8)*100/C8</f>
        <v>-50</v>
      </c>
      <c r="E8" s="2">
        <f>+B8+'Julio 2017'!E8</f>
        <v>4</v>
      </c>
      <c r="F8" s="2">
        <f>+C8+'Julio 2017'!F8</f>
        <v>7</v>
      </c>
      <c r="G8" s="15">
        <f t="shared" si="1"/>
        <v>-42.857142857142854</v>
      </c>
      <c r="H8" s="2">
        <f>+B8-C8+'Julio 2017'!H8</f>
        <v>4</v>
      </c>
      <c r="I8" s="16">
        <f>+'Agosto 2016'!H8</f>
        <v>9</v>
      </c>
      <c r="J8" s="15">
        <f t="shared" si="2"/>
        <v>-55.555555555555557</v>
      </c>
    </row>
    <row r="9" spans="1:10" ht="13" x14ac:dyDescent="0.15">
      <c r="A9" s="1" t="s">
        <v>8</v>
      </c>
      <c r="B9" s="2">
        <v>3</v>
      </c>
      <c r="C9" s="2">
        <f>+'Agosto 2016'!B9</f>
        <v>1</v>
      </c>
      <c r="D9" s="15">
        <f t="shared" si="5"/>
        <v>200</v>
      </c>
      <c r="E9" s="2">
        <f>+B9+'Julio 2017'!E9</f>
        <v>10</v>
      </c>
      <c r="F9" s="2">
        <f>+C9+'Julio 2017'!F9</f>
        <v>14</v>
      </c>
      <c r="G9" s="15">
        <f t="shared" si="1"/>
        <v>-28.571428571428573</v>
      </c>
      <c r="H9" s="2">
        <f>+B9-C9+'Julio 2017'!H9</f>
        <v>16</v>
      </c>
      <c r="I9" s="16">
        <f>+'Agosto 2016'!H9</f>
        <v>20</v>
      </c>
      <c r="J9" s="15">
        <f t="shared" si="2"/>
        <v>-20</v>
      </c>
    </row>
    <row r="10" spans="1:10" ht="13" x14ac:dyDescent="0.15">
      <c r="A10" s="1" t="s">
        <v>9</v>
      </c>
      <c r="B10" s="2">
        <v>4</v>
      </c>
      <c r="C10" s="2">
        <f>+'Agosto 2016'!B10</f>
        <v>2</v>
      </c>
      <c r="D10" s="15">
        <f t="shared" si="5"/>
        <v>100</v>
      </c>
      <c r="E10" s="2">
        <f>+B10+'Julio 2017'!E10</f>
        <v>41</v>
      </c>
      <c r="F10" s="2">
        <f>+C10+'Julio 2017'!F10</f>
        <v>25</v>
      </c>
      <c r="G10" s="15">
        <f t="shared" si="1"/>
        <v>64</v>
      </c>
      <c r="H10" s="2">
        <f>+B10-C10+'Julio 2017'!H10</f>
        <v>61</v>
      </c>
      <c r="I10" s="16">
        <f>+'Agosto 2016'!H10</f>
        <v>38</v>
      </c>
      <c r="J10" s="15">
        <f t="shared" si="2"/>
        <v>60.526315789473685</v>
      </c>
    </row>
    <row r="11" spans="1:10" ht="13" x14ac:dyDescent="0.15">
      <c r="A11" s="1" t="s">
        <v>10</v>
      </c>
      <c r="B11" s="2">
        <v>13</v>
      </c>
      <c r="C11" s="2">
        <f>+'Agosto 2016'!B11</f>
        <v>7</v>
      </c>
      <c r="D11" s="15">
        <f t="shared" si="5"/>
        <v>85.714285714285708</v>
      </c>
      <c r="E11" s="2">
        <f>+B11+'Julio 2017'!E11</f>
        <v>56</v>
      </c>
      <c r="F11" s="2">
        <f>+C11+'Julio 2017'!F11</f>
        <v>60</v>
      </c>
      <c r="G11" s="15">
        <f t="shared" si="1"/>
        <v>-6.666666666666667</v>
      </c>
      <c r="H11" s="2">
        <f>+B11-C11+'Julio 2017'!H11</f>
        <v>89</v>
      </c>
      <c r="I11" s="16">
        <f>+'Agosto 2016'!H11</f>
        <v>79</v>
      </c>
      <c r="J11" s="15">
        <f t="shared" si="2"/>
        <v>12.658227848101266</v>
      </c>
    </row>
    <row r="12" spans="1:10" ht="13" x14ac:dyDescent="0.15">
      <c r="A12" s="1" t="s">
        <v>11</v>
      </c>
      <c r="B12" s="2">
        <v>10</v>
      </c>
      <c r="C12" s="2">
        <f>+'Agosto 2016'!B12</f>
        <v>14</v>
      </c>
      <c r="D12" s="15">
        <f t="shared" si="5"/>
        <v>-28.571428571428573</v>
      </c>
      <c r="E12" s="2">
        <f>+B12+'Julio 2017'!E12</f>
        <v>125</v>
      </c>
      <c r="F12" s="2">
        <f>+C12+'Julio 2017'!F12</f>
        <v>99</v>
      </c>
      <c r="G12" s="15">
        <f t="shared" si="1"/>
        <v>26.262626262626263</v>
      </c>
      <c r="H12" s="2">
        <f>+B12-C12+'Julio 2017'!H12</f>
        <v>192</v>
      </c>
      <c r="I12" s="16">
        <f>+'Agosto 2016'!H12</f>
        <v>124</v>
      </c>
      <c r="J12" s="15">
        <f t="shared" si="2"/>
        <v>54.838709677419352</v>
      </c>
    </row>
    <row r="13" spans="1:10" x14ac:dyDescent="0.15">
      <c r="A13" s="6" t="s">
        <v>2</v>
      </c>
      <c r="B13" s="4">
        <f t="shared" ref="B13" si="6">+B8+B9+B10+B11+B12</f>
        <v>31</v>
      </c>
      <c r="C13" s="4">
        <f>SUM(C8:C12)</f>
        <v>26</v>
      </c>
      <c r="D13" s="5">
        <f>+(B13-C13)*100/C13</f>
        <v>19.23076923076923</v>
      </c>
      <c r="E13" s="4">
        <f>SUM(E8:E12)</f>
        <v>236</v>
      </c>
      <c r="F13" s="4">
        <f>SUM(F8:F12)</f>
        <v>205</v>
      </c>
      <c r="G13" s="5">
        <f t="shared" si="1"/>
        <v>15.121951219512194</v>
      </c>
      <c r="H13" s="4">
        <f>SUM(H8:H12)</f>
        <v>362</v>
      </c>
      <c r="I13" s="4">
        <f>SUM(I8:I12)</f>
        <v>270</v>
      </c>
      <c r="J13" s="5">
        <f t="shared" si="2"/>
        <v>34.074074074074076</v>
      </c>
    </row>
    <row r="14" spans="1:10" ht="13" x14ac:dyDescent="0.15">
      <c r="A14" s="1" t="s">
        <v>12</v>
      </c>
      <c r="B14" s="2">
        <v>4</v>
      </c>
      <c r="C14" s="2">
        <f>+'Agosto 2016'!B14</f>
        <v>14</v>
      </c>
      <c r="D14" s="15">
        <f t="shared" ref="D14:D18" si="7">+(B14-C14)*100/C14</f>
        <v>-71.428571428571431</v>
      </c>
      <c r="E14" s="2">
        <f>+B14+'Julio 2017'!E14</f>
        <v>58</v>
      </c>
      <c r="F14" s="2">
        <f>+C14+'Julio 2017'!F14</f>
        <v>93</v>
      </c>
      <c r="G14" s="15">
        <f t="shared" si="1"/>
        <v>-37.634408602150536</v>
      </c>
      <c r="H14" s="2">
        <f>+B14-C14+'Julio 2017'!H14</f>
        <v>94</v>
      </c>
      <c r="I14" s="16">
        <f>+'Agosto 2016'!H14</f>
        <v>117</v>
      </c>
      <c r="J14" s="15">
        <f t="shared" si="2"/>
        <v>-19.658119658119659</v>
      </c>
    </row>
    <row r="15" spans="1:10" ht="13" x14ac:dyDescent="0.15">
      <c r="A15" s="1" t="s">
        <v>13</v>
      </c>
      <c r="B15" s="2">
        <v>17</v>
      </c>
      <c r="C15" s="2">
        <f>+'Agosto 2016'!B15</f>
        <v>7</v>
      </c>
      <c r="D15" s="15">
        <f t="shared" si="7"/>
        <v>142.85714285714286</v>
      </c>
      <c r="E15" s="2">
        <f>+B15+'Julio 2017'!E15</f>
        <v>96</v>
      </c>
      <c r="F15" s="2">
        <f>+C15+'Julio 2017'!F15</f>
        <v>79</v>
      </c>
      <c r="G15" s="15">
        <f t="shared" si="1"/>
        <v>21.518987341772153</v>
      </c>
      <c r="H15" s="2">
        <f>+B15-C15+'Julio 2017'!H15</f>
        <v>139</v>
      </c>
      <c r="I15" s="16">
        <f>+'Agosto 2016'!H15</f>
        <v>111</v>
      </c>
      <c r="J15" s="15">
        <f t="shared" si="2"/>
        <v>25.225225225225227</v>
      </c>
    </row>
    <row r="16" spans="1:10" ht="13" x14ac:dyDescent="0.15">
      <c r="A16" s="1" t="s">
        <v>14</v>
      </c>
      <c r="B16" s="2">
        <v>12</v>
      </c>
      <c r="C16" s="2">
        <f>+'Agosto 2016'!B16</f>
        <v>7</v>
      </c>
      <c r="D16" s="15">
        <f t="shared" si="7"/>
        <v>71.428571428571431</v>
      </c>
      <c r="E16" s="2">
        <f>+B16+'Julio 2017'!E16</f>
        <v>101</v>
      </c>
      <c r="F16" s="2">
        <f>+C16+'Julio 2017'!F16</f>
        <v>91</v>
      </c>
      <c r="G16" s="15">
        <f t="shared" si="1"/>
        <v>10.989010989010989</v>
      </c>
      <c r="H16" s="2">
        <f>+B16-C16+'Julio 2017'!H16</f>
        <v>165</v>
      </c>
      <c r="I16" s="16">
        <f>+'Agosto 2016'!H16</f>
        <v>129</v>
      </c>
      <c r="J16" s="15">
        <f t="shared" si="2"/>
        <v>27.906976744186046</v>
      </c>
    </row>
    <row r="17" spans="1:10" ht="13" x14ac:dyDescent="0.15">
      <c r="A17" s="1" t="s">
        <v>15</v>
      </c>
      <c r="B17" s="2">
        <v>5</v>
      </c>
      <c r="C17" s="2">
        <f>+'Agosto 2016'!B17</f>
        <v>8</v>
      </c>
      <c r="D17" s="15">
        <f t="shared" si="7"/>
        <v>-37.5</v>
      </c>
      <c r="E17" s="2">
        <f>+B17+'Julio 2017'!E17</f>
        <v>65</v>
      </c>
      <c r="F17" s="2">
        <f>+C17+'Julio 2017'!F17</f>
        <v>52</v>
      </c>
      <c r="G17" s="15">
        <f t="shared" si="1"/>
        <v>25</v>
      </c>
      <c r="H17" s="2">
        <f>+B17-C17+'Julio 2017'!H17</f>
        <v>90</v>
      </c>
      <c r="I17" s="16">
        <f>+'Agosto 2016'!H17</f>
        <v>67</v>
      </c>
      <c r="J17" s="15">
        <f t="shared" si="2"/>
        <v>34.328358208955223</v>
      </c>
    </row>
    <row r="18" spans="1:10" ht="13" x14ac:dyDescent="0.15">
      <c r="A18" s="1" t="s">
        <v>29</v>
      </c>
      <c r="B18" s="2">
        <v>5</v>
      </c>
      <c r="C18" s="2">
        <f>+'Agosto 2016'!B18</f>
        <v>6</v>
      </c>
      <c r="D18" s="15">
        <f t="shared" si="7"/>
        <v>-16.666666666666668</v>
      </c>
      <c r="E18" s="2">
        <f>+B18+'Julio 2017'!E18</f>
        <v>83</v>
      </c>
      <c r="F18" s="2">
        <f>+C18+'Julio 2017'!F18</f>
        <v>89</v>
      </c>
      <c r="G18" s="15">
        <f t="shared" si="1"/>
        <v>-6.7415730337078648</v>
      </c>
      <c r="H18" s="2">
        <f>+B18-C18+'Julio 2017'!H18</f>
        <v>134</v>
      </c>
      <c r="I18" s="16">
        <f>+'Agosto 2016'!H18</f>
        <v>120</v>
      </c>
      <c r="J18" s="15">
        <f t="shared" si="2"/>
        <v>11.666666666666666</v>
      </c>
    </row>
    <row r="19" spans="1:10" x14ac:dyDescent="0.15">
      <c r="A19" s="6" t="s">
        <v>3</v>
      </c>
      <c r="B19" s="4">
        <f t="shared" ref="B19" si="8">+B14+B15+B16+B17+B18</f>
        <v>43</v>
      </c>
      <c r="C19" s="4">
        <f>SUM(C14:C18)</f>
        <v>42</v>
      </c>
      <c r="D19" s="5">
        <f>+(B19-C19)*100/C19</f>
        <v>2.3809523809523809</v>
      </c>
      <c r="E19" s="4">
        <f>SUM(E14:E18)</f>
        <v>403</v>
      </c>
      <c r="F19" s="4">
        <f>SUM(F14:F18)</f>
        <v>404</v>
      </c>
      <c r="G19" s="5">
        <f t="shared" si="1"/>
        <v>-0.24752475247524752</v>
      </c>
      <c r="H19" s="4">
        <f>SUM(H14:H18)</f>
        <v>622</v>
      </c>
      <c r="I19" s="4">
        <f>SUM(I14:I18)</f>
        <v>544</v>
      </c>
      <c r="J19" s="5">
        <f t="shared" si="2"/>
        <v>14.338235294117647</v>
      </c>
    </row>
    <row r="20" spans="1:10" ht="13" x14ac:dyDescent="0.15">
      <c r="A20" s="1" t="s">
        <v>16</v>
      </c>
      <c r="B20" s="2">
        <v>13</v>
      </c>
      <c r="C20" s="2">
        <f>+'Agosto 2016'!B20</f>
        <v>11</v>
      </c>
      <c r="D20" s="15">
        <f t="shared" ref="D20:D27" si="9">+(B20-C20)*100/C20</f>
        <v>18.181818181818183</v>
      </c>
      <c r="E20" s="2">
        <f>+B20+'Julio 2017'!E20</f>
        <v>96</v>
      </c>
      <c r="F20" s="2">
        <f>+C20+'Julio 2017'!F20</f>
        <v>88</v>
      </c>
      <c r="G20" s="15">
        <f t="shared" si="1"/>
        <v>9.0909090909090917</v>
      </c>
      <c r="H20" s="2">
        <f>+B20-C20+'Julio 2017'!H20</f>
        <v>152</v>
      </c>
      <c r="I20" s="16">
        <f>+'Agosto 2016'!H20</f>
        <v>126</v>
      </c>
      <c r="J20" s="15">
        <f t="shared" si="2"/>
        <v>20.634920634920636</v>
      </c>
    </row>
    <row r="21" spans="1:10" ht="13" x14ac:dyDescent="0.15">
      <c r="A21" s="1" t="s">
        <v>17</v>
      </c>
      <c r="B21" s="2">
        <v>6</v>
      </c>
      <c r="C21" s="2">
        <f>+'Agosto 2016'!B21</f>
        <v>4</v>
      </c>
      <c r="D21" s="15">
        <f t="shared" si="9"/>
        <v>50</v>
      </c>
      <c r="E21" s="2">
        <f>+B21+'Julio 2017'!E21</f>
        <v>52</v>
      </c>
      <c r="F21" s="2">
        <f>+C21+'Julio 2017'!F21</f>
        <v>50</v>
      </c>
      <c r="G21" s="15">
        <f t="shared" si="1"/>
        <v>4</v>
      </c>
      <c r="H21" s="2">
        <f>+B21-C21+'Julio 2017'!H21</f>
        <v>80</v>
      </c>
      <c r="I21" s="16">
        <f>+'Agosto 2016'!H21</f>
        <v>71</v>
      </c>
      <c r="J21" s="15">
        <f t="shared" si="2"/>
        <v>12.67605633802817</v>
      </c>
    </row>
    <row r="22" spans="1:10" ht="13" x14ac:dyDescent="0.15">
      <c r="A22" s="1" t="s">
        <v>19</v>
      </c>
      <c r="B22" s="2">
        <v>2</v>
      </c>
      <c r="C22" s="2">
        <f>+'Agosto 2016'!B22</f>
        <v>1</v>
      </c>
      <c r="D22" s="15">
        <f t="shared" si="9"/>
        <v>100</v>
      </c>
      <c r="E22" s="2">
        <f>+B22+'Julio 2017'!E22</f>
        <v>21</v>
      </c>
      <c r="F22" s="2">
        <f>+C22+'Julio 2017'!F22</f>
        <v>24</v>
      </c>
      <c r="G22" s="15">
        <f t="shared" si="1"/>
        <v>-12.5</v>
      </c>
      <c r="H22" s="2">
        <f>+B22-C22+'Julio 2017'!H22</f>
        <v>34</v>
      </c>
      <c r="I22" s="16">
        <f>+'Agosto 2016'!H22</f>
        <v>31</v>
      </c>
      <c r="J22" s="15">
        <f t="shared" si="2"/>
        <v>9.67741935483871</v>
      </c>
    </row>
    <row r="23" spans="1:10" ht="13" x14ac:dyDescent="0.15">
      <c r="A23" s="1" t="s">
        <v>18</v>
      </c>
      <c r="B23" s="2">
        <v>3</v>
      </c>
      <c r="C23" s="2">
        <f>+'Agosto 2016'!B23</f>
        <v>7</v>
      </c>
      <c r="D23" s="15">
        <f t="shared" si="9"/>
        <v>-57.142857142857146</v>
      </c>
      <c r="E23" s="2">
        <f>+B23+'Julio 2017'!E23</f>
        <v>32</v>
      </c>
      <c r="F23" s="2">
        <f>+C23+'Julio 2017'!F23</f>
        <v>50</v>
      </c>
      <c r="G23" s="15">
        <f t="shared" si="1"/>
        <v>-36</v>
      </c>
      <c r="H23" s="2">
        <f>+B23-C23+'Julio 2017'!H23</f>
        <v>54</v>
      </c>
      <c r="I23" s="16">
        <f>+'Agosto 2016'!H23</f>
        <v>61</v>
      </c>
      <c r="J23" s="15">
        <f t="shared" si="2"/>
        <v>-11.475409836065573</v>
      </c>
    </row>
    <row r="24" spans="1:10" ht="13" x14ac:dyDescent="0.15">
      <c r="A24" s="1" t="s">
        <v>20</v>
      </c>
      <c r="B24" s="2">
        <v>10</v>
      </c>
      <c r="C24" s="2">
        <f>+'Agosto 2016'!B24</f>
        <v>4</v>
      </c>
      <c r="D24" s="15">
        <f t="shared" si="9"/>
        <v>150</v>
      </c>
      <c r="E24" s="2">
        <f>+B24+'Julio 2017'!E24</f>
        <v>68</v>
      </c>
      <c r="F24" s="2">
        <f>+C24+'Julio 2017'!F24</f>
        <v>38</v>
      </c>
      <c r="G24" s="15">
        <f t="shared" si="1"/>
        <v>78.94736842105263</v>
      </c>
      <c r="H24" s="2">
        <f>+B24-C24+'Julio 2017'!H24</f>
        <v>86</v>
      </c>
      <c r="I24" s="16">
        <f>+'Agosto 2016'!H24</f>
        <v>50</v>
      </c>
      <c r="J24" s="15">
        <f t="shared" si="2"/>
        <v>72</v>
      </c>
    </row>
    <row r="25" spans="1:10" ht="13" x14ac:dyDescent="0.15">
      <c r="A25" s="1" t="s">
        <v>22</v>
      </c>
      <c r="B25" s="2">
        <v>4</v>
      </c>
      <c r="C25" s="2">
        <f>+'Agosto 2016'!B25</f>
        <v>9</v>
      </c>
      <c r="D25" s="15">
        <f t="shared" si="9"/>
        <v>-55.555555555555557</v>
      </c>
      <c r="E25" s="2">
        <f>+B25+'Julio 2017'!E25</f>
        <v>121</v>
      </c>
      <c r="F25" s="2">
        <f>+C25+'Julio 2017'!F25</f>
        <v>75</v>
      </c>
      <c r="G25" s="15">
        <f t="shared" si="1"/>
        <v>61.333333333333336</v>
      </c>
      <c r="H25" s="2">
        <f>+B25-C25+'Julio 2017'!H25</f>
        <v>159</v>
      </c>
      <c r="I25" s="16">
        <f>+'Agosto 2016'!H25</f>
        <v>107</v>
      </c>
      <c r="J25" s="15">
        <f t="shared" si="2"/>
        <v>48.598130841121495</v>
      </c>
    </row>
    <row r="26" spans="1:10" ht="13" x14ac:dyDescent="0.15">
      <c r="A26" s="1" t="s">
        <v>21</v>
      </c>
      <c r="B26" s="2">
        <v>3</v>
      </c>
      <c r="C26" s="2">
        <f>+'Agosto 2016'!B26</f>
        <v>4</v>
      </c>
      <c r="D26" s="15">
        <f t="shared" si="9"/>
        <v>-25</v>
      </c>
      <c r="E26" s="2">
        <f>+B26+'Julio 2017'!E26</f>
        <v>34</v>
      </c>
      <c r="F26" s="2">
        <f>+C26+'Julio 2017'!F26</f>
        <v>37</v>
      </c>
      <c r="G26" s="15">
        <f t="shared" si="1"/>
        <v>-8.1081081081081088</v>
      </c>
      <c r="H26" s="2">
        <f>+B26-C26+'Julio 2017'!H26</f>
        <v>44</v>
      </c>
      <c r="I26" s="16">
        <f>+'Agosto 2016'!H26</f>
        <v>44</v>
      </c>
      <c r="J26" s="15">
        <f t="shared" si="2"/>
        <v>0</v>
      </c>
    </row>
    <row r="27" spans="1:10" ht="13" x14ac:dyDescent="0.15">
      <c r="A27" s="1" t="s">
        <v>28</v>
      </c>
      <c r="B27" s="2">
        <v>4</v>
      </c>
      <c r="C27" s="2">
        <f>+'Agosto 2016'!B27</f>
        <v>2</v>
      </c>
      <c r="D27" s="15">
        <f t="shared" si="9"/>
        <v>100</v>
      </c>
      <c r="E27" s="2">
        <f>+B27+'Julio 2017'!E27</f>
        <v>21</v>
      </c>
      <c r="F27" s="2">
        <f>+C27+'Julio 2017'!F27</f>
        <v>9</v>
      </c>
      <c r="G27" s="15">
        <f t="shared" si="1"/>
        <v>133.33333333333334</v>
      </c>
      <c r="H27" s="2">
        <f>+B27-C27+'Julio 2017'!H27</f>
        <v>25</v>
      </c>
      <c r="I27" s="16">
        <f>+'Agosto 2016'!H27</f>
        <v>11</v>
      </c>
      <c r="J27" s="15">
        <f t="shared" si="2"/>
        <v>127.27272727272727</v>
      </c>
    </row>
    <row r="28" spans="1:10" x14ac:dyDescent="0.15">
      <c r="A28" s="6" t="s">
        <v>30</v>
      </c>
      <c r="B28" s="4">
        <f>SUM(B20:B27)</f>
        <v>45</v>
      </c>
      <c r="C28" s="4">
        <f>SUM(C20:C27)</f>
        <v>42</v>
      </c>
      <c r="D28" s="5">
        <f>+(B28-C28)*100/C28</f>
        <v>7.1428571428571432</v>
      </c>
      <c r="E28" s="4">
        <f>SUM(E20:E27)</f>
        <v>445</v>
      </c>
      <c r="F28" s="4">
        <f>SUM(F20:F27)</f>
        <v>371</v>
      </c>
      <c r="G28" s="5">
        <f>+(E28-F28)*100/F28</f>
        <v>19.946091644204852</v>
      </c>
      <c r="H28" s="4">
        <f>SUM(H20:H27)</f>
        <v>634</v>
      </c>
      <c r="I28" s="4">
        <f>SUM(I20:I27)</f>
        <v>501</v>
      </c>
      <c r="J28" s="5">
        <f>+(H28-I28)*100/I28</f>
        <v>26.546906187624749</v>
      </c>
    </row>
    <row r="29" spans="1:10" ht="14" x14ac:dyDescent="0.15">
      <c r="A29" s="14" t="s">
        <v>27</v>
      </c>
      <c r="B29" s="12">
        <f>+B7+B13+B19+B28</f>
        <v>123</v>
      </c>
      <c r="C29" s="12">
        <f>+C7+C13+C19+C28</f>
        <v>111</v>
      </c>
      <c r="D29" s="13">
        <f>+(B29-C29)*100/C29</f>
        <v>10.810810810810811</v>
      </c>
      <c r="E29" s="12">
        <f t="shared" ref="E29:I29" si="10">+E7+E13+E19+E28</f>
        <v>1095</v>
      </c>
      <c r="F29" s="12">
        <f t="shared" si="10"/>
        <v>990</v>
      </c>
      <c r="G29" s="13">
        <f>+(E29-F29)*100/F29</f>
        <v>10.606060606060606</v>
      </c>
      <c r="H29" s="12">
        <f t="shared" si="10"/>
        <v>1637</v>
      </c>
      <c r="I29" s="12">
        <f t="shared" si="10"/>
        <v>1330</v>
      </c>
      <c r="J29" s="13">
        <f>+(H29-I29)*100/I29</f>
        <v>23.082706766917294</v>
      </c>
    </row>
    <row r="30" spans="1:10" x14ac:dyDescent="0.15">
      <c r="A30" s="11" t="s">
        <v>31</v>
      </c>
      <c r="B30" s="11">
        <f>+B29-B7</f>
        <v>119</v>
      </c>
      <c r="C30" s="11">
        <f>+C29-C7</f>
        <v>110</v>
      </c>
      <c r="D30" s="10">
        <f>+(B30-C30)*100/C30</f>
        <v>8.1818181818181817</v>
      </c>
      <c r="E30" s="11">
        <f t="shared" ref="E30:I30" si="11">+E29-E7</f>
        <v>1084</v>
      </c>
      <c r="F30" s="11">
        <f t="shared" si="11"/>
        <v>980</v>
      </c>
      <c r="G30" s="10">
        <f>+(E30-F30)*100/F30</f>
        <v>10.612244897959183</v>
      </c>
      <c r="H30" s="11">
        <f t="shared" si="11"/>
        <v>1618</v>
      </c>
      <c r="I30" s="11">
        <f t="shared" si="11"/>
        <v>1315</v>
      </c>
      <c r="J30" s="10">
        <f>+(H30-I30)*100/I30</f>
        <v>23.041825095057035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Hoja2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/>
      <c r="C4" s="2">
        <f>+'Julio 2016'!B4</f>
        <v>0</v>
      </c>
      <c r="D4" s="15"/>
      <c r="E4" s="2">
        <f>+B4+'Junio 2017'!E4</f>
        <v>2</v>
      </c>
      <c r="F4" s="2">
        <f>+C4+'Junio 2017'!F4</f>
        <v>4</v>
      </c>
      <c r="G4" s="15">
        <f t="shared" ref="G4:G27" si="0">+(E4-F4)*100/F4</f>
        <v>-50</v>
      </c>
      <c r="H4" s="2">
        <f>+B4-C4+'Junio 2017'!H4</f>
        <v>6</v>
      </c>
      <c r="I4" s="16">
        <f>+'Julio 2016'!H4</f>
        <v>5</v>
      </c>
      <c r="J4" s="15">
        <f t="shared" ref="J4:J27" si="1">+(H4-I4)*100/I4</f>
        <v>20</v>
      </c>
    </row>
    <row r="5" spans="1:10" ht="13" x14ac:dyDescent="0.15">
      <c r="A5" s="1" t="s">
        <v>5</v>
      </c>
      <c r="B5" s="2"/>
      <c r="C5" s="2">
        <f>+'Julio 2016'!B5</f>
        <v>1</v>
      </c>
      <c r="D5" s="15"/>
      <c r="E5" s="2">
        <f>+B5+'Junio 2017'!E5</f>
        <v>2</v>
      </c>
      <c r="F5" s="2">
        <f>+C5+'Junio 2017'!F5</f>
        <v>1</v>
      </c>
      <c r="G5" s="15"/>
      <c r="H5" s="2">
        <f>+B5-C5+'Junio 2017'!H5</f>
        <v>4</v>
      </c>
      <c r="I5" s="16">
        <f>+'Julio 2016'!H5</f>
        <v>2</v>
      </c>
      <c r="J5" s="15">
        <f t="shared" si="1"/>
        <v>100</v>
      </c>
    </row>
    <row r="6" spans="1:10" ht="13" x14ac:dyDescent="0.15">
      <c r="A6" s="1" t="s">
        <v>6</v>
      </c>
      <c r="B6" s="2"/>
      <c r="C6" s="2">
        <f>+'Julio 2016'!B6</f>
        <v>0</v>
      </c>
      <c r="D6" s="15"/>
      <c r="E6" s="2">
        <f>+B6+'Junio 2017'!E6</f>
        <v>3</v>
      </c>
      <c r="F6" s="2">
        <f>+C6+'Junio 2017'!F6</f>
        <v>4</v>
      </c>
      <c r="G6" s="15">
        <f t="shared" si="0"/>
        <v>-25</v>
      </c>
      <c r="H6" s="2">
        <f>+B6-C6+'Junio 2017'!H6</f>
        <v>6</v>
      </c>
      <c r="I6" s="16">
        <f>+'Julio 2016'!H6</f>
        <v>8</v>
      </c>
      <c r="J6" s="15">
        <f t="shared" si="1"/>
        <v>-25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1</v>
      </c>
      <c r="D7" s="4">
        <f t="shared" ref="D7" si="3">+(B7-C7)*100/C7</f>
        <v>-100</v>
      </c>
      <c r="E7" s="4">
        <f>SUM(E4:E6)</f>
        <v>7</v>
      </c>
      <c r="F7" s="4">
        <f>SUM(F4:F6)</f>
        <v>9</v>
      </c>
      <c r="G7" s="5">
        <f t="shared" si="0"/>
        <v>-22.222222222222221</v>
      </c>
      <c r="H7" s="4">
        <f>SUM(H4:H6)</f>
        <v>16</v>
      </c>
      <c r="I7" s="4">
        <f>SUM(I4:I6)</f>
        <v>15</v>
      </c>
      <c r="J7" s="5">
        <f t="shared" si="1"/>
        <v>6.666666666666667</v>
      </c>
    </row>
    <row r="8" spans="1:10" ht="13" x14ac:dyDescent="0.15">
      <c r="A8" s="1" t="s">
        <v>7</v>
      </c>
      <c r="B8" s="2"/>
      <c r="C8" s="2">
        <f>+'Julio 2016'!B8</f>
        <v>0</v>
      </c>
      <c r="D8" s="15"/>
      <c r="E8" s="2">
        <f>+B8+'Junio 2017'!E8</f>
        <v>3</v>
      </c>
      <c r="F8" s="2">
        <f>+C8+'Junio 2017'!F8</f>
        <v>5</v>
      </c>
      <c r="G8" s="15">
        <f t="shared" si="0"/>
        <v>-40</v>
      </c>
      <c r="H8" s="2">
        <f>+B8-C8+'Junio 2017'!H8</f>
        <v>5</v>
      </c>
      <c r="I8" s="16">
        <f>+'Julio 2016'!H8</f>
        <v>7</v>
      </c>
      <c r="J8" s="15">
        <f t="shared" si="1"/>
        <v>-28.571428571428573</v>
      </c>
    </row>
    <row r="9" spans="1:10" ht="13" x14ac:dyDescent="0.15">
      <c r="A9" s="1" t="s">
        <v>8</v>
      </c>
      <c r="B9" s="2">
        <v>4</v>
      </c>
      <c r="C9" s="2">
        <f>+'Julio 2016'!B9</f>
        <v>2</v>
      </c>
      <c r="D9" s="15">
        <f t="shared" ref="D9:D12" si="4">+(B9-C9)*100/C9</f>
        <v>100</v>
      </c>
      <c r="E9" s="2">
        <f>+B9+'Junio 2017'!E9</f>
        <v>7</v>
      </c>
      <c r="F9" s="2">
        <f>+C9+'Junio 2017'!F9</f>
        <v>13</v>
      </c>
      <c r="G9" s="15">
        <f t="shared" si="0"/>
        <v>-46.153846153846153</v>
      </c>
      <c r="H9" s="2">
        <f>+B9-C9+'Junio 2017'!H9</f>
        <v>14</v>
      </c>
      <c r="I9" s="16">
        <f>+'Julio 2016'!H9</f>
        <v>19</v>
      </c>
      <c r="J9" s="15">
        <f t="shared" si="1"/>
        <v>-26.315789473684209</v>
      </c>
    </row>
    <row r="10" spans="1:10" ht="13" x14ac:dyDescent="0.15">
      <c r="A10" s="1" t="s">
        <v>9</v>
      </c>
      <c r="B10" s="2">
        <v>5</v>
      </c>
      <c r="C10" s="2">
        <f>+'Julio 2016'!B10</f>
        <v>3</v>
      </c>
      <c r="D10" s="15">
        <f t="shared" si="4"/>
        <v>66.666666666666671</v>
      </c>
      <c r="E10" s="2">
        <f>+B10+'Junio 2017'!E10</f>
        <v>37</v>
      </c>
      <c r="F10" s="2">
        <f>+C10+'Junio 2017'!F10</f>
        <v>23</v>
      </c>
      <c r="G10" s="15">
        <f t="shared" si="0"/>
        <v>60.869565217391305</v>
      </c>
      <c r="H10" s="2">
        <f>+B10-C10+'Junio 2017'!H10</f>
        <v>59</v>
      </c>
      <c r="I10" s="16">
        <f>+'Julio 2016'!H10</f>
        <v>40</v>
      </c>
      <c r="J10" s="15">
        <f t="shared" si="1"/>
        <v>47.5</v>
      </c>
    </row>
    <row r="11" spans="1:10" ht="13" x14ac:dyDescent="0.15">
      <c r="A11" s="1" t="s">
        <v>10</v>
      </c>
      <c r="B11" s="2">
        <v>5</v>
      </c>
      <c r="C11" s="2">
        <f>+'Julio 2016'!B11</f>
        <v>6</v>
      </c>
      <c r="D11" s="15">
        <f t="shared" si="4"/>
        <v>-16.666666666666668</v>
      </c>
      <c r="E11" s="2">
        <f>+B11+'Junio 2017'!E11</f>
        <v>43</v>
      </c>
      <c r="F11" s="2">
        <f>+C11+'Junio 2017'!F11</f>
        <v>53</v>
      </c>
      <c r="G11" s="15">
        <f t="shared" si="0"/>
        <v>-18.867924528301888</v>
      </c>
      <c r="H11" s="2">
        <f>+B11-C11+'Junio 2017'!H11</f>
        <v>83</v>
      </c>
      <c r="I11" s="16">
        <f>+'Julio 2016'!H11</f>
        <v>77</v>
      </c>
      <c r="J11" s="15">
        <f t="shared" si="1"/>
        <v>7.7922077922077921</v>
      </c>
    </row>
    <row r="12" spans="1:10" ht="13" x14ac:dyDescent="0.15">
      <c r="A12" s="1" t="s">
        <v>11</v>
      </c>
      <c r="B12" s="2">
        <v>15</v>
      </c>
      <c r="C12" s="2">
        <f>+'Julio 2016'!B12</f>
        <v>10</v>
      </c>
      <c r="D12" s="15">
        <f t="shared" si="4"/>
        <v>50</v>
      </c>
      <c r="E12" s="2">
        <f>+B12+'Junio 2017'!E12</f>
        <v>115</v>
      </c>
      <c r="F12" s="2">
        <f>+C12+'Junio 2017'!F12</f>
        <v>85</v>
      </c>
      <c r="G12" s="15">
        <f t="shared" si="0"/>
        <v>35.294117647058826</v>
      </c>
      <c r="H12" s="2">
        <f>+B12-C12+'Junio 2017'!H12</f>
        <v>196</v>
      </c>
      <c r="I12" s="16">
        <f>+'Julio 2016'!H12</f>
        <v>117</v>
      </c>
      <c r="J12" s="15">
        <f t="shared" si="1"/>
        <v>67.521367521367523</v>
      </c>
    </row>
    <row r="13" spans="1:10" x14ac:dyDescent="0.15">
      <c r="A13" s="6" t="s">
        <v>2</v>
      </c>
      <c r="B13" s="4">
        <f t="shared" ref="B13" si="5">+B8+B9+B10+B11+B12</f>
        <v>29</v>
      </c>
      <c r="C13" s="4">
        <f>SUM(C8:C12)</f>
        <v>21</v>
      </c>
      <c r="D13" s="5">
        <f>+(B13-C13)*100/C13</f>
        <v>38.095238095238095</v>
      </c>
      <c r="E13" s="4">
        <f>SUM(E8:E12)</f>
        <v>205</v>
      </c>
      <c r="F13" s="4">
        <f>SUM(F8:F12)</f>
        <v>179</v>
      </c>
      <c r="G13" s="5">
        <f t="shared" si="0"/>
        <v>14.525139664804469</v>
      </c>
      <c r="H13" s="4">
        <f>SUM(H8:H12)</f>
        <v>357</v>
      </c>
      <c r="I13" s="4">
        <f>SUM(I8:I12)</f>
        <v>260</v>
      </c>
      <c r="J13" s="5">
        <f t="shared" si="1"/>
        <v>37.307692307692307</v>
      </c>
    </row>
    <row r="14" spans="1:10" ht="13" x14ac:dyDescent="0.15">
      <c r="A14" s="1" t="s">
        <v>12</v>
      </c>
      <c r="B14" s="2">
        <v>2</v>
      </c>
      <c r="C14" s="2">
        <f>+'Julio 2016'!B14</f>
        <v>10</v>
      </c>
      <c r="D14" s="15">
        <f t="shared" ref="D14:D18" si="6">+(B14-C14)*100/C14</f>
        <v>-80</v>
      </c>
      <c r="E14" s="2">
        <f>+B14+'Junio 2017'!E14</f>
        <v>54</v>
      </c>
      <c r="F14" s="2">
        <f>+C14+'Junio 2017'!F14</f>
        <v>79</v>
      </c>
      <c r="G14" s="15">
        <f t="shared" si="0"/>
        <v>-31.645569620253166</v>
      </c>
      <c r="H14" s="2">
        <f>+B14-C14+'Junio 2017'!H14</f>
        <v>104</v>
      </c>
      <c r="I14" s="16">
        <f>+'Julio 2016'!H14</f>
        <v>107</v>
      </c>
      <c r="J14" s="15">
        <f t="shared" si="1"/>
        <v>-2.8037383177570092</v>
      </c>
    </row>
    <row r="15" spans="1:10" ht="13" x14ac:dyDescent="0.15">
      <c r="A15" s="1" t="s">
        <v>13</v>
      </c>
      <c r="B15" s="2">
        <v>6</v>
      </c>
      <c r="C15" s="2">
        <f>+'Julio 2016'!B15</f>
        <v>7</v>
      </c>
      <c r="D15" s="15">
        <f t="shared" si="6"/>
        <v>-14.285714285714286</v>
      </c>
      <c r="E15" s="2">
        <f>+B15+'Junio 2017'!E15</f>
        <v>79</v>
      </c>
      <c r="F15" s="2">
        <f>+C15+'Junio 2017'!F15</f>
        <v>72</v>
      </c>
      <c r="G15" s="15">
        <f t="shared" si="0"/>
        <v>9.7222222222222214</v>
      </c>
      <c r="H15" s="2">
        <f>+B15-C15+'Junio 2017'!H15</f>
        <v>129</v>
      </c>
      <c r="I15" s="16">
        <f>+'Julio 2016'!H15</f>
        <v>111</v>
      </c>
      <c r="J15" s="15">
        <f t="shared" si="1"/>
        <v>16.216216216216218</v>
      </c>
    </row>
    <row r="16" spans="1:10" ht="13" x14ac:dyDescent="0.15">
      <c r="A16" s="1" t="s">
        <v>14</v>
      </c>
      <c r="B16" s="2">
        <v>13</v>
      </c>
      <c r="C16" s="2">
        <f>+'Julio 2016'!B16</f>
        <v>10</v>
      </c>
      <c r="D16" s="15">
        <f t="shared" si="6"/>
        <v>30</v>
      </c>
      <c r="E16" s="2">
        <f>+B16+'Junio 2017'!E16</f>
        <v>89</v>
      </c>
      <c r="F16" s="2">
        <f>+C16+'Junio 2017'!F16</f>
        <v>84</v>
      </c>
      <c r="G16" s="15">
        <f t="shared" si="0"/>
        <v>5.9523809523809526</v>
      </c>
      <c r="H16" s="2">
        <f>+B16-C16+'Junio 2017'!H16</f>
        <v>160</v>
      </c>
      <c r="I16" s="16">
        <f>+'Julio 2016'!H16</f>
        <v>127</v>
      </c>
      <c r="J16" s="15">
        <f t="shared" si="1"/>
        <v>25.984251968503937</v>
      </c>
    </row>
    <row r="17" spans="1:10" ht="13" x14ac:dyDescent="0.15">
      <c r="A17" s="1" t="s">
        <v>15</v>
      </c>
      <c r="B17" s="2">
        <v>7</v>
      </c>
      <c r="C17" s="2">
        <f>+'Julio 2016'!B17</f>
        <v>7</v>
      </c>
      <c r="D17" s="15">
        <f t="shared" si="6"/>
        <v>0</v>
      </c>
      <c r="E17" s="2">
        <f>+B17+'Junio 2017'!E17</f>
        <v>60</v>
      </c>
      <c r="F17" s="2">
        <f>+C17+'Junio 2017'!F17</f>
        <v>44</v>
      </c>
      <c r="G17" s="15">
        <f t="shared" si="0"/>
        <v>36.363636363636367</v>
      </c>
      <c r="H17" s="2">
        <f>+B17-C17+'Junio 2017'!H17</f>
        <v>93</v>
      </c>
      <c r="I17" s="16">
        <f>+'Julio 2016'!H17</f>
        <v>61</v>
      </c>
      <c r="J17" s="15">
        <f t="shared" si="1"/>
        <v>52.459016393442624</v>
      </c>
    </row>
    <row r="18" spans="1:10" ht="13" x14ac:dyDescent="0.15">
      <c r="A18" s="1" t="s">
        <v>29</v>
      </c>
      <c r="B18" s="2">
        <v>7</v>
      </c>
      <c r="C18" s="2">
        <f>+'Julio 2016'!B18</f>
        <v>13</v>
      </c>
      <c r="D18" s="15">
        <f t="shared" si="6"/>
        <v>-46.153846153846153</v>
      </c>
      <c r="E18" s="2">
        <f>+B18+'Junio 2017'!E18</f>
        <v>78</v>
      </c>
      <c r="F18" s="2">
        <f>+C18+'Junio 2017'!F18</f>
        <v>83</v>
      </c>
      <c r="G18" s="15">
        <f t="shared" si="0"/>
        <v>-6.024096385542169</v>
      </c>
      <c r="H18" s="2">
        <f>+B18-C18+'Junio 2017'!H18</f>
        <v>135</v>
      </c>
      <c r="I18" s="16">
        <f>+'Julio 2016'!H18</f>
        <v>116</v>
      </c>
      <c r="J18" s="15">
        <f t="shared" si="1"/>
        <v>16.379310344827587</v>
      </c>
    </row>
    <row r="19" spans="1:10" x14ac:dyDescent="0.15">
      <c r="A19" s="6" t="s">
        <v>3</v>
      </c>
      <c r="B19" s="4">
        <f t="shared" ref="B19" si="7">+B14+B15+B16+B17+B18</f>
        <v>35</v>
      </c>
      <c r="C19" s="4">
        <f>SUM(C14:C18)</f>
        <v>47</v>
      </c>
      <c r="D19" s="5">
        <f>+(B19-C19)*100/C19</f>
        <v>-25.531914893617021</v>
      </c>
      <c r="E19" s="4">
        <f>SUM(E14:E18)</f>
        <v>360</v>
      </c>
      <c r="F19" s="4">
        <f>SUM(F14:F18)</f>
        <v>362</v>
      </c>
      <c r="G19" s="5">
        <f t="shared" si="0"/>
        <v>-0.5524861878453039</v>
      </c>
      <c r="H19" s="4">
        <f>SUM(H14:H18)</f>
        <v>621</v>
      </c>
      <c r="I19" s="4">
        <f>SUM(I14:I18)</f>
        <v>522</v>
      </c>
      <c r="J19" s="5">
        <f t="shared" si="1"/>
        <v>18.96551724137931</v>
      </c>
    </row>
    <row r="20" spans="1:10" ht="13" x14ac:dyDescent="0.15">
      <c r="A20" s="1" t="s">
        <v>16</v>
      </c>
      <c r="B20" s="2">
        <v>6</v>
      </c>
      <c r="C20" s="2">
        <f>+'Julio 2016'!B20</f>
        <v>8</v>
      </c>
      <c r="D20" s="15">
        <f t="shared" ref="D20:D27" si="8">+(B20-C20)*100/C20</f>
        <v>-25</v>
      </c>
      <c r="E20" s="2">
        <f>+B20+'Junio 2017'!E20</f>
        <v>83</v>
      </c>
      <c r="F20" s="2">
        <f>+C20+'Junio 2017'!F20</f>
        <v>77</v>
      </c>
      <c r="G20" s="15">
        <f t="shared" si="0"/>
        <v>7.7922077922077921</v>
      </c>
      <c r="H20" s="2">
        <f>+B20-C20+'Junio 2017'!H20</f>
        <v>150</v>
      </c>
      <c r="I20" s="16">
        <f>+'Julio 2016'!H20</f>
        <v>119</v>
      </c>
      <c r="J20" s="15">
        <f t="shared" si="1"/>
        <v>26.050420168067227</v>
      </c>
    </row>
    <row r="21" spans="1:10" ht="13" x14ac:dyDescent="0.15">
      <c r="A21" s="1" t="s">
        <v>17</v>
      </c>
      <c r="B21" s="2">
        <v>4</v>
      </c>
      <c r="C21" s="2">
        <f>+'Julio 2016'!B21</f>
        <v>6</v>
      </c>
      <c r="D21" s="15">
        <f t="shared" si="8"/>
        <v>-33.333333333333336</v>
      </c>
      <c r="E21" s="2">
        <f>+B21+'Junio 2017'!E21</f>
        <v>46</v>
      </c>
      <c r="F21" s="2">
        <f>+C21+'Junio 2017'!F21</f>
        <v>46</v>
      </c>
      <c r="G21" s="15">
        <f t="shared" si="0"/>
        <v>0</v>
      </c>
      <c r="H21" s="2">
        <f>+B21-C21+'Junio 2017'!H21</f>
        <v>78</v>
      </c>
      <c r="I21" s="16">
        <f>+'Julio 2016'!H21</f>
        <v>71</v>
      </c>
      <c r="J21" s="15">
        <f t="shared" si="1"/>
        <v>9.8591549295774641</v>
      </c>
    </row>
    <row r="22" spans="1:10" ht="13" x14ac:dyDescent="0.15">
      <c r="A22" s="1" t="s">
        <v>19</v>
      </c>
      <c r="B22" s="2">
        <v>2</v>
      </c>
      <c r="C22" s="2">
        <f>+'Julio 2016'!B22</f>
        <v>3</v>
      </c>
      <c r="D22" s="15">
        <f t="shared" si="8"/>
        <v>-33.333333333333336</v>
      </c>
      <c r="E22" s="2">
        <f>+B22+'Junio 2017'!E22</f>
        <v>19</v>
      </c>
      <c r="F22" s="2">
        <f>+C22+'Junio 2017'!F22</f>
        <v>23</v>
      </c>
      <c r="G22" s="15">
        <f t="shared" si="0"/>
        <v>-17.391304347826086</v>
      </c>
      <c r="H22" s="2">
        <f>+B22-C22+'Junio 2017'!H22</f>
        <v>33</v>
      </c>
      <c r="I22" s="16">
        <f>+'Julio 2016'!H22</f>
        <v>31</v>
      </c>
      <c r="J22" s="15">
        <f t="shared" si="1"/>
        <v>6.4516129032258061</v>
      </c>
    </row>
    <row r="23" spans="1:10" ht="13" x14ac:dyDescent="0.15">
      <c r="A23" s="1" t="s">
        <v>18</v>
      </c>
      <c r="B23" s="2">
        <v>2</v>
      </c>
      <c r="C23" s="2">
        <f>+'Julio 2016'!B23</f>
        <v>5</v>
      </c>
      <c r="D23" s="15">
        <f t="shared" si="8"/>
        <v>-60</v>
      </c>
      <c r="E23" s="2">
        <f>+B23+'Junio 2017'!E23</f>
        <v>29</v>
      </c>
      <c r="F23" s="2">
        <f>+C23+'Junio 2017'!F23</f>
        <v>43</v>
      </c>
      <c r="G23" s="15">
        <f t="shared" si="0"/>
        <v>-32.558139534883722</v>
      </c>
      <c r="H23" s="2">
        <f>+B23-C23+'Junio 2017'!H23</f>
        <v>58</v>
      </c>
      <c r="I23" s="16">
        <f>+'Julio 2016'!H23</f>
        <v>57</v>
      </c>
      <c r="J23" s="15">
        <f t="shared" si="1"/>
        <v>1.7543859649122806</v>
      </c>
    </row>
    <row r="24" spans="1:10" ht="13" x14ac:dyDescent="0.15">
      <c r="A24" s="1" t="s">
        <v>20</v>
      </c>
      <c r="B24" s="2">
        <v>6</v>
      </c>
      <c r="C24" s="2">
        <f>+'Julio 2016'!B24</f>
        <v>8</v>
      </c>
      <c r="D24" s="15">
        <f t="shared" si="8"/>
        <v>-25</v>
      </c>
      <c r="E24" s="2">
        <f>+B24+'Junio 2017'!E24</f>
        <v>58</v>
      </c>
      <c r="F24" s="2">
        <f>+C24+'Junio 2017'!F24</f>
        <v>34</v>
      </c>
      <c r="G24" s="15">
        <f t="shared" si="0"/>
        <v>70.588235294117652</v>
      </c>
      <c r="H24" s="2">
        <f>+B24-C24+'Junio 2017'!H24</f>
        <v>80</v>
      </c>
      <c r="I24" s="16">
        <f>+'Julio 2016'!H24</f>
        <v>50</v>
      </c>
      <c r="J24" s="15">
        <f t="shared" si="1"/>
        <v>60</v>
      </c>
    </row>
    <row r="25" spans="1:10" ht="13" x14ac:dyDescent="0.15">
      <c r="A25" s="1" t="s">
        <v>22</v>
      </c>
      <c r="B25" s="2">
        <v>17</v>
      </c>
      <c r="C25" s="2">
        <f>+'Julio 2016'!B25</f>
        <v>8</v>
      </c>
      <c r="D25" s="15">
        <f t="shared" si="8"/>
        <v>112.5</v>
      </c>
      <c r="E25" s="2">
        <f>+B25+'Junio 2017'!E25</f>
        <v>117</v>
      </c>
      <c r="F25" s="2">
        <f>+C25+'Junio 2017'!F25</f>
        <v>66</v>
      </c>
      <c r="G25" s="15">
        <f t="shared" si="0"/>
        <v>77.272727272727266</v>
      </c>
      <c r="H25" s="2">
        <f>+B25-C25+'Junio 2017'!H25</f>
        <v>164</v>
      </c>
      <c r="I25" s="16">
        <f>+'Julio 2016'!H25</f>
        <v>104</v>
      </c>
      <c r="J25" s="15">
        <f t="shared" si="1"/>
        <v>57.692307692307693</v>
      </c>
    </row>
    <row r="26" spans="1:10" ht="13" x14ac:dyDescent="0.15">
      <c r="A26" s="1" t="s">
        <v>21</v>
      </c>
      <c r="B26" s="2">
        <v>4</v>
      </c>
      <c r="C26" s="2">
        <f>+'Julio 2016'!B26</f>
        <v>5</v>
      </c>
      <c r="D26" s="15">
        <f t="shared" si="8"/>
        <v>-20</v>
      </c>
      <c r="E26" s="2">
        <f>+B26+'Junio 2017'!E26</f>
        <v>31</v>
      </c>
      <c r="F26" s="2">
        <f>+C26+'Junio 2017'!F26</f>
        <v>33</v>
      </c>
      <c r="G26" s="15">
        <f t="shared" si="0"/>
        <v>-6.0606060606060606</v>
      </c>
      <c r="H26" s="2">
        <f>+B26-C26+'Junio 2017'!H26</f>
        <v>45</v>
      </c>
      <c r="I26" s="16">
        <f>+'Julio 2016'!H26</f>
        <v>41</v>
      </c>
      <c r="J26" s="15">
        <f t="shared" si="1"/>
        <v>9.7560975609756095</v>
      </c>
    </row>
    <row r="27" spans="1:10" ht="13" x14ac:dyDescent="0.15">
      <c r="A27" s="1" t="s">
        <v>28</v>
      </c>
      <c r="B27" s="2">
        <v>2</v>
      </c>
      <c r="C27" s="2">
        <f>+'Julio 2016'!B27</f>
        <v>2</v>
      </c>
      <c r="D27" s="15">
        <f t="shared" si="8"/>
        <v>0</v>
      </c>
      <c r="E27" s="2">
        <f>+B27+'Junio 2017'!E27</f>
        <v>17</v>
      </c>
      <c r="F27" s="2">
        <f>+C27+'Junio 2017'!F27</f>
        <v>7</v>
      </c>
      <c r="G27" s="15">
        <f t="shared" si="0"/>
        <v>142.85714285714286</v>
      </c>
      <c r="H27" s="2">
        <f>+B27-C27+'Junio 2017'!H27</f>
        <v>23</v>
      </c>
      <c r="I27" s="16">
        <f>+'Julio 2016'!H27</f>
        <v>9</v>
      </c>
      <c r="J27" s="15">
        <f t="shared" si="1"/>
        <v>155.55555555555554</v>
      </c>
    </row>
    <row r="28" spans="1:10" x14ac:dyDescent="0.15">
      <c r="A28" s="6" t="s">
        <v>30</v>
      </c>
      <c r="B28" s="4">
        <f>SUM(B20:B27)</f>
        <v>43</v>
      </c>
      <c r="C28" s="4">
        <f>SUM(C20:C27)</f>
        <v>45</v>
      </c>
      <c r="D28" s="5">
        <f>+(B28-C28)*100/C28</f>
        <v>-4.4444444444444446</v>
      </c>
      <c r="E28" s="4">
        <f>SUM(E20:E27)</f>
        <v>400</v>
      </c>
      <c r="F28" s="4">
        <f>SUM(F20:F27)</f>
        <v>329</v>
      </c>
      <c r="G28" s="5">
        <f>+(E28-F28)*100/F28</f>
        <v>21.580547112462007</v>
      </c>
      <c r="H28" s="4">
        <f>SUM(H20:H27)</f>
        <v>631</v>
      </c>
      <c r="I28" s="4">
        <f>SUM(I20:I27)</f>
        <v>482</v>
      </c>
      <c r="J28" s="5">
        <f>+(H28-I28)*100/I28</f>
        <v>30.912863070539419</v>
      </c>
    </row>
    <row r="29" spans="1:10" ht="14" x14ac:dyDescent="0.15">
      <c r="A29" s="14" t="s">
        <v>27</v>
      </c>
      <c r="B29" s="12">
        <f>+B7+B13+B19+B28</f>
        <v>107</v>
      </c>
      <c r="C29" s="12">
        <f>+C7+C13+C19+C28</f>
        <v>114</v>
      </c>
      <c r="D29" s="13">
        <f>+(B29-C29)*100/C29</f>
        <v>-6.1403508771929829</v>
      </c>
      <c r="E29" s="12">
        <f t="shared" ref="E29:I29" si="9">+E7+E13+E19+E28</f>
        <v>972</v>
      </c>
      <c r="F29" s="12">
        <f t="shared" si="9"/>
        <v>879</v>
      </c>
      <c r="G29" s="13">
        <f>+(E29-F29)*100/F29</f>
        <v>10.580204778156997</v>
      </c>
      <c r="H29" s="12">
        <f t="shared" si="9"/>
        <v>1625</v>
      </c>
      <c r="I29" s="12">
        <f t="shared" si="9"/>
        <v>1279</v>
      </c>
      <c r="J29" s="13">
        <f>+(H29-I29)*100/I29</f>
        <v>27.052384675527755</v>
      </c>
    </row>
    <row r="30" spans="1:10" x14ac:dyDescent="0.15">
      <c r="A30" s="11" t="s">
        <v>31</v>
      </c>
      <c r="B30" s="11">
        <f>+B29-B7</f>
        <v>107</v>
      </c>
      <c r="C30" s="11">
        <f>+C29-C7</f>
        <v>113</v>
      </c>
      <c r="D30" s="10">
        <f>+(B30-C30)*100/C30</f>
        <v>-5.3097345132743365</v>
      </c>
      <c r="E30" s="11">
        <f t="shared" ref="E30:I30" si="10">+E29-E7</f>
        <v>965</v>
      </c>
      <c r="F30" s="11">
        <f t="shared" si="10"/>
        <v>870</v>
      </c>
      <c r="G30" s="10">
        <f>+(E30-F30)*100/F30</f>
        <v>10.919540229885058</v>
      </c>
      <c r="H30" s="11">
        <f t="shared" si="10"/>
        <v>1609</v>
      </c>
      <c r="I30" s="11">
        <f t="shared" si="10"/>
        <v>1264</v>
      </c>
      <c r="J30" s="10">
        <f>+(H30-I30)*100/I30</f>
        <v>27.294303797468356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Hoja3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+'Junio 2016'!B4</f>
        <v>1</v>
      </c>
      <c r="D4" s="15">
        <f t="shared" ref="D4" si="0">+(B4-C4)*100/C4</f>
        <v>0</v>
      </c>
      <c r="E4" s="2">
        <f>+B4+'Mayo 2017'!E4</f>
        <v>2</v>
      </c>
      <c r="F4" s="2">
        <f>+C4+'Mayo 2017'!F4</f>
        <v>4</v>
      </c>
      <c r="G4" s="15">
        <f t="shared" ref="G4:G27" si="1">+(E4-F4)*100/F4</f>
        <v>-50</v>
      </c>
      <c r="H4" s="2">
        <f>+B4-C4+'Mayo 2017'!H4</f>
        <v>6</v>
      </c>
      <c r="I4" s="16">
        <f>+'Junio 2016'!H4</f>
        <v>6</v>
      </c>
      <c r="J4" s="15">
        <f t="shared" ref="J4:J27" si="2">+(H4-I4)*100/I4</f>
        <v>0</v>
      </c>
    </row>
    <row r="5" spans="1:10" ht="13" x14ac:dyDescent="0.15">
      <c r="A5" s="1" t="s">
        <v>5</v>
      </c>
      <c r="B5" s="2"/>
      <c r="C5" s="2">
        <f>+'Junio 2016'!B5</f>
        <v>0</v>
      </c>
      <c r="D5" s="15"/>
      <c r="E5" s="2">
        <f>+B5+'Mayo 2017'!E5</f>
        <v>2</v>
      </c>
      <c r="F5" s="2">
        <f>+C5+'Mayo 2017'!F5</f>
        <v>0</v>
      </c>
      <c r="G5" s="15"/>
      <c r="H5" s="2">
        <f>+B5-C5+'Mayo 2017'!H5</f>
        <v>5</v>
      </c>
      <c r="I5" s="16">
        <f>+'Junio 2016'!H5</f>
        <v>1</v>
      </c>
      <c r="J5" s="15">
        <f t="shared" si="2"/>
        <v>400</v>
      </c>
    </row>
    <row r="6" spans="1:10" ht="13" x14ac:dyDescent="0.15">
      <c r="A6" s="1" t="s">
        <v>6</v>
      </c>
      <c r="B6" s="2"/>
      <c r="C6" s="2">
        <f>+'Junio 2016'!B6</f>
        <v>1</v>
      </c>
      <c r="D6" s="15"/>
      <c r="E6" s="2">
        <f>+B6+'Mayo 2017'!E6</f>
        <v>3</v>
      </c>
      <c r="F6" s="2">
        <f>+C6+'Mayo 2017'!F6</f>
        <v>4</v>
      </c>
      <c r="G6" s="15">
        <f t="shared" si="1"/>
        <v>-25</v>
      </c>
      <c r="H6" s="2">
        <f>+B6-C6+'Mayo 2017'!H6</f>
        <v>6</v>
      </c>
      <c r="I6" s="16">
        <f>+'Junio 2016'!H6</f>
        <v>8</v>
      </c>
      <c r="J6" s="15">
        <f t="shared" si="2"/>
        <v>-25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2</v>
      </c>
      <c r="D7" s="4">
        <f t="shared" ref="D7" si="4">+(B7-C7)*100/C7</f>
        <v>-50</v>
      </c>
      <c r="E7" s="4">
        <f>SUM(E4:E6)</f>
        <v>7</v>
      </c>
      <c r="F7" s="4">
        <f>SUM(F4:F6)</f>
        <v>8</v>
      </c>
      <c r="G7" s="5">
        <f t="shared" si="1"/>
        <v>-12.5</v>
      </c>
      <c r="H7" s="4">
        <f>SUM(H4:H6)</f>
        <v>17</v>
      </c>
      <c r="I7" s="4">
        <f>SUM(I4:I6)</f>
        <v>15</v>
      </c>
      <c r="J7" s="5">
        <f t="shared" si="2"/>
        <v>13.333333333333334</v>
      </c>
    </row>
    <row r="8" spans="1:10" ht="13" x14ac:dyDescent="0.15">
      <c r="A8" s="1" t="s">
        <v>7</v>
      </c>
      <c r="B8" s="2"/>
      <c r="C8" s="2">
        <f>+'Junio 2016'!B8</f>
        <v>3</v>
      </c>
      <c r="D8" s="15"/>
      <c r="E8" s="2">
        <f>+B8+'Mayo 2017'!E8</f>
        <v>3</v>
      </c>
      <c r="F8" s="2">
        <f>+C8+'Mayo 2017'!F8</f>
        <v>5</v>
      </c>
      <c r="G8" s="15">
        <f t="shared" si="1"/>
        <v>-40</v>
      </c>
      <c r="H8" s="2">
        <f>+B8-C8+'Mayo 2017'!H8</f>
        <v>5</v>
      </c>
      <c r="I8" s="16">
        <f>+'Junio 2016'!H8</f>
        <v>9</v>
      </c>
      <c r="J8" s="15">
        <f t="shared" si="2"/>
        <v>-44.444444444444443</v>
      </c>
    </row>
    <row r="9" spans="1:10" ht="13" x14ac:dyDescent="0.15">
      <c r="A9" s="1" t="s">
        <v>8</v>
      </c>
      <c r="B9" s="2"/>
      <c r="C9" s="2">
        <f>+'Junio 2016'!B9</f>
        <v>1</v>
      </c>
      <c r="D9" s="15"/>
      <c r="E9" s="2">
        <f>+B9+'Mayo 2017'!E9</f>
        <v>3</v>
      </c>
      <c r="F9" s="2">
        <f>+C9+'Mayo 2017'!F9</f>
        <v>11</v>
      </c>
      <c r="G9" s="15">
        <f t="shared" si="1"/>
        <v>-72.727272727272734</v>
      </c>
      <c r="H9" s="2">
        <f>+B9-C9+'Mayo 2017'!H9</f>
        <v>12</v>
      </c>
      <c r="I9" s="16">
        <f>+'Junio 2016'!H9</f>
        <v>19</v>
      </c>
      <c r="J9" s="15">
        <f t="shared" si="2"/>
        <v>-36.842105263157897</v>
      </c>
    </row>
    <row r="10" spans="1:10" ht="13" x14ac:dyDescent="0.15">
      <c r="A10" s="1" t="s">
        <v>9</v>
      </c>
      <c r="B10" s="2">
        <v>5</v>
      </c>
      <c r="C10" s="2">
        <f>+'Junio 2016'!B10</f>
        <v>4</v>
      </c>
      <c r="D10" s="15">
        <f t="shared" ref="D10:D12" si="5">+(B10-C10)*100/C10</f>
        <v>25</v>
      </c>
      <c r="E10" s="2">
        <f>+B10+'Mayo 2017'!E10</f>
        <v>32</v>
      </c>
      <c r="F10" s="2">
        <f>+C10+'Mayo 2017'!F10</f>
        <v>20</v>
      </c>
      <c r="G10" s="15">
        <f t="shared" si="1"/>
        <v>60</v>
      </c>
      <c r="H10" s="2">
        <f>+B10-C10+'Mayo 2017'!H10</f>
        <v>57</v>
      </c>
      <c r="I10" s="16">
        <f>+'Junio 2016'!H10</f>
        <v>42</v>
      </c>
      <c r="J10" s="15">
        <f t="shared" si="2"/>
        <v>35.714285714285715</v>
      </c>
    </row>
    <row r="11" spans="1:10" ht="13" x14ac:dyDescent="0.15">
      <c r="A11" s="1" t="s">
        <v>10</v>
      </c>
      <c r="B11" s="2">
        <v>10</v>
      </c>
      <c r="C11" s="2">
        <f>+'Junio 2016'!B11</f>
        <v>7</v>
      </c>
      <c r="D11" s="15">
        <f t="shared" si="5"/>
        <v>42.857142857142854</v>
      </c>
      <c r="E11" s="2">
        <f>+B11+'Mayo 2017'!E11</f>
        <v>38</v>
      </c>
      <c r="F11" s="2">
        <f>+C11+'Mayo 2017'!F11</f>
        <v>47</v>
      </c>
      <c r="G11" s="15">
        <f t="shared" si="1"/>
        <v>-19.148936170212767</v>
      </c>
      <c r="H11" s="2">
        <f>+B11-C11+'Mayo 2017'!H11</f>
        <v>84</v>
      </c>
      <c r="I11" s="16">
        <f>+'Junio 2016'!H11</f>
        <v>75</v>
      </c>
      <c r="J11" s="15">
        <f t="shared" si="2"/>
        <v>12</v>
      </c>
    </row>
    <row r="12" spans="1:10" ht="13" x14ac:dyDescent="0.15">
      <c r="A12" s="1" t="s">
        <v>11</v>
      </c>
      <c r="B12" s="2">
        <v>11</v>
      </c>
      <c r="C12" s="2">
        <f>+'Junio 2016'!B12</f>
        <v>14</v>
      </c>
      <c r="D12" s="15">
        <f t="shared" si="5"/>
        <v>-21.428571428571427</v>
      </c>
      <c r="E12" s="2">
        <f>+B12+'Mayo 2017'!E12</f>
        <v>100</v>
      </c>
      <c r="F12" s="2">
        <f>+C12+'Mayo 2017'!F12</f>
        <v>75</v>
      </c>
      <c r="G12" s="15">
        <f t="shared" si="1"/>
        <v>33.333333333333336</v>
      </c>
      <c r="H12" s="2">
        <f>+B12-C12+'Mayo 2017'!H12</f>
        <v>191</v>
      </c>
      <c r="I12" s="16">
        <f>+'Junio 2016'!H12</f>
        <v>118</v>
      </c>
      <c r="J12" s="15">
        <f t="shared" si="2"/>
        <v>61.864406779661017</v>
      </c>
    </row>
    <row r="13" spans="1:10" x14ac:dyDescent="0.15">
      <c r="A13" s="6" t="s">
        <v>2</v>
      </c>
      <c r="B13" s="4">
        <f t="shared" ref="B13" si="6">+B8+B9+B10+B11+B12</f>
        <v>26</v>
      </c>
      <c r="C13" s="4">
        <f>SUM(C8:C12)</f>
        <v>29</v>
      </c>
      <c r="D13" s="5">
        <f>+(B13-C13)*100/C13</f>
        <v>-10.344827586206897</v>
      </c>
      <c r="E13" s="4">
        <f>SUM(E8:E12)</f>
        <v>176</v>
      </c>
      <c r="F13" s="4">
        <f>SUM(F8:F12)</f>
        <v>158</v>
      </c>
      <c r="G13" s="5">
        <f t="shared" si="1"/>
        <v>11.39240506329114</v>
      </c>
      <c r="H13" s="4">
        <f>SUM(H8:H12)</f>
        <v>349</v>
      </c>
      <c r="I13" s="4">
        <f>SUM(I8:I12)</f>
        <v>263</v>
      </c>
      <c r="J13" s="5">
        <f t="shared" si="2"/>
        <v>32.699619771863119</v>
      </c>
    </row>
    <row r="14" spans="1:10" ht="13" x14ac:dyDescent="0.15">
      <c r="A14" s="1" t="s">
        <v>12</v>
      </c>
      <c r="B14" s="2">
        <v>9</v>
      </c>
      <c r="C14" s="2">
        <f>+'Junio 2016'!B14</f>
        <v>12</v>
      </c>
      <c r="D14" s="15">
        <f t="shared" ref="D14:D18" si="7">+(B14-C14)*100/C14</f>
        <v>-25</v>
      </c>
      <c r="E14" s="2">
        <f>+B14+'Mayo 2017'!E14</f>
        <v>52</v>
      </c>
      <c r="F14" s="2">
        <f>+C14+'Mayo 2017'!F14</f>
        <v>69</v>
      </c>
      <c r="G14" s="15">
        <f t="shared" si="1"/>
        <v>-24.637681159420289</v>
      </c>
      <c r="H14" s="2">
        <f>+B14-C14+'Mayo 2017'!H14</f>
        <v>112</v>
      </c>
      <c r="I14" s="16">
        <f>+'Junio 2016'!H14</f>
        <v>101</v>
      </c>
      <c r="J14" s="15">
        <f t="shared" si="2"/>
        <v>10.891089108910892</v>
      </c>
    </row>
    <row r="15" spans="1:10" ht="13" x14ac:dyDescent="0.15">
      <c r="A15" s="1" t="s">
        <v>13</v>
      </c>
      <c r="B15" s="2">
        <v>9</v>
      </c>
      <c r="C15" s="2">
        <f>+'Junio 2016'!B15</f>
        <v>6</v>
      </c>
      <c r="D15" s="15">
        <f t="shared" si="7"/>
        <v>50</v>
      </c>
      <c r="E15" s="2">
        <f>+B15+'Mayo 2017'!E15</f>
        <v>73</v>
      </c>
      <c r="F15" s="2">
        <f>+C15+'Mayo 2017'!F15</f>
        <v>65</v>
      </c>
      <c r="G15" s="15">
        <f t="shared" si="1"/>
        <v>12.307692307692308</v>
      </c>
      <c r="H15" s="2">
        <f>+B15-C15+'Mayo 2017'!H15</f>
        <v>130</v>
      </c>
      <c r="I15" s="16">
        <f>+'Junio 2016'!H15</f>
        <v>110</v>
      </c>
      <c r="J15" s="15">
        <f t="shared" si="2"/>
        <v>18.181818181818183</v>
      </c>
    </row>
    <row r="16" spans="1:10" ht="13" x14ac:dyDescent="0.15">
      <c r="A16" s="1" t="s">
        <v>14</v>
      </c>
      <c r="B16" s="2">
        <v>4</v>
      </c>
      <c r="C16" s="2">
        <f>+'Junio 2016'!B16</f>
        <v>11</v>
      </c>
      <c r="D16" s="15">
        <f t="shared" si="7"/>
        <v>-63.636363636363633</v>
      </c>
      <c r="E16" s="2">
        <f>+B16+'Mayo 2017'!E16</f>
        <v>76</v>
      </c>
      <c r="F16" s="2">
        <f>+C16+'Mayo 2017'!F16</f>
        <v>74</v>
      </c>
      <c r="G16" s="15">
        <f t="shared" si="1"/>
        <v>2.7027027027027026</v>
      </c>
      <c r="H16" s="2">
        <f>+B16-C16+'Mayo 2017'!H16</f>
        <v>157</v>
      </c>
      <c r="I16" s="16">
        <f>+'Junio 2016'!H16</f>
        <v>123</v>
      </c>
      <c r="J16" s="15">
        <f t="shared" si="2"/>
        <v>27.642276422764226</v>
      </c>
    </row>
    <row r="17" spans="1:10" ht="13" x14ac:dyDescent="0.15">
      <c r="A17" s="1" t="s">
        <v>15</v>
      </c>
      <c r="B17" s="2">
        <v>4</v>
      </c>
      <c r="C17" s="2">
        <f>+'Junio 2016'!B17</f>
        <v>9</v>
      </c>
      <c r="D17" s="15">
        <f t="shared" si="7"/>
        <v>-55.555555555555557</v>
      </c>
      <c r="E17" s="2">
        <f>+B17+'Mayo 2017'!E17</f>
        <v>53</v>
      </c>
      <c r="F17" s="2">
        <f>+C17+'Mayo 2017'!F17</f>
        <v>37</v>
      </c>
      <c r="G17" s="15">
        <f t="shared" si="1"/>
        <v>43.243243243243242</v>
      </c>
      <c r="H17" s="2">
        <f>+B17-C17+'Mayo 2017'!H17</f>
        <v>93</v>
      </c>
      <c r="I17" s="16">
        <f>+'Junio 2016'!H17</f>
        <v>59</v>
      </c>
      <c r="J17" s="15">
        <f t="shared" si="2"/>
        <v>57.627118644067799</v>
      </c>
    </row>
    <row r="18" spans="1:10" ht="13" x14ac:dyDescent="0.15">
      <c r="A18" s="1" t="s">
        <v>29</v>
      </c>
      <c r="B18" s="2">
        <v>12</v>
      </c>
      <c r="C18" s="2">
        <f>+'Junio 2016'!B18</f>
        <v>15</v>
      </c>
      <c r="D18" s="15">
        <f t="shared" si="7"/>
        <v>-20</v>
      </c>
      <c r="E18" s="2">
        <f>+B18+'Mayo 2017'!E18</f>
        <v>71</v>
      </c>
      <c r="F18" s="2">
        <f>+C18+'Mayo 2017'!F18</f>
        <v>70</v>
      </c>
      <c r="G18" s="15">
        <f t="shared" si="1"/>
        <v>1.4285714285714286</v>
      </c>
      <c r="H18" s="2">
        <f>+B18-C18+'Mayo 2017'!H18</f>
        <v>141</v>
      </c>
      <c r="I18" s="16">
        <f>+'Junio 2016'!H18</f>
        <v>107</v>
      </c>
      <c r="J18" s="15">
        <f t="shared" si="2"/>
        <v>31.77570093457944</v>
      </c>
    </row>
    <row r="19" spans="1:10" x14ac:dyDescent="0.15">
      <c r="A19" s="6" t="s">
        <v>3</v>
      </c>
      <c r="B19" s="4">
        <f t="shared" ref="B19" si="8">+B14+B15+B16+B17+B18</f>
        <v>38</v>
      </c>
      <c r="C19" s="4">
        <f>SUM(C14:C18)</f>
        <v>53</v>
      </c>
      <c r="D19" s="5">
        <f>+(B19-C19)*100/C19</f>
        <v>-28.30188679245283</v>
      </c>
      <c r="E19" s="4">
        <f>SUM(E14:E18)</f>
        <v>325</v>
      </c>
      <c r="F19" s="4">
        <f>SUM(F14:F18)</f>
        <v>315</v>
      </c>
      <c r="G19" s="5">
        <f t="shared" si="1"/>
        <v>3.1746031746031744</v>
      </c>
      <c r="H19" s="4">
        <f>SUM(H14:H18)</f>
        <v>633</v>
      </c>
      <c r="I19" s="4">
        <f>SUM(I14:I18)</f>
        <v>500</v>
      </c>
      <c r="J19" s="5">
        <f t="shared" si="2"/>
        <v>26.6</v>
      </c>
    </row>
    <row r="20" spans="1:10" ht="13" x14ac:dyDescent="0.15">
      <c r="A20" s="1" t="s">
        <v>16</v>
      </c>
      <c r="B20" s="2">
        <v>12</v>
      </c>
      <c r="C20" s="2">
        <f>+'Junio 2016'!B20</f>
        <v>14</v>
      </c>
      <c r="D20" s="15">
        <f t="shared" ref="D20:D27" si="9">+(B20-C20)*100/C20</f>
        <v>-14.285714285714286</v>
      </c>
      <c r="E20" s="2">
        <f>+B20+'Mayo 2017'!E20</f>
        <v>77</v>
      </c>
      <c r="F20" s="2">
        <f>+C20+'Mayo 2017'!F20</f>
        <v>69</v>
      </c>
      <c r="G20" s="15">
        <f t="shared" si="1"/>
        <v>11.594202898550725</v>
      </c>
      <c r="H20" s="2">
        <f>+B20-C20+'Mayo 2017'!H20</f>
        <v>152</v>
      </c>
      <c r="I20" s="16">
        <f>+'Junio 2016'!H20</f>
        <v>113</v>
      </c>
      <c r="J20" s="15">
        <f t="shared" si="2"/>
        <v>34.513274336283189</v>
      </c>
    </row>
    <row r="21" spans="1:10" ht="13" x14ac:dyDescent="0.15">
      <c r="A21" s="1" t="s">
        <v>17</v>
      </c>
      <c r="B21" s="2">
        <v>6</v>
      </c>
      <c r="C21" s="2">
        <f>+'Junio 2016'!B21</f>
        <v>6</v>
      </c>
      <c r="D21" s="15">
        <f t="shared" si="9"/>
        <v>0</v>
      </c>
      <c r="E21" s="2">
        <f>+B21+'Mayo 2017'!E21</f>
        <v>42</v>
      </c>
      <c r="F21" s="2">
        <f>+C21+'Mayo 2017'!F21</f>
        <v>40</v>
      </c>
      <c r="G21" s="15">
        <f t="shared" si="1"/>
        <v>5</v>
      </c>
      <c r="H21" s="2">
        <f>+B21-C21+'Mayo 2017'!H21</f>
        <v>80</v>
      </c>
      <c r="I21" s="16">
        <f>+'Junio 2016'!H21</f>
        <v>68</v>
      </c>
      <c r="J21" s="15">
        <f t="shared" si="2"/>
        <v>17.647058823529413</v>
      </c>
    </row>
    <row r="22" spans="1:10" ht="13" x14ac:dyDescent="0.15">
      <c r="A22" s="1" t="s">
        <v>19</v>
      </c>
      <c r="B22" s="2">
        <v>1</v>
      </c>
      <c r="C22" s="2">
        <f>+'Junio 2016'!B22</f>
        <v>2</v>
      </c>
      <c r="D22" s="15">
        <f t="shared" si="9"/>
        <v>-50</v>
      </c>
      <c r="E22" s="2">
        <f>+B22+'Mayo 2017'!E22</f>
        <v>17</v>
      </c>
      <c r="F22" s="2">
        <f>+C22+'Mayo 2017'!F22</f>
        <v>20</v>
      </c>
      <c r="G22" s="15">
        <f t="shared" si="1"/>
        <v>-15</v>
      </c>
      <c r="H22" s="2">
        <f>+B22-C22+'Mayo 2017'!H22</f>
        <v>34</v>
      </c>
      <c r="I22" s="16">
        <f>+'Junio 2016'!H22</f>
        <v>30</v>
      </c>
      <c r="J22" s="15">
        <f t="shared" si="2"/>
        <v>13.333333333333334</v>
      </c>
    </row>
    <row r="23" spans="1:10" ht="13" x14ac:dyDescent="0.15">
      <c r="A23" s="1" t="s">
        <v>18</v>
      </c>
      <c r="B23" s="2">
        <v>2</v>
      </c>
      <c r="C23" s="2">
        <f>+'Junio 2016'!B23</f>
        <v>7</v>
      </c>
      <c r="D23" s="15">
        <f t="shared" si="9"/>
        <v>-71.428571428571431</v>
      </c>
      <c r="E23" s="2">
        <f>+B23+'Mayo 2017'!E23</f>
        <v>27</v>
      </c>
      <c r="F23" s="2">
        <f>+C23+'Mayo 2017'!F23</f>
        <v>38</v>
      </c>
      <c r="G23" s="15">
        <f t="shared" si="1"/>
        <v>-28.94736842105263</v>
      </c>
      <c r="H23" s="2">
        <f>+B23-C23+'Mayo 2017'!H23</f>
        <v>61</v>
      </c>
      <c r="I23" s="16">
        <f>+'Junio 2016'!H23</f>
        <v>53</v>
      </c>
      <c r="J23" s="15">
        <f t="shared" si="2"/>
        <v>15.09433962264151</v>
      </c>
    </row>
    <row r="24" spans="1:10" ht="13" x14ac:dyDescent="0.15">
      <c r="A24" s="1" t="s">
        <v>20</v>
      </c>
      <c r="B24" s="2">
        <v>11</v>
      </c>
      <c r="C24" s="2">
        <f>+'Junio 2016'!B24</f>
        <v>4</v>
      </c>
      <c r="D24" s="15">
        <f t="shared" si="9"/>
        <v>175</v>
      </c>
      <c r="E24" s="2">
        <f>+B24+'Mayo 2017'!E24</f>
        <v>52</v>
      </c>
      <c r="F24" s="2">
        <f>+C24+'Mayo 2017'!F24</f>
        <v>26</v>
      </c>
      <c r="G24" s="15">
        <f t="shared" si="1"/>
        <v>100</v>
      </c>
      <c r="H24" s="2">
        <f>+B24-C24+'Mayo 2017'!H24</f>
        <v>82</v>
      </c>
      <c r="I24" s="16">
        <f>+'Junio 2016'!H24</f>
        <v>45</v>
      </c>
      <c r="J24" s="15">
        <f t="shared" si="2"/>
        <v>82.222222222222229</v>
      </c>
    </row>
    <row r="25" spans="1:10" ht="13" x14ac:dyDescent="0.15">
      <c r="A25" s="1" t="s">
        <v>22</v>
      </c>
      <c r="B25" s="2">
        <v>21</v>
      </c>
      <c r="C25" s="2">
        <f>+'Junio 2016'!B25</f>
        <v>11</v>
      </c>
      <c r="D25" s="15">
        <f t="shared" si="9"/>
        <v>90.909090909090907</v>
      </c>
      <c r="E25" s="2">
        <f>+B25+'Mayo 2017'!E25</f>
        <v>100</v>
      </c>
      <c r="F25" s="2">
        <f>+C25+'Mayo 2017'!F25</f>
        <v>58</v>
      </c>
      <c r="G25" s="15">
        <f t="shared" si="1"/>
        <v>72.41379310344827</v>
      </c>
      <c r="H25" s="2">
        <f>+B25-C25+'Mayo 2017'!H25</f>
        <v>155</v>
      </c>
      <c r="I25" s="16">
        <f>+'Junio 2016'!H25</f>
        <v>103</v>
      </c>
      <c r="J25" s="15">
        <f t="shared" si="2"/>
        <v>50.485436893203882</v>
      </c>
    </row>
    <row r="26" spans="1:10" ht="13" x14ac:dyDescent="0.15">
      <c r="A26" s="1" t="s">
        <v>21</v>
      </c>
      <c r="B26" s="2">
        <v>5</v>
      </c>
      <c r="C26" s="2">
        <f>+'Junio 2016'!B26</f>
        <v>5</v>
      </c>
      <c r="D26" s="15">
        <f t="shared" si="9"/>
        <v>0</v>
      </c>
      <c r="E26" s="2">
        <f>+B26+'Mayo 2017'!E26</f>
        <v>27</v>
      </c>
      <c r="F26" s="2">
        <f>+C26+'Mayo 2017'!F26</f>
        <v>28</v>
      </c>
      <c r="G26" s="15">
        <f t="shared" si="1"/>
        <v>-3.5714285714285716</v>
      </c>
      <c r="H26" s="2">
        <f>+B26-C26+'Mayo 2017'!H26</f>
        <v>46</v>
      </c>
      <c r="I26" s="16">
        <f>+'Junio 2016'!H26</f>
        <v>37</v>
      </c>
      <c r="J26" s="15">
        <f t="shared" si="2"/>
        <v>24.324324324324323</v>
      </c>
    </row>
    <row r="27" spans="1:10" ht="13" x14ac:dyDescent="0.15">
      <c r="A27" s="1" t="s">
        <v>28</v>
      </c>
      <c r="B27" s="2">
        <v>2</v>
      </c>
      <c r="C27" s="2">
        <f>+'Junio 2016'!B27</f>
        <v>2</v>
      </c>
      <c r="D27" s="15">
        <f t="shared" si="9"/>
        <v>0</v>
      </c>
      <c r="E27" s="2">
        <f>+B27+'Mayo 2017'!E27</f>
        <v>15</v>
      </c>
      <c r="F27" s="2">
        <f>+C27+'Mayo 2017'!F27</f>
        <v>5</v>
      </c>
      <c r="G27" s="15">
        <f t="shared" si="1"/>
        <v>200</v>
      </c>
      <c r="H27" s="2">
        <f>+B27-C27+'Mayo 2017'!H27</f>
        <v>23</v>
      </c>
      <c r="I27" s="16">
        <f>+'Junio 2016'!H27</f>
        <v>8</v>
      </c>
      <c r="J27" s="15">
        <f t="shared" si="2"/>
        <v>187.5</v>
      </c>
    </row>
    <row r="28" spans="1:10" x14ac:dyDescent="0.15">
      <c r="A28" s="6" t="s">
        <v>30</v>
      </c>
      <c r="B28" s="4">
        <f>SUM(B20:B27)</f>
        <v>60</v>
      </c>
      <c r="C28" s="4">
        <f>SUM(C20:C27)</f>
        <v>51</v>
      </c>
      <c r="D28" s="5">
        <f>+(B28-C28)*100/C28</f>
        <v>17.647058823529413</v>
      </c>
      <c r="E28" s="4">
        <f>SUM(E20:E27)</f>
        <v>357</v>
      </c>
      <c r="F28" s="4">
        <f>SUM(F20:F27)</f>
        <v>284</v>
      </c>
      <c r="G28" s="5">
        <f>+(E28-F28)*100/F28</f>
        <v>25.704225352112676</v>
      </c>
      <c r="H28" s="4">
        <f>SUM(H20:H27)</f>
        <v>633</v>
      </c>
      <c r="I28" s="4">
        <f>SUM(I20:I27)</f>
        <v>457</v>
      </c>
      <c r="J28" s="5">
        <f>+(H28-I28)*100/I28</f>
        <v>38.51203501094092</v>
      </c>
    </row>
    <row r="29" spans="1:10" ht="14" x14ac:dyDescent="0.15">
      <c r="A29" s="14" t="s">
        <v>27</v>
      </c>
      <c r="B29" s="12">
        <f>+B7+B13+B19+B28</f>
        <v>125</v>
      </c>
      <c r="C29" s="12">
        <f>+C7+C13+C19+C28</f>
        <v>135</v>
      </c>
      <c r="D29" s="13">
        <f>+(B29-C29)*100/C29</f>
        <v>-7.4074074074074074</v>
      </c>
      <c r="E29" s="12">
        <f t="shared" ref="E29:I29" si="10">+E7+E13+E19+E28</f>
        <v>865</v>
      </c>
      <c r="F29" s="12">
        <f t="shared" si="10"/>
        <v>765</v>
      </c>
      <c r="G29" s="13">
        <f>+(E29-F29)*100/F29</f>
        <v>13.071895424836601</v>
      </c>
      <c r="H29" s="12">
        <f t="shared" si="10"/>
        <v>1632</v>
      </c>
      <c r="I29" s="12">
        <f t="shared" si="10"/>
        <v>1235</v>
      </c>
      <c r="J29" s="13">
        <f>+(H29-I29)*100/I29</f>
        <v>32.145748987854248</v>
      </c>
    </row>
    <row r="30" spans="1:10" x14ac:dyDescent="0.15">
      <c r="A30" s="11" t="s">
        <v>31</v>
      </c>
      <c r="B30" s="11">
        <f>+B29-B7</f>
        <v>124</v>
      </c>
      <c r="C30" s="11">
        <f>+C29-C7</f>
        <v>133</v>
      </c>
      <c r="D30" s="10">
        <f>+(B30-C30)*100/C30</f>
        <v>-6.7669172932330826</v>
      </c>
      <c r="E30" s="11">
        <f t="shared" ref="E30:I30" si="11">+E29-E7</f>
        <v>858</v>
      </c>
      <c r="F30" s="11">
        <f t="shared" si="11"/>
        <v>757</v>
      </c>
      <c r="G30" s="10">
        <f>+(E30-F30)*100/F30</f>
        <v>13.342140026420079</v>
      </c>
      <c r="H30" s="11">
        <f t="shared" si="11"/>
        <v>1615</v>
      </c>
      <c r="I30" s="11">
        <f t="shared" si="11"/>
        <v>1220</v>
      </c>
      <c r="J30" s="10">
        <f>+(H30-I30)*100/I30</f>
        <v>32.377049180327866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F678-7A67-5046-9EFA-4FBB283AAC50}">
  <dimension ref="A2:J30"/>
  <sheetViews>
    <sheetView topLeftCell="A5" zoomScale="154" zoomScaleNormal="154" zoomScalePageLayoutView="117" workbookViewId="0">
      <selection activeCell="G8" sqref="G8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2024</v>
      </c>
      <c r="C3" s="8">
        <v>2023</v>
      </c>
      <c r="D3" s="9" t="s">
        <v>23</v>
      </c>
      <c r="E3" s="7">
        <v>2024</v>
      </c>
      <c r="F3" s="8">
        <v>2023</v>
      </c>
      <c r="G3" s="9" t="s">
        <v>23</v>
      </c>
      <c r="H3" s="7">
        <v>2024</v>
      </c>
      <c r="I3" s="8">
        <v>2023</v>
      </c>
      <c r="J3" s="9" t="s">
        <v>23</v>
      </c>
    </row>
    <row r="4" spans="1:10" ht="13" x14ac:dyDescent="0.15">
      <c r="A4" s="1" t="s">
        <v>4</v>
      </c>
      <c r="B4" s="2"/>
      <c r="C4" s="2">
        <f>+'Febrero 2023'!B4</f>
        <v>1</v>
      </c>
      <c r="D4" s="15">
        <f t="shared" ref="D4" si="0">+(B4-C4)*100/C4</f>
        <v>-100</v>
      </c>
      <c r="E4" s="2">
        <f>+B4+'Enero 2024'!E4</f>
        <v>0</v>
      </c>
      <c r="F4" s="2">
        <f>+C4+'Enero 2024'!F4</f>
        <v>1</v>
      </c>
      <c r="G4" s="15">
        <f t="shared" ref="G4:G27" si="1">+(E4-F4)*100/F4</f>
        <v>-100</v>
      </c>
      <c r="H4" s="2">
        <f>+B4-C4+'Enero 2024'!H4</f>
        <v>2</v>
      </c>
      <c r="I4" s="16">
        <f>+'Febrero 2023'!H4</f>
        <v>4</v>
      </c>
      <c r="J4" s="15">
        <f t="shared" ref="J4:J27" si="2">+(H4-I4)*100/I4</f>
        <v>-50</v>
      </c>
    </row>
    <row r="5" spans="1:10" ht="13" x14ac:dyDescent="0.15">
      <c r="A5" s="1" t="s">
        <v>5</v>
      </c>
      <c r="B5" s="2"/>
      <c r="C5" s="2">
        <f>+'Febrero 2023'!B5</f>
        <v>0</v>
      </c>
      <c r="D5" s="15"/>
      <c r="E5" s="2">
        <f>+B5+'Enero 2024'!E5</f>
        <v>0</v>
      </c>
      <c r="F5" s="2">
        <f>+C5+'Enero 2024'!F5</f>
        <v>0</v>
      </c>
      <c r="G5" s="15"/>
      <c r="H5" s="2">
        <f>+B5-C5+'Enero 2024'!H5</f>
        <v>1</v>
      </c>
      <c r="I5" s="16">
        <f>+'Febrero 2023'!H5</f>
        <v>2</v>
      </c>
      <c r="J5" s="15">
        <f t="shared" si="2"/>
        <v>-50</v>
      </c>
    </row>
    <row r="6" spans="1:10" ht="13" x14ac:dyDescent="0.15">
      <c r="A6" s="1" t="s">
        <v>6</v>
      </c>
      <c r="B6" s="2">
        <v>2</v>
      </c>
      <c r="C6" s="2">
        <f>+'Febrero 2023'!B6</f>
        <v>0</v>
      </c>
      <c r="D6" s="15"/>
      <c r="E6" s="2">
        <f>+B6+'Enero 2024'!E6</f>
        <v>2</v>
      </c>
      <c r="F6" s="2">
        <f>+C6+'Enero 2024'!F6</f>
        <v>0</v>
      </c>
      <c r="G6" s="15"/>
      <c r="H6" s="2">
        <f>+B6-C6+'Enero 2024'!H6</f>
        <v>5</v>
      </c>
      <c r="I6" s="16">
        <f>+'Febrero 2023'!H6</f>
        <v>4</v>
      </c>
      <c r="J6" s="15">
        <f t="shared" si="2"/>
        <v>25</v>
      </c>
    </row>
    <row r="7" spans="1:10" x14ac:dyDescent="0.15">
      <c r="A7" s="6" t="s">
        <v>1</v>
      </c>
      <c r="B7" s="4">
        <f t="shared" ref="B7" si="3">+B4+B5+B6</f>
        <v>2</v>
      </c>
      <c r="C7" s="4">
        <f>SUM(C4:C6)</f>
        <v>1</v>
      </c>
      <c r="D7" s="5">
        <f>+(B7-C7)*100/C7</f>
        <v>100</v>
      </c>
      <c r="E7" s="4">
        <f>SUM(E4:E6)</f>
        <v>2</v>
      </c>
      <c r="F7" s="4">
        <f>SUM(F4:F6)</f>
        <v>1</v>
      </c>
      <c r="G7" s="5">
        <f t="shared" si="1"/>
        <v>100</v>
      </c>
      <c r="H7" s="4">
        <f>SUM(H4:H6)</f>
        <v>8</v>
      </c>
      <c r="I7" s="4">
        <f>SUM(I4:I6)</f>
        <v>10</v>
      </c>
      <c r="J7" s="5">
        <f t="shared" si="2"/>
        <v>-20</v>
      </c>
    </row>
    <row r="8" spans="1:10" ht="13" x14ac:dyDescent="0.15">
      <c r="A8" s="1" t="s">
        <v>7</v>
      </c>
      <c r="B8" s="2"/>
      <c r="C8" s="2">
        <f>+'Febrero 2023'!B8</f>
        <v>0</v>
      </c>
      <c r="D8" s="15"/>
      <c r="E8" s="2">
        <f>+B8+'Enero 2024'!E8</f>
        <v>0</v>
      </c>
      <c r="F8" s="2">
        <f>+C8+'Enero 2024'!F8</f>
        <v>0</v>
      </c>
      <c r="G8" s="15"/>
      <c r="H8" s="2">
        <f>+B8-C8+'Enero 2024'!H8</f>
        <v>3</v>
      </c>
      <c r="I8" s="16">
        <f>+'Febrero 2023'!H8</f>
        <v>1</v>
      </c>
      <c r="J8" s="15">
        <f t="shared" si="2"/>
        <v>200</v>
      </c>
    </row>
    <row r="9" spans="1:10" ht="13" x14ac:dyDescent="0.15">
      <c r="A9" s="1" t="s">
        <v>8</v>
      </c>
      <c r="B9" s="2"/>
      <c r="C9" s="2">
        <f>+'Febrero 2023'!B9</f>
        <v>1</v>
      </c>
      <c r="D9" s="15">
        <f t="shared" ref="D9:D12" si="4">+(B9-C9)*100/C9</f>
        <v>-100</v>
      </c>
      <c r="E9" s="2">
        <f>+B9+'Enero 2024'!E9</f>
        <v>1</v>
      </c>
      <c r="F9" s="2">
        <f>+C9+'Enero 2024'!F9</f>
        <v>1</v>
      </c>
      <c r="G9" s="15">
        <f t="shared" si="1"/>
        <v>0</v>
      </c>
      <c r="H9" s="2">
        <f>+B9-C9+'Enero 2024'!H9</f>
        <v>5</v>
      </c>
      <c r="I9" s="16">
        <f>+'Febrero 2023'!H9</f>
        <v>9</v>
      </c>
      <c r="J9" s="15">
        <f t="shared" si="2"/>
        <v>-44.444444444444443</v>
      </c>
    </row>
    <row r="10" spans="1:10" ht="13" x14ac:dyDescent="0.15">
      <c r="A10" s="1" t="s">
        <v>9</v>
      </c>
      <c r="B10" s="2">
        <v>2</v>
      </c>
      <c r="C10" s="2">
        <f>+'Febrero 2023'!B10</f>
        <v>4</v>
      </c>
      <c r="D10" s="15">
        <f t="shared" si="4"/>
        <v>-50</v>
      </c>
      <c r="E10" s="2">
        <f>+B10+'Enero 2024'!E10</f>
        <v>4</v>
      </c>
      <c r="F10" s="2">
        <f>+C10+'Enero 2024'!F10</f>
        <v>5</v>
      </c>
      <c r="G10" s="15">
        <f t="shared" si="1"/>
        <v>-20</v>
      </c>
      <c r="H10" s="2">
        <f>+B10-C10+'Enero 2024'!H10</f>
        <v>24</v>
      </c>
      <c r="I10" s="16">
        <f>+'Febrero 2023'!H10</f>
        <v>30</v>
      </c>
      <c r="J10" s="15">
        <f t="shared" si="2"/>
        <v>-20</v>
      </c>
    </row>
    <row r="11" spans="1:10" ht="13" x14ac:dyDescent="0.15">
      <c r="A11" s="1" t="s">
        <v>10</v>
      </c>
      <c r="B11" s="2">
        <v>1</v>
      </c>
      <c r="C11" s="2">
        <f>+'Febrero 2023'!B11</f>
        <v>2</v>
      </c>
      <c r="D11" s="15">
        <f t="shared" si="4"/>
        <v>-50</v>
      </c>
      <c r="E11" s="2">
        <f>+B11+'Enero 2024'!E11</f>
        <v>4</v>
      </c>
      <c r="F11" s="2">
        <f>+C11+'Enero 2024'!F11</f>
        <v>4</v>
      </c>
      <c r="G11" s="15">
        <f t="shared" si="1"/>
        <v>0</v>
      </c>
      <c r="H11" s="2">
        <f>+B11-C11+'Enero 2024'!H11</f>
        <v>25</v>
      </c>
      <c r="I11" s="16">
        <f>+'Febrero 2023'!H11</f>
        <v>46</v>
      </c>
      <c r="J11" s="15">
        <f t="shared" si="2"/>
        <v>-45.652173913043477</v>
      </c>
    </row>
    <row r="12" spans="1:10" ht="13" x14ac:dyDescent="0.15">
      <c r="A12" s="1" t="s">
        <v>11</v>
      </c>
      <c r="B12" s="2">
        <v>3</v>
      </c>
      <c r="C12" s="2">
        <f>+'Febrero 2023'!B12</f>
        <v>4</v>
      </c>
      <c r="D12" s="15">
        <f t="shared" si="4"/>
        <v>-25</v>
      </c>
      <c r="E12" s="2">
        <f>+B12+'Enero 2024'!E12</f>
        <v>7</v>
      </c>
      <c r="F12" s="2">
        <f>+C12+'Enero 2024'!F12</f>
        <v>11</v>
      </c>
      <c r="G12" s="15">
        <f t="shared" si="1"/>
        <v>-36.363636363636367</v>
      </c>
      <c r="H12" s="2">
        <f>+B12-C12+'Enero 2024'!H12</f>
        <v>52</v>
      </c>
      <c r="I12" s="16">
        <f>+'Febrero 2023'!H12</f>
        <v>52</v>
      </c>
      <c r="J12" s="15">
        <f t="shared" si="2"/>
        <v>0</v>
      </c>
    </row>
    <row r="13" spans="1:10" x14ac:dyDescent="0.15">
      <c r="A13" s="6" t="s">
        <v>2</v>
      </c>
      <c r="B13" s="4">
        <f t="shared" ref="B13" si="5">+B8+B9+B10+B11+B12</f>
        <v>6</v>
      </c>
      <c r="C13" s="4">
        <f>SUM(C8:C12)</f>
        <v>11</v>
      </c>
      <c r="D13" s="5">
        <f>+(B13-C13)*100/C13</f>
        <v>-45.454545454545453</v>
      </c>
      <c r="E13" s="4">
        <f>SUM(E8:E12)</f>
        <v>16</v>
      </c>
      <c r="F13" s="4">
        <f>SUM(F8:F12)</f>
        <v>21</v>
      </c>
      <c r="G13" s="5">
        <f t="shared" si="1"/>
        <v>-23.80952380952381</v>
      </c>
      <c r="H13" s="4">
        <f>SUM(H8:H12)</f>
        <v>109</v>
      </c>
      <c r="I13" s="4">
        <f>SUM(I8:I12)</f>
        <v>138</v>
      </c>
      <c r="J13" s="5">
        <f t="shared" si="2"/>
        <v>-21.014492753623188</v>
      </c>
    </row>
    <row r="14" spans="1:10" ht="13" x14ac:dyDescent="0.15">
      <c r="A14" s="1" t="s">
        <v>12</v>
      </c>
      <c r="B14" s="2">
        <v>3</v>
      </c>
      <c r="C14" s="2">
        <f>+'Febrero 2023'!B14</f>
        <v>3</v>
      </c>
      <c r="D14" s="15">
        <f t="shared" ref="D14:D18" si="6">+(B14-C14)*100/C14</f>
        <v>0</v>
      </c>
      <c r="E14" s="2">
        <f>+B14+'Enero 2024'!E14</f>
        <v>3</v>
      </c>
      <c r="F14" s="2">
        <f>+C14+'Enero 2024'!F14</f>
        <v>4</v>
      </c>
      <c r="G14" s="15">
        <f t="shared" si="1"/>
        <v>-25</v>
      </c>
      <c r="H14" s="2">
        <f>+B14-C14+'Enero 2024'!H14</f>
        <v>27</v>
      </c>
      <c r="I14" s="16">
        <f>+'Febrero 2023'!H14</f>
        <v>27</v>
      </c>
      <c r="J14" s="15">
        <f t="shared" si="2"/>
        <v>0</v>
      </c>
    </row>
    <row r="15" spans="1:10" ht="13" x14ac:dyDescent="0.15">
      <c r="A15" s="1" t="s">
        <v>13</v>
      </c>
      <c r="B15" s="2">
        <v>4</v>
      </c>
      <c r="C15" s="2">
        <f>+'Febrero 2023'!B15</f>
        <v>1</v>
      </c>
      <c r="D15" s="15">
        <f t="shared" si="6"/>
        <v>300</v>
      </c>
      <c r="E15" s="2">
        <f>+B15+'Enero 2024'!E15</f>
        <v>8</v>
      </c>
      <c r="F15" s="2">
        <f>+C15+'Enero 2024'!F15</f>
        <v>4</v>
      </c>
      <c r="G15" s="15">
        <f t="shared" si="1"/>
        <v>100</v>
      </c>
      <c r="H15" s="2">
        <f>+B15-C15+'Enero 2024'!H15</f>
        <v>40</v>
      </c>
      <c r="I15" s="16">
        <f>+'Febrero 2023'!H15</f>
        <v>51</v>
      </c>
      <c r="J15" s="15">
        <f t="shared" si="2"/>
        <v>-21.568627450980394</v>
      </c>
    </row>
    <row r="16" spans="1:10" ht="13" x14ac:dyDescent="0.15">
      <c r="A16" s="1" t="s">
        <v>14</v>
      </c>
      <c r="B16" s="2">
        <v>8</v>
      </c>
      <c r="C16" s="2">
        <f>+'Febrero 2023'!B16</f>
        <v>2</v>
      </c>
      <c r="D16" s="15">
        <f t="shared" si="6"/>
        <v>300</v>
      </c>
      <c r="E16" s="2">
        <f>+B16+'Enero 2024'!E16</f>
        <v>19</v>
      </c>
      <c r="F16" s="2">
        <f>+C16+'Enero 2024'!F16</f>
        <v>6</v>
      </c>
      <c r="G16" s="15">
        <f t="shared" si="1"/>
        <v>216.66666666666666</v>
      </c>
      <c r="H16" s="2">
        <f>+B16-C16+'Enero 2024'!H16</f>
        <v>94</v>
      </c>
      <c r="I16" s="16">
        <f>+'Febrero 2023'!H16</f>
        <v>78</v>
      </c>
      <c r="J16" s="15">
        <f t="shared" si="2"/>
        <v>20.512820512820515</v>
      </c>
    </row>
    <row r="17" spans="1:10" ht="13" x14ac:dyDescent="0.15">
      <c r="A17" s="1" t="s">
        <v>15</v>
      </c>
      <c r="B17" s="2">
        <v>6</v>
      </c>
      <c r="C17" s="2">
        <f>+'Febrero 2023'!B17</f>
        <v>4</v>
      </c>
      <c r="D17" s="15">
        <f t="shared" si="6"/>
        <v>50</v>
      </c>
      <c r="E17" s="2">
        <f>+B17+'Enero 2024'!E17</f>
        <v>9</v>
      </c>
      <c r="F17" s="2">
        <f>+C17+'Enero 2024'!F17</f>
        <v>5</v>
      </c>
      <c r="G17" s="15">
        <f t="shared" si="1"/>
        <v>80</v>
      </c>
      <c r="H17" s="2">
        <f>+B17-C17+'Enero 2024'!H17</f>
        <v>26</v>
      </c>
      <c r="I17" s="16">
        <f>+'Febrero 2023'!H17</f>
        <v>42</v>
      </c>
      <c r="J17" s="15">
        <f t="shared" si="2"/>
        <v>-38.095238095238095</v>
      </c>
    </row>
    <row r="18" spans="1:10" ht="13" x14ac:dyDescent="0.15">
      <c r="A18" s="1" t="s">
        <v>29</v>
      </c>
      <c r="B18" s="2">
        <v>2</v>
      </c>
      <c r="C18" s="2">
        <f>+'Febrero 2023'!B18</f>
        <v>3</v>
      </c>
      <c r="D18" s="15">
        <f t="shared" si="6"/>
        <v>-33.333333333333336</v>
      </c>
      <c r="E18" s="2">
        <f>+B18+'Enero 2024'!E18</f>
        <v>9</v>
      </c>
      <c r="F18" s="2">
        <f>+C18+'Enero 2024'!F18</f>
        <v>7</v>
      </c>
      <c r="G18" s="15">
        <f t="shared" si="1"/>
        <v>28.571428571428573</v>
      </c>
      <c r="H18" s="2">
        <f>+B18-C18+'Enero 2024'!H18</f>
        <v>57</v>
      </c>
      <c r="I18" s="16">
        <f>+'Febrero 2023'!H18</f>
        <v>58</v>
      </c>
      <c r="J18" s="15">
        <f t="shared" si="2"/>
        <v>-1.7241379310344827</v>
      </c>
    </row>
    <row r="19" spans="1:10" x14ac:dyDescent="0.15">
      <c r="A19" s="6" t="s">
        <v>3</v>
      </c>
      <c r="B19" s="4">
        <f t="shared" ref="B19" si="7">+B14+B15+B16+B17+B18</f>
        <v>23</v>
      </c>
      <c r="C19" s="4">
        <f>SUM(C14:C18)</f>
        <v>13</v>
      </c>
      <c r="D19" s="5">
        <f>+(B19-C19)*100/C19</f>
        <v>76.92307692307692</v>
      </c>
      <c r="E19" s="4">
        <f>SUM(E14:E18)</f>
        <v>48</v>
      </c>
      <c r="F19" s="4">
        <f>SUM(F14:F18)</f>
        <v>26</v>
      </c>
      <c r="G19" s="5">
        <f t="shared" si="1"/>
        <v>84.615384615384613</v>
      </c>
      <c r="H19" s="4">
        <f>SUM(H14:H18)</f>
        <v>244</v>
      </c>
      <c r="I19" s="4">
        <f>SUM(I14:I18)</f>
        <v>256</v>
      </c>
      <c r="J19" s="5">
        <f t="shared" si="2"/>
        <v>-4.6875</v>
      </c>
    </row>
    <row r="20" spans="1:10" ht="13" x14ac:dyDescent="0.15">
      <c r="A20" s="1" t="s">
        <v>16</v>
      </c>
      <c r="B20" s="2">
        <v>4</v>
      </c>
      <c r="C20" s="2">
        <f>+'Febrero 2023'!B20</f>
        <v>3</v>
      </c>
      <c r="D20" s="15">
        <f t="shared" ref="D20:D27" si="8">+(B20-C20)*100/C20</f>
        <v>33.333333333333336</v>
      </c>
      <c r="E20" s="2">
        <f>+B20+'Enero 2024'!E20</f>
        <v>8</v>
      </c>
      <c r="F20" s="2">
        <f>+C20+'Enero 2024'!F20</f>
        <v>8</v>
      </c>
      <c r="G20" s="15">
        <f t="shared" si="1"/>
        <v>0</v>
      </c>
      <c r="H20" s="2">
        <f>+B20-C20+'Enero 2024'!H20</f>
        <v>59</v>
      </c>
      <c r="I20" s="16">
        <f>+'Febrero 2023'!H20</f>
        <v>57</v>
      </c>
      <c r="J20" s="15">
        <f t="shared" si="2"/>
        <v>3.5087719298245612</v>
      </c>
    </row>
    <row r="21" spans="1:10" ht="13" x14ac:dyDescent="0.15">
      <c r="A21" s="1" t="s">
        <v>17</v>
      </c>
      <c r="B21" s="2">
        <v>7</v>
      </c>
      <c r="C21" s="2">
        <f>+'Febrero 2023'!B21</f>
        <v>4</v>
      </c>
      <c r="D21" s="15">
        <f t="shared" si="8"/>
        <v>75</v>
      </c>
      <c r="E21" s="2">
        <f>+B21+'Enero 2024'!E21</f>
        <v>7</v>
      </c>
      <c r="F21" s="2">
        <f>+C21+'Enero 2024'!F21</f>
        <v>7</v>
      </c>
      <c r="G21" s="15">
        <f t="shared" si="1"/>
        <v>0</v>
      </c>
      <c r="H21" s="2">
        <f>+B21-C21+'Enero 2024'!H21</f>
        <v>37</v>
      </c>
      <c r="I21" s="16">
        <f>+'Febrero 2023'!H21</f>
        <v>36</v>
      </c>
      <c r="J21" s="15">
        <f t="shared" si="2"/>
        <v>2.7777777777777777</v>
      </c>
    </row>
    <row r="22" spans="1:10" ht="13" x14ac:dyDescent="0.15">
      <c r="A22" s="1" t="s">
        <v>19</v>
      </c>
      <c r="B22" s="2">
        <v>2</v>
      </c>
      <c r="C22" s="2">
        <f>+'Febrero 2023'!B22</f>
        <v>3</v>
      </c>
      <c r="D22" s="15">
        <f t="shared" si="8"/>
        <v>-33.333333333333336</v>
      </c>
      <c r="E22" s="2">
        <f>+B22+'Enero 2024'!E22</f>
        <v>3</v>
      </c>
      <c r="F22" s="2">
        <f>+C22+'Enero 2024'!F22</f>
        <v>5</v>
      </c>
      <c r="G22" s="15">
        <f t="shared" si="1"/>
        <v>-40</v>
      </c>
      <c r="H22" s="2">
        <f>+B22-C22+'Enero 2024'!H22</f>
        <v>25</v>
      </c>
      <c r="I22" s="16">
        <f>+'Febrero 2023'!H22</f>
        <v>24</v>
      </c>
      <c r="J22" s="15">
        <f t="shared" si="2"/>
        <v>4.166666666666667</v>
      </c>
    </row>
    <row r="23" spans="1:10" ht="13" x14ac:dyDescent="0.15">
      <c r="A23" s="1" t="s">
        <v>18</v>
      </c>
      <c r="B23" s="2">
        <v>2</v>
      </c>
      <c r="C23" s="2">
        <f>+'Febrero 2023'!B23</f>
        <v>2</v>
      </c>
      <c r="D23" s="15">
        <f t="shared" si="8"/>
        <v>0</v>
      </c>
      <c r="E23" s="2">
        <f>+B23+'Enero 2024'!E23</f>
        <v>5</v>
      </c>
      <c r="F23" s="2">
        <f>+C23+'Enero 2024'!F23</f>
        <v>8</v>
      </c>
      <c r="G23" s="15">
        <f t="shared" si="1"/>
        <v>-37.5</v>
      </c>
      <c r="H23" s="2">
        <f>+B23-C23+'Enero 2024'!H23</f>
        <v>30</v>
      </c>
      <c r="I23" s="16">
        <f>+'Febrero 2023'!H23</f>
        <v>33</v>
      </c>
      <c r="J23" s="15">
        <f t="shared" si="2"/>
        <v>-9.0909090909090917</v>
      </c>
    </row>
    <row r="24" spans="1:10" ht="13" x14ac:dyDescent="0.15">
      <c r="A24" s="1" t="s">
        <v>20</v>
      </c>
      <c r="B24" s="2">
        <v>5</v>
      </c>
      <c r="C24" s="2">
        <f>+'Febrero 2023'!B24</f>
        <v>4</v>
      </c>
      <c r="D24" s="15">
        <f t="shared" si="8"/>
        <v>25</v>
      </c>
      <c r="E24" s="2">
        <f>+B24+'Enero 2024'!E24</f>
        <v>11</v>
      </c>
      <c r="F24" s="2">
        <f>+C24+'Enero 2024'!F24</f>
        <v>9</v>
      </c>
      <c r="G24" s="15">
        <f t="shared" si="1"/>
        <v>22.222222222222221</v>
      </c>
      <c r="H24" s="2">
        <f>+B24-C24+'Enero 2024'!H24</f>
        <v>62</v>
      </c>
      <c r="I24" s="16">
        <f>+'Febrero 2023'!H24</f>
        <v>67</v>
      </c>
      <c r="J24" s="15">
        <f t="shared" si="2"/>
        <v>-7.4626865671641793</v>
      </c>
    </row>
    <row r="25" spans="1:10" ht="13" x14ac:dyDescent="0.15">
      <c r="A25" s="1" t="s">
        <v>22</v>
      </c>
      <c r="B25" s="2">
        <v>11</v>
      </c>
      <c r="C25" s="2">
        <f>+'Febrero 2023'!B25</f>
        <v>13</v>
      </c>
      <c r="D25" s="15">
        <f t="shared" si="8"/>
        <v>-15.384615384615385</v>
      </c>
      <c r="E25" s="2">
        <f>+B25+'Enero 2024'!E25</f>
        <v>24</v>
      </c>
      <c r="F25" s="2">
        <f>+C25+'Enero 2024'!F25</f>
        <v>19</v>
      </c>
      <c r="G25" s="15">
        <f t="shared" si="1"/>
        <v>26.315789473684209</v>
      </c>
      <c r="H25" s="2">
        <f>+B25-C25+'Enero 2024'!H25</f>
        <v>130</v>
      </c>
      <c r="I25" s="16">
        <f>+'Febrero 2023'!H25</f>
        <v>157</v>
      </c>
      <c r="J25" s="15">
        <f t="shared" si="2"/>
        <v>-17.197452229299362</v>
      </c>
    </row>
    <row r="26" spans="1:10" ht="13" x14ac:dyDescent="0.15">
      <c r="A26" s="1" t="s">
        <v>21</v>
      </c>
      <c r="B26" s="2">
        <v>13</v>
      </c>
      <c r="C26" s="2">
        <f>+'Febrero 2023'!B26</f>
        <v>9</v>
      </c>
      <c r="D26" s="15">
        <f t="shared" si="8"/>
        <v>44.444444444444443</v>
      </c>
      <c r="E26" s="2">
        <f>+B26+'Enero 2024'!E26</f>
        <v>23</v>
      </c>
      <c r="F26" s="2">
        <f>+C26+'Enero 2024'!F26</f>
        <v>16</v>
      </c>
      <c r="G26" s="15">
        <f t="shared" si="1"/>
        <v>43.75</v>
      </c>
      <c r="H26" s="2">
        <f>+B26-C26+'Enero 2024'!H26</f>
        <v>95</v>
      </c>
      <c r="I26" s="16">
        <f>+'Febrero 2023'!H26</f>
        <v>99</v>
      </c>
      <c r="J26" s="15">
        <f t="shared" si="2"/>
        <v>-4.0404040404040407</v>
      </c>
    </row>
    <row r="27" spans="1:10" ht="13" x14ac:dyDescent="0.15">
      <c r="A27" s="1" t="s">
        <v>28</v>
      </c>
      <c r="B27" s="2">
        <v>11</v>
      </c>
      <c r="C27" s="2">
        <f>+'Febrero 2023'!B27</f>
        <v>9</v>
      </c>
      <c r="D27" s="15">
        <f t="shared" si="8"/>
        <v>22.222222222222221</v>
      </c>
      <c r="E27" s="2">
        <f>+B27+'Enero 2024'!E27</f>
        <v>14</v>
      </c>
      <c r="F27" s="2">
        <f>+C27+'Enero 2024'!F27</f>
        <v>16</v>
      </c>
      <c r="G27" s="15">
        <f t="shared" si="1"/>
        <v>-12.5</v>
      </c>
      <c r="H27" s="2">
        <f>+B27-C27+'Enero 2024'!H27</f>
        <v>71</v>
      </c>
      <c r="I27" s="16">
        <f>+'Febrero 2023'!H27</f>
        <v>85</v>
      </c>
      <c r="J27" s="15">
        <f t="shared" si="2"/>
        <v>-16.470588235294116</v>
      </c>
    </row>
    <row r="28" spans="1:10" x14ac:dyDescent="0.15">
      <c r="A28" s="6" t="s">
        <v>30</v>
      </c>
      <c r="B28" s="4">
        <f>SUM(B20:B27)</f>
        <v>55</v>
      </c>
      <c r="C28" s="4">
        <f>SUM(C20:C27)</f>
        <v>47</v>
      </c>
      <c r="D28" s="5">
        <f>+(B28-C28)*100/C28</f>
        <v>17.021276595744681</v>
      </c>
      <c r="E28" s="4">
        <f>SUM(E20:E27)</f>
        <v>95</v>
      </c>
      <c r="F28" s="4">
        <f>SUM(F20:F27)</f>
        <v>88</v>
      </c>
      <c r="G28" s="5">
        <f>+(E28-F28)*100/F28</f>
        <v>7.9545454545454541</v>
      </c>
      <c r="H28" s="4">
        <f>SUM(H20:H27)</f>
        <v>509</v>
      </c>
      <c r="I28" s="4">
        <f>SUM(I20:I27)</f>
        <v>558</v>
      </c>
      <c r="J28" s="5">
        <f>+(H28-I28)*100/I28</f>
        <v>-8.7813620071684593</v>
      </c>
    </row>
    <row r="29" spans="1:10" ht="14" x14ac:dyDescent="0.15">
      <c r="A29" s="14" t="s">
        <v>27</v>
      </c>
      <c r="B29" s="12">
        <f>+B7+B13+B19+B28</f>
        <v>86</v>
      </c>
      <c r="C29" s="12">
        <f>+C7+C13+C19+C28</f>
        <v>72</v>
      </c>
      <c r="D29" s="13">
        <f>+(B29-C29)*100/C29</f>
        <v>19.444444444444443</v>
      </c>
      <c r="E29" s="12">
        <f t="shared" ref="E29:I29" si="9">+E7+E13+E19+E28</f>
        <v>161</v>
      </c>
      <c r="F29" s="12">
        <f t="shared" si="9"/>
        <v>136</v>
      </c>
      <c r="G29" s="13">
        <f>+(E29-F29)*100/F29</f>
        <v>18.382352941176471</v>
      </c>
      <c r="H29" s="12">
        <f t="shared" si="9"/>
        <v>870</v>
      </c>
      <c r="I29" s="12">
        <f t="shared" si="9"/>
        <v>962</v>
      </c>
      <c r="J29" s="13">
        <f>+(H29-I29)*100/I29</f>
        <v>-9.5634095634095626</v>
      </c>
    </row>
    <row r="30" spans="1:10" x14ac:dyDescent="0.15">
      <c r="A30" s="11" t="s">
        <v>31</v>
      </c>
      <c r="B30" s="11">
        <f>+B29-B7</f>
        <v>84</v>
      </c>
      <c r="C30" s="11">
        <f>+C29-C7</f>
        <v>71</v>
      </c>
      <c r="D30" s="10">
        <f>+(B30-C30)*100/C30</f>
        <v>18.309859154929576</v>
      </c>
      <c r="E30" s="11">
        <f t="shared" ref="E30:I30" si="10">+E29-E7</f>
        <v>159</v>
      </c>
      <c r="F30" s="11">
        <f t="shared" si="10"/>
        <v>135</v>
      </c>
      <c r="G30" s="10">
        <f>+(E30-F30)*100/F30</f>
        <v>17.777777777777779</v>
      </c>
      <c r="H30" s="11">
        <f t="shared" si="10"/>
        <v>862</v>
      </c>
      <c r="I30" s="11">
        <f t="shared" si="10"/>
        <v>952</v>
      </c>
      <c r="J30" s="10">
        <f>+(H30-I30)*100/I30</f>
        <v>-9.4537815126050422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Hoja4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/>
      <c r="C4" s="2">
        <f>+'Mayo 2016'!B4</f>
        <v>0</v>
      </c>
      <c r="D4" s="15"/>
      <c r="E4" s="2">
        <f>+B4+'Abril 2017'!E4</f>
        <v>1</v>
      </c>
      <c r="F4" s="2">
        <f>+C4+'Abril 2017'!F4</f>
        <v>3</v>
      </c>
      <c r="G4" s="15">
        <f t="shared" ref="G4:G27" si="0">+(E4-F4)*100/F4</f>
        <v>-66.666666666666671</v>
      </c>
      <c r="H4" s="2">
        <f>+B4-C4+'Abril 2017'!H4</f>
        <v>6</v>
      </c>
      <c r="I4" s="16">
        <f>+'Mayo 2016'!H4</f>
        <v>7</v>
      </c>
      <c r="J4" s="15">
        <f t="shared" ref="J4:J27" si="1">+(H4-I4)*100/I4</f>
        <v>-14.285714285714286</v>
      </c>
    </row>
    <row r="5" spans="1:10" ht="13" x14ac:dyDescent="0.15">
      <c r="A5" s="1" t="s">
        <v>5</v>
      </c>
      <c r="B5" s="2"/>
      <c r="C5" s="2">
        <f>+'Mayo 2016'!B5</f>
        <v>0</v>
      </c>
      <c r="D5" s="15"/>
      <c r="E5" s="2">
        <f>+B5+'Abril 2017'!E5</f>
        <v>2</v>
      </c>
      <c r="F5" s="2">
        <f>+C5+'Abril 2017'!F5</f>
        <v>0</v>
      </c>
      <c r="G5" s="15"/>
      <c r="H5" s="2">
        <f>+B5-C5+'Abril 2017'!H5</f>
        <v>5</v>
      </c>
      <c r="I5" s="16">
        <f>+'Mayo 2016'!H5</f>
        <v>1</v>
      </c>
      <c r="J5" s="15">
        <f t="shared" si="1"/>
        <v>400</v>
      </c>
    </row>
    <row r="6" spans="1:10" ht="13" x14ac:dyDescent="0.15">
      <c r="A6" s="1" t="s">
        <v>6</v>
      </c>
      <c r="B6" s="2"/>
      <c r="C6" s="2">
        <f>+'Mayo 2016'!B6</f>
        <v>2</v>
      </c>
      <c r="D6" s="15"/>
      <c r="E6" s="2">
        <f>+B6+'Abril 2017'!E6</f>
        <v>3</v>
      </c>
      <c r="F6" s="2">
        <f>+C6+'Abril 2017'!F6</f>
        <v>3</v>
      </c>
      <c r="G6" s="15">
        <f t="shared" si="0"/>
        <v>0</v>
      </c>
      <c r="H6" s="2">
        <f>+B6-C6+'Abril 2017'!H6</f>
        <v>7</v>
      </c>
      <c r="I6" s="16">
        <f>+'Mayo 2016'!H6</f>
        <v>7</v>
      </c>
      <c r="J6" s="15">
        <f t="shared" si="1"/>
        <v>0</v>
      </c>
    </row>
    <row r="7" spans="1:10" x14ac:dyDescent="0.15">
      <c r="A7" s="6" t="s">
        <v>1</v>
      </c>
      <c r="B7" s="4">
        <f t="shared" ref="B7" si="2">+B4+B5+B6</f>
        <v>0</v>
      </c>
      <c r="C7" s="4">
        <f>SUM(C4:C6)</f>
        <v>2</v>
      </c>
      <c r="D7" s="5"/>
      <c r="E7" s="4">
        <f>SUM(E4:E6)</f>
        <v>6</v>
      </c>
      <c r="F7" s="4">
        <f>SUM(F4:F6)</f>
        <v>6</v>
      </c>
      <c r="G7" s="5">
        <f t="shared" si="0"/>
        <v>0</v>
      </c>
      <c r="H7" s="4">
        <f>SUM(H4:H6)</f>
        <v>18</v>
      </c>
      <c r="I7" s="4">
        <f>SUM(I4:I6)</f>
        <v>15</v>
      </c>
      <c r="J7" s="5">
        <f t="shared" si="1"/>
        <v>20</v>
      </c>
    </row>
    <row r="8" spans="1:10" ht="13" x14ac:dyDescent="0.15">
      <c r="A8" s="1" t="s">
        <v>7</v>
      </c>
      <c r="B8" s="2">
        <v>1</v>
      </c>
      <c r="C8" s="2">
        <f>+'Mayo 2016'!B8</f>
        <v>0</v>
      </c>
      <c r="D8" s="15"/>
      <c r="E8" s="2">
        <f>+B8+'Abril 2017'!E8</f>
        <v>3</v>
      </c>
      <c r="F8" s="2">
        <f>+C8+'Abril 2017'!F8</f>
        <v>2</v>
      </c>
      <c r="G8" s="15">
        <f t="shared" si="0"/>
        <v>50</v>
      </c>
      <c r="H8" s="2">
        <f>+B8-C8+'Abril 2017'!H8</f>
        <v>8</v>
      </c>
      <c r="I8" s="16">
        <f>+'Mayo 2016'!H8</f>
        <v>6</v>
      </c>
      <c r="J8" s="15">
        <f t="shared" si="1"/>
        <v>33.333333333333336</v>
      </c>
    </row>
    <row r="9" spans="1:10" ht="13" x14ac:dyDescent="0.15">
      <c r="A9" s="1" t="s">
        <v>8</v>
      </c>
      <c r="B9" s="2"/>
      <c r="C9" s="2">
        <f>+'Mayo 2016'!B9</f>
        <v>3</v>
      </c>
      <c r="D9" s="15"/>
      <c r="E9" s="2">
        <f>+B9+'Abril 2017'!E9</f>
        <v>3</v>
      </c>
      <c r="F9" s="2">
        <f>+C9+'Abril 2017'!F9</f>
        <v>10</v>
      </c>
      <c r="G9" s="15">
        <f t="shared" si="0"/>
        <v>-70</v>
      </c>
      <c r="H9" s="2">
        <f>+B9-C9+'Abril 2017'!H9</f>
        <v>13</v>
      </c>
      <c r="I9" s="16">
        <f>+'Mayo 2016'!H9</f>
        <v>20</v>
      </c>
      <c r="J9" s="15">
        <f t="shared" si="1"/>
        <v>-35</v>
      </c>
    </row>
    <row r="10" spans="1:10" ht="13" x14ac:dyDescent="0.15">
      <c r="A10" s="1" t="s">
        <v>9</v>
      </c>
      <c r="B10" s="2">
        <v>4</v>
      </c>
      <c r="C10" s="2">
        <f>+'Mayo 2016'!B10</f>
        <v>2</v>
      </c>
      <c r="D10" s="15">
        <f t="shared" ref="D10:D12" si="3">+(B10-C10)*100/C10</f>
        <v>100</v>
      </c>
      <c r="E10" s="2">
        <f>+B10+'Abril 2017'!E10</f>
        <v>27</v>
      </c>
      <c r="F10" s="2">
        <f>+C10+'Abril 2017'!F10</f>
        <v>16</v>
      </c>
      <c r="G10" s="15">
        <f t="shared" si="0"/>
        <v>68.75</v>
      </c>
      <c r="H10" s="2">
        <f>+B10-C10+'Abril 2017'!H10</f>
        <v>56</v>
      </c>
      <c r="I10" s="16">
        <f>+'Mayo 2016'!H10</f>
        <v>41</v>
      </c>
      <c r="J10" s="15">
        <f t="shared" si="1"/>
        <v>36.585365853658537</v>
      </c>
    </row>
    <row r="11" spans="1:10" ht="13" x14ac:dyDescent="0.15">
      <c r="A11" s="1" t="s">
        <v>10</v>
      </c>
      <c r="B11" s="2">
        <v>5</v>
      </c>
      <c r="C11" s="2">
        <f>+'Mayo 2016'!B11</f>
        <v>12</v>
      </c>
      <c r="D11" s="15">
        <f t="shared" si="3"/>
        <v>-58.333333333333336</v>
      </c>
      <c r="E11" s="2">
        <f>+B11+'Abril 2017'!E11</f>
        <v>28</v>
      </c>
      <c r="F11" s="2">
        <f>+C11+'Abril 2017'!F11</f>
        <v>40</v>
      </c>
      <c r="G11" s="15">
        <f t="shared" si="0"/>
        <v>-30</v>
      </c>
      <c r="H11" s="2">
        <f>+B11-C11+'Abril 2017'!H11</f>
        <v>81</v>
      </c>
      <c r="I11" s="16">
        <f>+'Mayo 2016'!H11</f>
        <v>75</v>
      </c>
      <c r="J11" s="15">
        <f t="shared" si="1"/>
        <v>8</v>
      </c>
    </row>
    <row r="12" spans="1:10" ht="13" x14ac:dyDescent="0.15">
      <c r="A12" s="1" t="s">
        <v>11</v>
      </c>
      <c r="B12" s="2">
        <v>13</v>
      </c>
      <c r="C12" s="2">
        <f>+'Mayo 2016'!B12</f>
        <v>19</v>
      </c>
      <c r="D12" s="15">
        <f t="shared" si="3"/>
        <v>-31.578947368421051</v>
      </c>
      <c r="E12" s="2">
        <f>+B12+'Abril 2017'!E12</f>
        <v>89</v>
      </c>
      <c r="F12" s="2">
        <f>+C12+'Abril 2017'!F12</f>
        <v>61</v>
      </c>
      <c r="G12" s="15">
        <f t="shared" si="0"/>
        <v>45.901639344262293</v>
      </c>
      <c r="H12" s="2">
        <f>+B12-C12+'Abril 2017'!H12</f>
        <v>194</v>
      </c>
      <c r="I12" s="16">
        <f>+'Mayo 2016'!H12</f>
        <v>112</v>
      </c>
      <c r="J12" s="15">
        <f t="shared" si="1"/>
        <v>73.214285714285708</v>
      </c>
    </row>
    <row r="13" spans="1:10" x14ac:dyDescent="0.15">
      <c r="A13" s="6" t="s">
        <v>2</v>
      </c>
      <c r="B13" s="4">
        <f t="shared" ref="B13" si="4">+B8+B9+B10+B11+B12</f>
        <v>23</v>
      </c>
      <c r="C13" s="4">
        <f>SUM(C8:C12)</f>
        <v>36</v>
      </c>
      <c r="D13" s="5">
        <f>+(B13-C13)*100/C13</f>
        <v>-36.111111111111114</v>
      </c>
      <c r="E13" s="4">
        <f>SUM(E8:E12)</f>
        <v>150</v>
      </c>
      <c r="F13" s="4">
        <f>SUM(F8:F12)</f>
        <v>129</v>
      </c>
      <c r="G13" s="5">
        <f t="shared" si="0"/>
        <v>16.279069767441861</v>
      </c>
      <c r="H13" s="4">
        <f>SUM(H8:H12)</f>
        <v>352</v>
      </c>
      <c r="I13" s="4">
        <f>SUM(I8:I12)</f>
        <v>254</v>
      </c>
      <c r="J13" s="5">
        <f t="shared" si="1"/>
        <v>38.582677165354333</v>
      </c>
    </row>
    <row r="14" spans="1:10" ht="13" x14ac:dyDescent="0.15">
      <c r="A14" s="1" t="s">
        <v>12</v>
      </c>
      <c r="B14" s="2">
        <v>13</v>
      </c>
      <c r="C14" s="2">
        <f>+'Mayo 2016'!B14</f>
        <v>17</v>
      </c>
      <c r="D14" s="15">
        <f t="shared" ref="D14:D18" si="5">+(B14-C14)*100/C14</f>
        <v>-23.529411764705884</v>
      </c>
      <c r="E14" s="2">
        <f>+B14+'Abril 2017'!E14</f>
        <v>43</v>
      </c>
      <c r="F14" s="2">
        <f>+C14+'Abril 2017'!F14</f>
        <v>57</v>
      </c>
      <c r="G14" s="15">
        <f t="shared" si="0"/>
        <v>-24.561403508771932</v>
      </c>
      <c r="H14" s="2">
        <f>+B14-C14+'Abril 2017'!H14</f>
        <v>115</v>
      </c>
      <c r="I14" s="16">
        <f>+'Mayo 2016'!H14</f>
        <v>93</v>
      </c>
      <c r="J14" s="15">
        <f t="shared" si="1"/>
        <v>23.655913978494624</v>
      </c>
    </row>
    <row r="15" spans="1:10" ht="13" x14ac:dyDescent="0.15">
      <c r="A15" s="1" t="s">
        <v>13</v>
      </c>
      <c r="B15" s="2">
        <v>13</v>
      </c>
      <c r="C15" s="2">
        <f>+'Mayo 2016'!B15</f>
        <v>14</v>
      </c>
      <c r="D15" s="15">
        <f t="shared" si="5"/>
        <v>-7.1428571428571432</v>
      </c>
      <c r="E15" s="2">
        <f>+B15+'Abril 2017'!E15</f>
        <v>64</v>
      </c>
      <c r="F15" s="2">
        <f>+C15+'Abril 2017'!F15</f>
        <v>59</v>
      </c>
      <c r="G15" s="15">
        <f t="shared" si="0"/>
        <v>8.4745762711864412</v>
      </c>
      <c r="H15" s="2">
        <f>+B15-C15+'Abril 2017'!H15</f>
        <v>127</v>
      </c>
      <c r="I15" s="16">
        <f>+'Mayo 2016'!H15</f>
        <v>107</v>
      </c>
      <c r="J15" s="15">
        <f t="shared" si="1"/>
        <v>18.691588785046729</v>
      </c>
    </row>
    <row r="16" spans="1:10" ht="13" x14ac:dyDescent="0.15">
      <c r="A16" s="1" t="s">
        <v>14</v>
      </c>
      <c r="B16" s="2">
        <v>17</v>
      </c>
      <c r="C16" s="2">
        <f>+'Mayo 2016'!B16</f>
        <v>13</v>
      </c>
      <c r="D16" s="15">
        <f t="shared" si="5"/>
        <v>30.76923076923077</v>
      </c>
      <c r="E16" s="2">
        <f>+B16+'Abril 2017'!E16</f>
        <v>72</v>
      </c>
      <c r="F16" s="2">
        <f>+C16+'Abril 2017'!F16</f>
        <v>63</v>
      </c>
      <c r="G16" s="15">
        <f t="shared" si="0"/>
        <v>14.285714285714286</v>
      </c>
      <c r="H16" s="2">
        <f>+B16-C16+'Abril 2017'!H16</f>
        <v>164</v>
      </c>
      <c r="I16" s="16">
        <f>+'Mayo 2016'!H16</f>
        <v>124</v>
      </c>
      <c r="J16" s="15">
        <f t="shared" si="1"/>
        <v>32.258064516129032</v>
      </c>
    </row>
    <row r="17" spans="1:10" ht="13" x14ac:dyDescent="0.15">
      <c r="A17" s="1" t="s">
        <v>15</v>
      </c>
      <c r="B17" s="2">
        <v>10</v>
      </c>
      <c r="C17" s="2">
        <f>+'Mayo 2016'!B17</f>
        <v>5</v>
      </c>
      <c r="D17" s="15">
        <f t="shared" si="5"/>
        <v>100</v>
      </c>
      <c r="E17" s="2">
        <f>+B17+'Abril 2017'!E17</f>
        <v>49</v>
      </c>
      <c r="F17" s="2">
        <f>+C17+'Abril 2017'!F17</f>
        <v>28</v>
      </c>
      <c r="G17" s="15">
        <f t="shared" si="0"/>
        <v>75</v>
      </c>
      <c r="H17" s="2">
        <f>+B17-C17+'Abril 2017'!H17</f>
        <v>98</v>
      </c>
      <c r="I17" s="16">
        <f>+'Mayo 2016'!H17</f>
        <v>57</v>
      </c>
      <c r="J17" s="15">
        <f t="shared" si="1"/>
        <v>71.929824561403507</v>
      </c>
    </row>
    <row r="18" spans="1:10" ht="13" x14ac:dyDescent="0.15">
      <c r="A18" s="1" t="s">
        <v>29</v>
      </c>
      <c r="B18" s="2">
        <v>19</v>
      </c>
      <c r="C18" s="2">
        <f>+'Mayo 2016'!B18</f>
        <v>16</v>
      </c>
      <c r="D18" s="15">
        <f t="shared" si="5"/>
        <v>18.75</v>
      </c>
      <c r="E18" s="2">
        <f>+B18+'Abril 2017'!E18</f>
        <v>59</v>
      </c>
      <c r="F18" s="2">
        <f>+C18+'Abril 2017'!F18</f>
        <v>55</v>
      </c>
      <c r="G18" s="15">
        <f t="shared" si="0"/>
        <v>7.2727272727272725</v>
      </c>
      <c r="H18" s="2">
        <f>+B18-C18+'Abril 2017'!H18</f>
        <v>144</v>
      </c>
      <c r="I18" s="16">
        <f>+'Mayo 2016'!H18</f>
        <v>101</v>
      </c>
      <c r="J18" s="15">
        <f t="shared" si="1"/>
        <v>42.574257425742573</v>
      </c>
    </row>
    <row r="19" spans="1:10" x14ac:dyDescent="0.15">
      <c r="A19" s="6" t="s">
        <v>3</v>
      </c>
      <c r="B19" s="4">
        <f t="shared" ref="B19" si="6">+B14+B15+B16+B17+B18</f>
        <v>72</v>
      </c>
      <c r="C19" s="4">
        <f>SUM(C14:C18)</f>
        <v>65</v>
      </c>
      <c r="D19" s="5">
        <f>+(B19-C19)*100/C19</f>
        <v>10.76923076923077</v>
      </c>
      <c r="E19" s="4">
        <f>SUM(E14:E18)</f>
        <v>287</v>
      </c>
      <c r="F19" s="4">
        <f>SUM(F14:F18)</f>
        <v>262</v>
      </c>
      <c r="G19" s="5">
        <f t="shared" si="0"/>
        <v>9.5419847328244281</v>
      </c>
      <c r="H19" s="4">
        <f>SUM(H14:H18)</f>
        <v>648</v>
      </c>
      <c r="I19" s="4">
        <f>SUM(I14:I18)</f>
        <v>482</v>
      </c>
      <c r="J19" s="5">
        <f t="shared" si="1"/>
        <v>34.439834024896264</v>
      </c>
    </row>
    <row r="20" spans="1:10" ht="13" x14ac:dyDescent="0.15">
      <c r="A20" s="1" t="s">
        <v>16</v>
      </c>
      <c r="B20" s="2">
        <v>13</v>
      </c>
      <c r="C20" s="2">
        <f>+'Mayo 2016'!B20</f>
        <v>14</v>
      </c>
      <c r="D20" s="15">
        <f t="shared" ref="D20:D26" si="7">+(B20-C20)*100/C20</f>
        <v>-7.1428571428571432</v>
      </c>
      <c r="E20" s="2">
        <f>+B20+'Abril 2017'!E20</f>
        <v>65</v>
      </c>
      <c r="F20" s="2">
        <f>+C20+'Abril 2017'!F20</f>
        <v>55</v>
      </c>
      <c r="G20" s="15">
        <f t="shared" si="0"/>
        <v>18.181818181818183</v>
      </c>
      <c r="H20" s="2">
        <f>+B20-C20+'Abril 2017'!H20</f>
        <v>154</v>
      </c>
      <c r="I20" s="16">
        <f>+'Mayo 2016'!H20</f>
        <v>110</v>
      </c>
      <c r="J20" s="15">
        <f t="shared" si="1"/>
        <v>40</v>
      </c>
    </row>
    <row r="21" spans="1:10" ht="13" x14ac:dyDescent="0.15">
      <c r="A21" s="1" t="s">
        <v>17</v>
      </c>
      <c r="B21" s="2">
        <v>7</v>
      </c>
      <c r="C21" s="2">
        <f>+'Mayo 2016'!B21</f>
        <v>5</v>
      </c>
      <c r="D21" s="15">
        <f t="shared" si="7"/>
        <v>40</v>
      </c>
      <c r="E21" s="2">
        <f>+B21+'Abril 2017'!E21</f>
        <v>36</v>
      </c>
      <c r="F21" s="2">
        <f>+C21+'Abril 2017'!F21</f>
        <v>34</v>
      </c>
      <c r="G21" s="15">
        <f t="shared" si="0"/>
        <v>5.882352941176471</v>
      </c>
      <c r="H21" s="2">
        <f>+B21-C21+'Abril 2017'!H21</f>
        <v>80</v>
      </c>
      <c r="I21" s="16">
        <f>+'Mayo 2016'!H21</f>
        <v>66</v>
      </c>
      <c r="J21" s="15">
        <f t="shared" si="1"/>
        <v>21.212121212121211</v>
      </c>
    </row>
    <row r="22" spans="1:10" ht="13" x14ac:dyDescent="0.15">
      <c r="A22" s="1" t="s">
        <v>19</v>
      </c>
      <c r="B22" s="2">
        <v>3</v>
      </c>
      <c r="C22" s="2">
        <f>+'Mayo 2016'!B22</f>
        <v>2</v>
      </c>
      <c r="D22" s="15">
        <f t="shared" si="7"/>
        <v>50</v>
      </c>
      <c r="E22" s="2">
        <f>+B22+'Abril 2017'!E22</f>
        <v>16</v>
      </c>
      <c r="F22" s="2">
        <f>+C22+'Abril 2017'!F22</f>
        <v>18</v>
      </c>
      <c r="G22" s="15">
        <f t="shared" si="0"/>
        <v>-11.111111111111111</v>
      </c>
      <c r="H22" s="2">
        <f>+B22-C22+'Abril 2017'!H22</f>
        <v>35</v>
      </c>
      <c r="I22" s="16">
        <f>+'Mayo 2016'!H22</f>
        <v>28</v>
      </c>
      <c r="J22" s="15">
        <f t="shared" si="1"/>
        <v>25</v>
      </c>
    </row>
    <row r="23" spans="1:10" ht="13" x14ac:dyDescent="0.15">
      <c r="A23" s="1" t="s">
        <v>18</v>
      </c>
      <c r="B23" s="2">
        <v>3</v>
      </c>
      <c r="C23" s="2">
        <f>+'Mayo 2016'!B23</f>
        <v>10</v>
      </c>
      <c r="D23" s="15">
        <f t="shared" si="7"/>
        <v>-70</v>
      </c>
      <c r="E23" s="2">
        <f>+B23+'Abril 2017'!E23</f>
        <v>25</v>
      </c>
      <c r="F23" s="2">
        <f>+C23+'Abril 2017'!F23</f>
        <v>31</v>
      </c>
      <c r="G23" s="15">
        <f t="shared" si="0"/>
        <v>-19.35483870967742</v>
      </c>
      <c r="H23" s="2">
        <f>+B23-C23+'Abril 2017'!H23</f>
        <v>66</v>
      </c>
      <c r="I23" s="16">
        <f>+'Mayo 2016'!H23</f>
        <v>48</v>
      </c>
      <c r="J23" s="15">
        <f t="shared" si="1"/>
        <v>37.5</v>
      </c>
    </row>
    <row r="24" spans="1:10" ht="13" x14ac:dyDescent="0.15">
      <c r="A24" s="1" t="s">
        <v>20</v>
      </c>
      <c r="B24" s="2">
        <v>8</v>
      </c>
      <c r="C24" s="2">
        <f>+'Mayo 2016'!B24</f>
        <v>2</v>
      </c>
      <c r="D24" s="15">
        <f t="shared" si="7"/>
        <v>300</v>
      </c>
      <c r="E24" s="2">
        <f>+B24+'Abril 2017'!E24</f>
        <v>41</v>
      </c>
      <c r="F24" s="2">
        <f>+C24+'Abril 2017'!F24</f>
        <v>22</v>
      </c>
      <c r="G24" s="15">
        <f t="shared" si="0"/>
        <v>86.36363636363636</v>
      </c>
      <c r="H24" s="2">
        <f>+B24-C24+'Abril 2017'!H24</f>
        <v>75</v>
      </c>
      <c r="I24" s="16">
        <f>+'Mayo 2016'!H24</f>
        <v>45</v>
      </c>
      <c r="J24" s="15">
        <f t="shared" si="1"/>
        <v>66.666666666666671</v>
      </c>
    </row>
    <row r="25" spans="1:10" ht="13" x14ac:dyDescent="0.15">
      <c r="A25" s="1" t="s">
        <v>22</v>
      </c>
      <c r="B25" s="2">
        <v>17</v>
      </c>
      <c r="C25" s="2">
        <f>+'Mayo 2016'!B25</f>
        <v>15</v>
      </c>
      <c r="D25" s="15">
        <f t="shared" si="7"/>
        <v>13.333333333333334</v>
      </c>
      <c r="E25" s="2">
        <f>+B25+'Abril 2017'!E25</f>
        <v>79</v>
      </c>
      <c r="F25" s="2">
        <f>+C25+'Abril 2017'!F25</f>
        <v>47</v>
      </c>
      <c r="G25" s="15">
        <f t="shared" si="0"/>
        <v>68.085106382978722</v>
      </c>
      <c r="H25" s="2">
        <f>+B25-C25+'Abril 2017'!H25</f>
        <v>145</v>
      </c>
      <c r="I25" s="16">
        <f>+'Mayo 2016'!H25</f>
        <v>98</v>
      </c>
      <c r="J25" s="15">
        <f t="shared" si="1"/>
        <v>47.95918367346939</v>
      </c>
    </row>
    <row r="26" spans="1:10" ht="13" x14ac:dyDescent="0.15">
      <c r="A26" s="1" t="s">
        <v>21</v>
      </c>
      <c r="B26" s="2">
        <v>2</v>
      </c>
      <c r="C26" s="2">
        <f>+'Mayo 2016'!B26</f>
        <v>4</v>
      </c>
      <c r="D26" s="15">
        <f t="shared" si="7"/>
        <v>-50</v>
      </c>
      <c r="E26" s="2">
        <f>+B26+'Abril 2017'!E26</f>
        <v>22</v>
      </c>
      <c r="F26" s="2">
        <f>+C26+'Abril 2017'!F26</f>
        <v>23</v>
      </c>
      <c r="G26" s="15">
        <f t="shared" si="0"/>
        <v>-4.3478260869565215</v>
      </c>
      <c r="H26" s="2">
        <f>+B26-C26+'Abril 2017'!H26</f>
        <v>46</v>
      </c>
      <c r="I26" s="16">
        <f>+'Mayo 2016'!H26</f>
        <v>34</v>
      </c>
      <c r="J26" s="15">
        <f t="shared" si="1"/>
        <v>35.294117647058826</v>
      </c>
    </row>
    <row r="27" spans="1:10" ht="13" x14ac:dyDescent="0.15">
      <c r="A27" s="1" t="s">
        <v>28</v>
      </c>
      <c r="B27" s="2">
        <v>2</v>
      </c>
      <c r="C27" s="2">
        <f>+'Mayo 2016'!B27</f>
        <v>0</v>
      </c>
      <c r="D27" s="15"/>
      <c r="E27" s="2">
        <f>+B27+'Abril 2017'!E27</f>
        <v>13</v>
      </c>
      <c r="F27" s="2">
        <f>+C27+'Abril 2017'!F27</f>
        <v>3</v>
      </c>
      <c r="G27" s="15">
        <f t="shared" si="0"/>
        <v>333.33333333333331</v>
      </c>
      <c r="H27" s="2">
        <f>+B27-C27+'Abril 2017'!H27</f>
        <v>23</v>
      </c>
      <c r="I27" s="16">
        <f>+'Mayo 2016'!H27</f>
        <v>7</v>
      </c>
      <c r="J27" s="15">
        <f t="shared" si="1"/>
        <v>228.57142857142858</v>
      </c>
    </row>
    <row r="28" spans="1:10" x14ac:dyDescent="0.15">
      <c r="A28" s="6" t="s">
        <v>30</v>
      </c>
      <c r="B28" s="4">
        <f>SUM(B20:B27)</f>
        <v>55</v>
      </c>
      <c r="C28" s="4">
        <f>SUM(C20:C27)</f>
        <v>52</v>
      </c>
      <c r="D28" s="5">
        <f>+(B28-C28)*100/C28</f>
        <v>5.7692307692307692</v>
      </c>
      <c r="E28" s="4">
        <f>SUM(E20:E27)</f>
        <v>297</v>
      </c>
      <c r="F28" s="4">
        <f>SUM(F20:F27)</f>
        <v>233</v>
      </c>
      <c r="G28" s="5">
        <f>+(E28-F28)*100/F28</f>
        <v>27.467811158798284</v>
      </c>
      <c r="H28" s="4">
        <f>SUM(H20:H27)</f>
        <v>624</v>
      </c>
      <c r="I28" s="4">
        <f>SUM(I20:I27)</f>
        <v>436</v>
      </c>
      <c r="J28" s="5">
        <f>+(H28-I28)*100/I28</f>
        <v>43.11926605504587</v>
      </c>
    </row>
    <row r="29" spans="1:10" ht="14" x14ac:dyDescent="0.15">
      <c r="A29" s="14" t="s">
        <v>27</v>
      </c>
      <c r="B29" s="12">
        <f>+B7+B13+B19+B28</f>
        <v>150</v>
      </c>
      <c r="C29" s="12">
        <f>+C7+C13+C19+C28</f>
        <v>155</v>
      </c>
      <c r="D29" s="13">
        <f>+(B29-C29)*100/C29</f>
        <v>-3.225806451612903</v>
      </c>
      <c r="E29" s="12">
        <f t="shared" ref="E29:I29" si="8">+E7+E13+E19+E28</f>
        <v>740</v>
      </c>
      <c r="F29" s="12">
        <f t="shared" si="8"/>
        <v>630</v>
      </c>
      <c r="G29" s="13">
        <f>+(E29-F29)*100/F29</f>
        <v>17.460317460317459</v>
      </c>
      <c r="H29" s="12">
        <f t="shared" si="8"/>
        <v>1642</v>
      </c>
      <c r="I29" s="12">
        <f t="shared" si="8"/>
        <v>1187</v>
      </c>
      <c r="J29" s="13">
        <f>+(H29-I29)*100/I29</f>
        <v>38.331929233361414</v>
      </c>
    </row>
    <row r="30" spans="1:10" x14ac:dyDescent="0.15">
      <c r="A30" s="11" t="s">
        <v>31</v>
      </c>
      <c r="B30" s="11">
        <f>+B29-B7</f>
        <v>150</v>
      </c>
      <c r="C30" s="11">
        <f>+C29-C7</f>
        <v>153</v>
      </c>
      <c r="D30" s="10">
        <f>+(B30-C30)*100/C30</f>
        <v>-1.9607843137254901</v>
      </c>
      <c r="E30" s="11">
        <f t="shared" ref="E30:I30" si="9">+E29-E7</f>
        <v>734</v>
      </c>
      <c r="F30" s="11">
        <f t="shared" si="9"/>
        <v>624</v>
      </c>
      <c r="G30" s="10">
        <f>+(E30-F30)*100/F30</f>
        <v>17.628205128205128</v>
      </c>
      <c r="H30" s="11">
        <f t="shared" si="9"/>
        <v>1624</v>
      </c>
      <c r="I30" s="11">
        <f t="shared" si="9"/>
        <v>1172</v>
      </c>
      <c r="J30" s="10">
        <f>+(H30-I30)*100/I30</f>
        <v>38.56655290102389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Hoja5"/>
  <dimension ref="A2:J30"/>
  <sheetViews>
    <sheetView zoomScale="144" zoomScaleNormal="117" zoomScalePageLayoutView="117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/>
      <c r="C4" s="2">
        <f>+'Abril 2016'!B4</f>
        <v>0</v>
      </c>
      <c r="D4" s="15"/>
      <c r="E4" s="2">
        <f>+B4+'Marzo 2017'!E4</f>
        <v>1</v>
      </c>
      <c r="F4" s="2">
        <f>+C4+'Marzo 2017'!F4</f>
        <v>3</v>
      </c>
      <c r="G4" s="15">
        <f t="shared" ref="G4:G6" si="0">+(E4-F4)*100/F4</f>
        <v>-66.666666666666671</v>
      </c>
      <c r="H4" s="2">
        <f>+B4-C4+'Marzo 2017'!H4</f>
        <v>6</v>
      </c>
      <c r="I4" s="16">
        <f>+'Abril 2016'!H4</f>
        <v>8</v>
      </c>
      <c r="J4" s="15">
        <f t="shared" ref="J4:J27" si="1">+(H4-I4)*100/I4</f>
        <v>-25</v>
      </c>
    </row>
    <row r="5" spans="1:10" ht="13" x14ac:dyDescent="0.15">
      <c r="A5" s="1" t="s">
        <v>5</v>
      </c>
      <c r="B5" s="2">
        <v>1</v>
      </c>
      <c r="C5" s="2">
        <f>+'Abril 2016'!B5</f>
        <v>0</v>
      </c>
      <c r="D5" s="15"/>
      <c r="E5" s="2">
        <f>+B5+'Marzo 2017'!E5</f>
        <v>2</v>
      </c>
      <c r="F5" s="2">
        <f>+C5+'Marzo 2017'!F5</f>
        <v>0</v>
      </c>
      <c r="G5" s="15"/>
      <c r="H5" s="2">
        <f>+B5-C5+'Marzo 2017'!H5</f>
        <v>5</v>
      </c>
      <c r="I5" s="16">
        <f>+'Abril 2016'!H5</f>
        <v>2</v>
      </c>
      <c r="J5" s="15">
        <f t="shared" si="1"/>
        <v>150</v>
      </c>
    </row>
    <row r="6" spans="1:10" ht="13" x14ac:dyDescent="0.15">
      <c r="A6" s="1" t="s">
        <v>6</v>
      </c>
      <c r="B6" s="2">
        <v>1</v>
      </c>
      <c r="C6" s="2">
        <f>+'Abril 2016'!B6</f>
        <v>0</v>
      </c>
      <c r="D6" s="15"/>
      <c r="E6" s="2">
        <f>+B6+'Marzo 2017'!E6</f>
        <v>3</v>
      </c>
      <c r="F6" s="2">
        <f>+C6+'Marzo 2017'!F6</f>
        <v>1</v>
      </c>
      <c r="G6" s="15">
        <f t="shared" si="0"/>
        <v>200</v>
      </c>
      <c r="H6" s="2">
        <f>+B6-C6+'Marzo 2017'!H6</f>
        <v>9</v>
      </c>
      <c r="I6" s="16">
        <f>+'Abril 2016'!H6</f>
        <v>6</v>
      </c>
      <c r="J6" s="15">
        <f t="shared" si="1"/>
        <v>50</v>
      </c>
    </row>
    <row r="7" spans="1:10" x14ac:dyDescent="0.15">
      <c r="A7" s="6" t="s">
        <v>1</v>
      </c>
      <c r="B7" s="4">
        <f t="shared" ref="B7" si="2">+B4+B5+B6</f>
        <v>2</v>
      </c>
      <c r="C7" s="4">
        <f>SUM(C4:C6)</f>
        <v>0</v>
      </c>
      <c r="D7" s="5"/>
      <c r="E7" s="4">
        <f>SUM(E4:E6)</f>
        <v>6</v>
      </c>
      <c r="F7" s="4">
        <f>SUM(F4:F6)</f>
        <v>4</v>
      </c>
      <c r="G7" s="5">
        <f t="shared" ref="G7:G27" si="3">+(E7-F7)*100/F7</f>
        <v>50</v>
      </c>
      <c r="H7" s="4">
        <f>SUM(H4:H6)</f>
        <v>20</v>
      </c>
      <c r="I7" s="4">
        <f>SUM(I4:I6)</f>
        <v>16</v>
      </c>
      <c r="J7" s="5">
        <f t="shared" si="1"/>
        <v>25</v>
      </c>
    </row>
    <row r="8" spans="1:10" ht="13" x14ac:dyDescent="0.15">
      <c r="A8" s="1" t="s">
        <v>7</v>
      </c>
      <c r="B8" s="2">
        <v>2</v>
      </c>
      <c r="C8" s="2">
        <f>+'Abril 2016'!B8</f>
        <v>1</v>
      </c>
      <c r="D8" s="15">
        <f t="shared" ref="D8:D12" si="4">+(B8-C8)*100/C8</f>
        <v>100</v>
      </c>
      <c r="E8" s="2">
        <f>+B8+'Marzo 2017'!E8</f>
        <v>2</v>
      </c>
      <c r="F8" s="2">
        <f>+C8+'Marzo 2017'!F8</f>
        <v>2</v>
      </c>
      <c r="G8" s="15">
        <f t="shared" si="3"/>
        <v>0</v>
      </c>
      <c r="H8" s="2">
        <f>+B8-C8+'Marzo 2017'!H8</f>
        <v>7</v>
      </c>
      <c r="I8" s="16">
        <f>+'Abril 2016'!H8</f>
        <v>7</v>
      </c>
      <c r="J8" s="15">
        <f t="shared" si="1"/>
        <v>0</v>
      </c>
    </row>
    <row r="9" spans="1:10" ht="13" x14ac:dyDescent="0.15">
      <c r="A9" s="1" t="s">
        <v>8</v>
      </c>
      <c r="B9" s="2">
        <v>1</v>
      </c>
      <c r="C9" s="2">
        <f>+'Abril 2016'!B9</f>
        <v>4</v>
      </c>
      <c r="D9" s="15">
        <f t="shared" si="4"/>
        <v>-75</v>
      </c>
      <c r="E9" s="2">
        <f>+B9+'Marzo 2017'!E9</f>
        <v>3</v>
      </c>
      <c r="F9" s="2">
        <f>+C9+'Marzo 2017'!F9</f>
        <v>7</v>
      </c>
      <c r="G9" s="15">
        <f t="shared" si="3"/>
        <v>-57.142857142857146</v>
      </c>
      <c r="H9" s="2">
        <f>+B9-C9+'Marzo 2017'!H9</f>
        <v>16</v>
      </c>
      <c r="I9" s="16">
        <f>+'Abril 2016'!H9</f>
        <v>20</v>
      </c>
      <c r="J9" s="15">
        <f t="shared" si="1"/>
        <v>-20</v>
      </c>
    </row>
    <row r="10" spans="1:10" ht="13" x14ac:dyDescent="0.15">
      <c r="A10" s="1" t="s">
        <v>9</v>
      </c>
      <c r="B10" s="2">
        <v>5</v>
      </c>
      <c r="C10" s="2">
        <f>+'Abril 2016'!B10</f>
        <v>3</v>
      </c>
      <c r="D10" s="15">
        <f t="shared" si="4"/>
        <v>66.666666666666671</v>
      </c>
      <c r="E10" s="2">
        <f>+B10+'Marzo 2017'!E10</f>
        <v>23</v>
      </c>
      <c r="F10" s="2">
        <f>+C10+'Marzo 2017'!F10</f>
        <v>14</v>
      </c>
      <c r="G10" s="15">
        <f t="shared" si="3"/>
        <v>64.285714285714292</v>
      </c>
      <c r="H10" s="2">
        <f>+B10-C10+'Marzo 2017'!H10</f>
        <v>54</v>
      </c>
      <c r="I10" s="16">
        <f>+'Abril 2016'!H10</f>
        <v>48</v>
      </c>
      <c r="J10" s="15">
        <f t="shared" si="1"/>
        <v>12.5</v>
      </c>
    </row>
    <row r="11" spans="1:10" ht="13" x14ac:dyDescent="0.15">
      <c r="A11" s="1" t="s">
        <v>10</v>
      </c>
      <c r="B11" s="2">
        <v>6</v>
      </c>
      <c r="C11" s="2">
        <f>+'Abril 2016'!B11</f>
        <v>7</v>
      </c>
      <c r="D11" s="15">
        <f t="shared" si="4"/>
        <v>-14.285714285714286</v>
      </c>
      <c r="E11" s="2">
        <f>+B11+'Marzo 2017'!E11</f>
        <v>23</v>
      </c>
      <c r="F11" s="2">
        <f>+C11+'Marzo 2017'!F11</f>
        <v>28</v>
      </c>
      <c r="G11" s="15">
        <f t="shared" si="3"/>
        <v>-17.857142857142858</v>
      </c>
      <c r="H11" s="2">
        <f>+B11-C11+'Marzo 2017'!H11</f>
        <v>88</v>
      </c>
      <c r="I11" s="16">
        <f>+'Abril 2016'!H11</f>
        <v>68</v>
      </c>
      <c r="J11" s="15">
        <f t="shared" si="1"/>
        <v>29.411764705882351</v>
      </c>
    </row>
    <row r="12" spans="1:10" ht="13" x14ac:dyDescent="0.15">
      <c r="A12" s="1" t="s">
        <v>11</v>
      </c>
      <c r="B12" s="2">
        <v>24</v>
      </c>
      <c r="C12" s="2">
        <f>+'Abril 2016'!B12</f>
        <v>7</v>
      </c>
      <c r="D12" s="15">
        <f t="shared" si="4"/>
        <v>242.85714285714286</v>
      </c>
      <c r="E12" s="2">
        <f>+B12+'Marzo 2017'!E12</f>
        <v>76</v>
      </c>
      <c r="F12" s="2">
        <f>+C12+'Marzo 2017'!F12</f>
        <v>42</v>
      </c>
      <c r="G12" s="15">
        <f t="shared" si="3"/>
        <v>80.952380952380949</v>
      </c>
      <c r="H12" s="2">
        <f>+B12-C12+'Marzo 2017'!H12</f>
        <v>200</v>
      </c>
      <c r="I12" s="16">
        <f>+'Abril 2016'!H12</f>
        <v>107</v>
      </c>
      <c r="J12" s="15">
        <f t="shared" si="1"/>
        <v>86.915887850467286</v>
      </c>
    </row>
    <row r="13" spans="1:10" x14ac:dyDescent="0.15">
      <c r="A13" s="6" t="s">
        <v>2</v>
      </c>
      <c r="B13" s="4">
        <f t="shared" ref="B13" si="5">+B8+B9+B10+B11+B12</f>
        <v>38</v>
      </c>
      <c r="C13" s="4">
        <f>SUM(C8:C12)</f>
        <v>22</v>
      </c>
      <c r="D13" s="5">
        <f>+(B13-C13)*100/C13</f>
        <v>72.727272727272734</v>
      </c>
      <c r="E13" s="4">
        <f>SUM(E8:E12)</f>
        <v>127</v>
      </c>
      <c r="F13" s="4">
        <f>SUM(F8:F12)</f>
        <v>93</v>
      </c>
      <c r="G13" s="5">
        <f t="shared" si="3"/>
        <v>36.55913978494624</v>
      </c>
      <c r="H13" s="4">
        <f>SUM(H8:H12)</f>
        <v>365</v>
      </c>
      <c r="I13" s="4">
        <f>SUM(I8:I12)</f>
        <v>250</v>
      </c>
      <c r="J13" s="5">
        <f t="shared" si="1"/>
        <v>46</v>
      </c>
    </row>
    <row r="14" spans="1:10" ht="13" x14ac:dyDescent="0.15">
      <c r="A14" s="1" t="s">
        <v>12</v>
      </c>
      <c r="B14" s="2">
        <v>4</v>
      </c>
      <c r="C14" s="2">
        <f>+'Abril 2016'!B14</f>
        <v>13</v>
      </c>
      <c r="D14" s="15">
        <f t="shared" ref="D14:D18" si="6">+(B14-C14)*100/C14</f>
        <v>-69.230769230769226</v>
      </c>
      <c r="E14" s="2">
        <f>+B14+'Marzo 2017'!E14</f>
        <v>30</v>
      </c>
      <c r="F14" s="2">
        <f>+C14+'Marzo 2017'!F14</f>
        <v>40</v>
      </c>
      <c r="G14" s="15">
        <f t="shared" si="3"/>
        <v>-25</v>
      </c>
      <c r="H14" s="2">
        <f>+B14-C14+'Marzo 2017'!H14</f>
        <v>119</v>
      </c>
      <c r="I14" s="16">
        <f>+'Abril 2016'!H14</f>
        <v>85</v>
      </c>
      <c r="J14" s="15">
        <f t="shared" si="1"/>
        <v>40</v>
      </c>
    </row>
    <row r="15" spans="1:10" ht="13" x14ac:dyDescent="0.15">
      <c r="A15" s="1" t="s">
        <v>13</v>
      </c>
      <c r="B15" s="2">
        <v>11</v>
      </c>
      <c r="C15" s="2">
        <f>+'Abril 2016'!B15</f>
        <v>12</v>
      </c>
      <c r="D15" s="15">
        <f t="shared" si="6"/>
        <v>-8.3333333333333339</v>
      </c>
      <c r="E15" s="2">
        <f>+B15+'Marzo 2017'!E15</f>
        <v>51</v>
      </c>
      <c r="F15" s="2">
        <f>+C15+'Marzo 2017'!F15</f>
        <v>45</v>
      </c>
      <c r="G15" s="15">
        <f t="shared" si="3"/>
        <v>13.333333333333334</v>
      </c>
      <c r="H15" s="2">
        <f>+B15-C15+'Marzo 2017'!H15</f>
        <v>128</v>
      </c>
      <c r="I15" s="16">
        <f>+'Abril 2016'!H15</f>
        <v>98</v>
      </c>
      <c r="J15" s="15">
        <f t="shared" si="1"/>
        <v>30.612244897959183</v>
      </c>
    </row>
    <row r="16" spans="1:10" ht="13" x14ac:dyDescent="0.15">
      <c r="A16" s="1" t="s">
        <v>14</v>
      </c>
      <c r="B16" s="2">
        <v>15</v>
      </c>
      <c r="C16" s="2">
        <f>+'Abril 2016'!B16</f>
        <v>13</v>
      </c>
      <c r="D16" s="15">
        <f t="shared" si="6"/>
        <v>15.384615384615385</v>
      </c>
      <c r="E16" s="2">
        <f>+B16+'Marzo 2017'!E16</f>
        <v>55</v>
      </c>
      <c r="F16" s="2">
        <f>+C16+'Marzo 2017'!F16</f>
        <v>50</v>
      </c>
      <c r="G16" s="15">
        <f t="shared" si="3"/>
        <v>10</v>
      </c>
      <c r="H16" s="2">
        <f>+B16-C16+'Marzo 2017'!H16</f>
        <v>160</v>
      </c>
      <c r="I16" s="16">
        <f>+'Abril 2016'!H16</f>
        <v>126</v>
      </c>
      <c r="J16" s="15">
        <f t="shared" si="1"/>
        <v>26.984126984126984</v>
      </c>
    </row>
    <row r="17" spans="1:10" ht="13" x14ac:dyDescent="0.15">
      <c r="A17" s="1" t="s">
        <v>15</v>
      </c>
      <c r="B17" s="2">
        <v>13</v>
      </c>
      <c r="C17" s="2">
        <f>+'Abril 2016'!B17</f>
        <v>5</v>
      </c>
      <c r="D17" s="15">
        <f t="shared" si="6"/>
        <v>160</v>
      </c>
      <c r="E17" s="2">
        <f>+B17+'Marzo 2017'!E17</f>
        <v>39</v>
      </c>
      <c r="F17" s="2">
        <f>+C17+'Marzo 2017'!F17</f>
        <v>23</v>
      </c>
      <c r="G17" s="15">
        <f t="shared" si="3"/>
        <v>69.565217391304344</v>
      </c>
      <c r="H17" s="2">
        <f>+B17-C17+'Marzo 2017'!H17</f>
        <v>93</v>
      </c>
      <c r="I17" s="16">
        <f>+'Abril 2016'!H17</f>
        <v>59</v>
      </c>
      <c r="J17" s="15">
        <f t="shared" si="1"/>
        <v>57.627118644067799</v>
      </c>
    </row>
    <row r="18" spans="1:10" ht="13" x14ac:dyDescent="0.15">
      <c r="A18" s="1" t="s">
        <v>29</v>
      </c>
      <c r="B18" s="2">
        <v>10</v>
      </c>
      <c r="C18" s="2">
        <f>+'Abril 2016'!B18</f>
        <v>12</v>
      </c>
      <c r="D18" s="15">
        <f t="shared" si="6"/>
        <v>-16.666666666666668</v>
      </c>
      <c r="E18" s="2">
        <f>+B18+'Marzo 2017'!E18</f>
        <v>40</v>
      </c>
      <c r="F18" s="2">
        <f>+C18+'Marzo 2017'!F18</f>
        <v>39</v>
      </c>
      <c r="G18" s="15">
        <f t="shared" si="3"/>
        <v>2.5641025641025643</v>
      </c>
      <c r="H18" s="2">
        <f>+B18-C18+'Marzo 2017'!H18</f>
        <v>141</v>
      </c>
      <c r="I18" s="16">
        <f>+'Abril 2016'!H18</f>
        <v>94</v>
      </c>
      <c r="J18" s="15">
        <f t="shared" si="1"/>
        <v>50</v>
      </c>
    </row>
    <row r="19" spans="1:10" x14ac:dyDescent="0.15">
      <c r="A19" s="6" t="s">
        <v>3</v>
      </c>
      <c r="B19" s="4">
        <f t="shared" ref="B19" si="7">+B14+B15+B16+B17+B18</f>
        <v>53</v>
      </c>
      <c r="C19" s="4">
        <f>SUM(C14:C18)</f>
        <v>55</v>
      </c>
      <c r="D19" s="5">
        <f>+(B19-C19)*100/C19</f>
        <v>-3.6363636363636362</v>
      </c>
      <c r="E19" s="4">
        <f>SUM(E14:E18)</f>
        <v>215</v>
      </c>
      <c r="F19" s="4">
        <f>SUM(F14:F18)</f>
        <v>197</v>
      </c>
      <c r="G19" s="5">
        <f t="shared" si="3"/>
        <v>9.1370558375634516</v>
      </c>
      <c r="H19" s="4">
        <f>SUM(H14:H18)</f>
        <v>641</v>
      </c>
      <c r="I19" s="4">
        <f>SUM(I14:I18)</f>
        <v>462</v>
      </c>
      <c r="J19" s="5">
        <f t="shared" si="1"/>
        <v>38.744588744588746</v>
      </c>
    </row>
    <row r="20" spans="1:10" ht="13" x14ac:dyDescent="0.15">
      <c r="A20" s="1" t="s">
        <v>16</v>
      </c>
      <c r="B20" s="2">
        <v>14</v>
      </c>
      <c r="C20" s="2">
        <f>+'Abril 2016'!B20</f>
        <v>11</v>
      </c>
      <c r="D20" s="15">
        <f t="shared" ref="D20:D26" si="8">+(B20-C20)*100/C20</f>
        <v>27.272727272727273</v>
      </c>
      <c r="E20" s="2">
        <f>+B20+'Marzo 2017'!E20</f>
        <v>52</v>
      </c>
      <c r="F20" s="2">
        <f>+C20+'Marzo 2017'!F20</f>
        <v>41</v>
      </c>
      <c r="G20" s="15">
        <f t="shared" si="3"/>
        <v>26.829268292682926</v>
      </c>
      <c r="H20" s="2">
        <f>+B20-C20+'Marzo 2017'!H20</f>
        <v>155</v>
      </c>
      <c r="I20" s="16">
        <f>+'Abril 2016'!H20</f>
        <v>112</v>
      </c>
      <c r="J20" s="15">
        <f t="shared" si="1"/>
        <v>38.392857142857146</v>
      </c>
    </row>
    <row r="21" spans="1:10" ht="13" x14ac:dyDescent="0.15">
      <c r="A21" s="1" t="s">
        <v>17</v>
      </c>
      <c r="B21" s="2">
        <v>8</v>
      </c>
      <c r="C21" s="2">
        <f>+'Abril 2016'!B21</f>
        <v>9</v>
      </c>
      <c r="D21" s="15">
        <f t="shared" si="8"/>
        <v>-11.111111111111111</v>
      </c>
      <c r="E21" s="2">
        <f>+B21+'Marzo 2017'!E21</f>
        <v>29</v>
      </c>
      <c r="F21" s="2">
        <f>+C21+'Marzo 2017'!F21</f>
        <v>29</v>
      </c>
      <c r="G21" s="15">
        <f t="shared" si="3"/>
        <v>0</v>
      </c>
      <c r="H21" s="2">
        <f>+B21-C21+'Marzo 2017'!H21</f>
        <v>78</v>
      </c>
      <c r="I21" s="16">
        <f>+'Abril 2016'!H21</f>
        <v>63</v>
      </c>
      <c r="J21" s="15">
        <f t="shared" si="1"/>
        <v>23.80952380952381</v>
      </c>
    </row>
    <row r="22" spans="1:10" ht="13" x14ac:dyDescent="0.15">
      <c r="A22" s="1" t="s">
        <v>19</v>
      </c>
      <c r="B22" s="2">
        <v>4</v>
      </c>
      <c r="C22" s="2">
        <f>+'Abril 2016'!B22</f>
        <v>8</v>
      </c>
      <c r="D22" s="15">
        <f t="shared" si="8"/>
        <v>-50</v>
      </c>
      <c r="E22" s="2">
        <f>+B22+'Marzo 2017'!E22</f>
        <v>13</v>
      </c>
      <c r="F22" s="2">
        <f>+C22+'Marzo 2017'!F22</f>
        <v>16</v>
      </c>
      <c r="G22" s="15">
        <f t="shared" si="3"/>
        <v>-18.75</v>
      </c>
      <c r="H22" s="2">
        <f>+B22-C22+'Marzo 2017'!H22</f>
        <v>34</v>
      </c>
      <c r="I22" s="16">
        <f>+'Abril 2016'!H22</f>
        <v>26</v>
      </c>
      <c r="J22" s="15">
        <f t="shared" si="1"/>
        <v>30.76923076923077</v>
      </c>
    </row>
    <row r="23" spans="1:10" ht="13" x14ac:dyDescent="0.15">
      <c r="A23" s="1" t="s">
        <v>18</v>
      </c>
      <c r="B23" s="2">
        <v>7</v>
      </c>
      <c r="C23" s="2">
        <f>+'Abril 2016'!B23</f>
        <v>4</v>
      </c>
      <c r="D23" s="15">
        <f t="shared" si="8"/>
        <v>75</v>
      </c>
      <c r="E23" s="2">
        <f>+B23+'Marzo 2017'!E23</f>
        <v>22</v>
      </c>
      <c r="F23" s="2">
        <f>+C23+'Marzo 2017'!F23</f>
        <v>21</v>
      </c>
      <c r="G23" s="15">
        <f t="shared" si="3"/>
        <v>4.7619047619047619</v>
      </c>
      <c r="H23" s="2">
        <f>+B23-C23+'Marzo 2017'!H23</f>
        <v>73</v>
      </c>
      <c r="I23" s="16">
        <f>+'Abril 2016'!H23</f>
        <v>40</v>
      </c>
      <c r="J23" s="15">
        <f t="shared" si="1"/>
        <v>82.5</v>
      </c>
    </row>
    <row r="24" spans="1:10" ht="13" x14ac:dyDescent="0.15">
      <c r="A24" s="1" t="s">
        <v>20</v>
      </c>
      <c r="B24" s="2">
        <v>11</v>
      </c>
      <c r="C24" s="2">
        <f>+'Abril 2016'!B24</f>
        <v>10</v>
      </c>
      <c r="D24" s="15">
        <f t="shared" si="8"/>
        <v>10</v>
      </c>
      <c r="E24" s="2">
        <f>+B24+'Marzo 2017'!E24</f>
        <v>33</v>
      </c>
      <c r="F24" s="2">
        <f>+C24+'Marzo 2017'!F24</f>
        <v>20</v>
      </c>
      <c r="G24" s="15">
        <f t="shared" si="3"/>
        <v>65</v>
      </c>
      <c r="H24" s="2">
        <f>+B24-C24+'Marzo 2017'!H24</f>
        <v>69</v>
      </c>
      <c r="I24" s="16">
        <f>+'Abril 2016'!H24</f>
        <v>46</v>
      </c>
      <c r="J24" s="15">
        <f t="shared" si="1"/>
        <v>50</v>
      </c>
    </row>
    <row r="25" spans="1:10" ht="13" x14ac:dyDescent="0.15">
      <c r="A25" s="1" t="s">
        <v>22</v>
      </c>
      <c r="B25" s="2">
        <v>15</v>
      </c>
      <c r="C25" s="2">
        <f>+'Abril 2016'!B25</f>
        <v>11</v>
      </c>
      <c r="D25" s="15">
        <f t="shared" si="8"/>
        <v>36.363636363636367</v>
      </c>
      <c r="E25" s="2">
        <f>+B25+'Marzo 2017'!E25</f>
        <v>62</v>
      </c>
      <c r="F25" s="2">
        <f>+C25+'Marzo 2017'!F25</f>
        <v>32</v>
      </c>
      <c r="G25" s="15">
        <f t="shared" si="3"/>
        <v>93.75</v>
      </c>
      <c r="H25" s="2">
        <f>+B25-C25+'Marzo 2017'!H25</f>
        <v>143</v>
      </c>
      <c r="I25" s="16">
        <f>+'Abril 2016'!H25</f>
        <v>92</v>
      </c>
      <c r="J25" s="15">
        <f t="shared" si="1"/>
        <v>55.434782608695649</v>
      </c>
    </row>
    <row r="26" spans="1:10" ht="13" x14ac:dyDescent="0.15">
      <c r="A26" s="1" t="s">
        <v>21</v>
      </c>
      <c r="B26" s="2">
        <v>6</v>
      </c>
      <c r="C26" s="2">
        <f>+'Abril 2016'!B26</f>
        <v>5</v>
      </c>
      <c r="D26" s="15">
        <f t="shared" si="8"/>
        <v>20</v>
      </c>
      <c r="E26" s="2">
        <f>+B26+'Marzo 2017'!E26</f>
        <v>20</v>
      </c>
      <c r="F26" s="2">
        <f>+C26+'Marzo 2017'!F26</f>
        <v>19</v>
      </c>
      <c r="G26" s="15">
        <f t="shared" si="3"/>
        <v>5.2631578947368425</v>
      </c>
      <c r="H26" s="2">
        <f>+B26-C26+'Marzo 2017'!H26</f>
        <v>48</v>
      </c>
      <c r="I26" s="16">
        <f>+'Abril 2016'!H26</f>
        <v>32</v>
      </c>
      <c r="J26" s="15">
        <f t="shared" si="1"/>
        <v>50</v>
      </c>
    </row>
    <row r="27" spans="1:10" ht="13" x14ac:dyDescent="0.15">
      <c r="A27" s="1" t="s">
        <v>28</v>
      </c>
      <c r="B27" s="2">
        <v>3</v>
      </c>
      <c r="C27" s="2">
        <f>+'Abril 2016'!B27</f>
        <v>1</v>
      </c>
      <c r="D27" s="15"/>
      <c r="E27" s="2">
        <f>+B27+'Marzo 2017'!E27</f>
        <v>11</v>
      </c>
      <c r="F27" s="2">
        <f>+C27+'Marzo 2017'!F27</f>
        <v>3</v>
      </c>
      <c r="G27" s="15">
        <f t="shared" si="3"/>
        <v>266.66666666666669</v>
      </c>
      <c r="H27" s="2">
        <f>+B27-C27+'Marzo 2017'!H27</f>
        <v>21</v>
      </c>
      <c r="I27" s="16">
        <f>+'Abril 2016'!H27</f>
        <v>7</v>
      </c>
      <c r="J27" s="15">
        <f t="shared" si="1"/>
        <v>200</v>
      </c>
    </row>
    <row r="28" spans="1:10" x14ac:dyDescent="0.15">
      <c r="A28" s="6" t="s">
        <v>30</v>
      </c>
      <c r="B28" s="4">
        <f>SUM(B20:B27)</f>
        <v>68</v>
      </c>
      <c r="C28" s="4">
        <f>SUM(C20:C27)</f>
        <v>59</v>
      </c>
      <c r="D28" s="5">
        <f>+(B28-C28)*100/C28</f>
        <v>15.254237288135593</v>
      </c>
      <c r="E28" s="4">
        <f>SUM(E20:E27)</f>
        <v>242</v>
      </c>
      <c r="F28" s="4">
        <f>SUM(F20:F27)</f>
        <v>181</v>
      </c>
      <c r="G28" s="5">
        <f>+(E28-F28)*100/F28</f>
        <v>33.701657458563538</v>
      </c>
      <c r="H28" s="4">
        <f>SUM(H20:H27)</f>
        <v>621</v>
      </c>
      <c r="I28" s="4">
        <f>SUM(I20:I27)</f>
        <v>418</v>
      </c>
      <c r="J28" s="5">
        <f>+(H28-I28)*100/I28</f>
        <v>48.564593301435409</v>
      </c>
    </row>
    <row r="29" spans="1:10" ht="14" x14ac:dyDescent="0.15">
      <c r="A29" s="14" t="s">
        <v>27</v>
      </c>
      <c r="B29" s="12">
        <f>+B7+B13+B19+B28</f>
        <v>161</v>
      </c>
      <c r="C29" s="12">
        <f>+C7+C13+C19+C28</f>
        <v>136</v>
      </c>
      <c r="D29" s="13">
        <f>+(B29-C29)*100/C29</f>
        <v>18.382352941176471</v>
      </c>
      <c r="E29" s="12">
        <f t="shared" ref="E29:I29" si="9">+E7+E13+E19+E28</f>
        <v>590</v>
      </c>
      <c r="F29" s="12">
        <f t="shared" si="9"/>
        <v>475</v>
      </c>
      <c r="G29" s="13">
        <f>+(E29-F29)*100/F29</f>
        <v>24.210526315789473</v>
      </c>
      <c r="H29" s="12">
        <f t="shared" si="9"/>
        <v>1647</v>
      </c>
      <c r="I29" s="12">
        <f t="shared" si="9"/>
        <v>1146</v>
      </c>
      <c r="J29" s="13">
        <f>+(H29-I29)*100/I29</f>
        <v>43.717277486910994</v>
      </c>
    </row>
    <row r="30" spans="1:10" x14ac:dyDescent="0.15">
      <c r="A30" s="11" t="s">
        <v>31</v>
      </c>
      <c r="B30" s="11">
        <f>+B29-B7</f>
        <v>159</v>
      </c>
      <c r="C30" s="11">
        <f>+C29-C7</f>
        <v>136</v>
      </c>
      <c r="D30" s="10">
        <f>+(B30-C30)*100/C30</f>
        <v>16.911764705882351</v>
      </c>
      <c r="E30" s="11">
        <f t="shared" ref="E30:I30" si="10">+E29-E7</f>
        <v>584</v>
      </c>
      <c r="F30" s="11">
        <f t="shared" si="10"/>
        <v>471</v>
      </c>
      <c r="G30" s="10">
        <f>+(E30-F30)*100/F30</f>
        <v>23.991507430997878</v>
      </c>
      <c r="H30" s="11">
        <f t="shared" si="10"/>
        <v>1627</v>
      </c>
      <c r="I30" s="11">
        <f t="shared" si="10"/>
        <v>1130</v>
      </c>
      <c r="J30" s="10">
        <f>+(H30-I30)*100/I30</f>
        <v>43.982300884955755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Hoja6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/>
      <c r="C4" s="2">
        <f>+'Marzo 2016'!B4</f>
        <v>1</v>
      </c>
      <c r="D4" s="15"/>
      <c r="E4" s="2">
        <f>+B4+'Febrero 2017'!E4</f>
        <v>1</v>
      </c>
      <c r="F4" s="2">
        <f>+C4+'Febrero 2017'!F4</f>
        <v>3</v>
      </c>
      <c r="G4" s="15"/>
      <c r="H4" s="2">
        <f>+B4-C4+'Febrero 2017'!H4</f>
        <v>6</v>
      </c>
      <c r="I4" s="16">
        <f>+'Marzo 2016'!H4</f>
        <v>8</v>
      </c>
      <c r="J4" s="15">
        <f t="shared" ref="J4:J27" si="0">+(H4-I4)*100/I4</f>
        <v>-25</v>
      </c>
    </row>
    <row r="5" spans="1:10" ht="13" x14ac:dyDescent="0.15">
      <c r="A5" s="1" t="s">
        <v>5</v>
      </c>
      <c r="B5" s="2">
        <v>1</v>
      </c>
      <c r="C5" s="2">
        <f>+'Marzo 2016'!B5</f>
        <v>0</v>
      </c>
      <c r="D5" s="15"/>
      <c r="E5" s="2">
        <f>+B5+'Febrero 2017'!E5</f>
        <v>1</v>
      </c>
      <c r="F5" s="2">
        <f>+C5+'Febrero 2017'!F5</f>
        <v>0</v>
      </c>
      <c r="G5" s="15"/>
      <c r="H5" s="2">
        <f>+B5-C5+'Febrero 2017'!H5</f>
        <v>4</v>
      </c>
      <c r="I5" s="16">
        <f>+'Marzo 2016'!H5</f>
        <v>3</v>
      </c>
      <c r="J5" s="15">
        <f t="shared" si="0"/>
        <v>33.333333333333336</v>
      </c>
    </row>
    <row r="6" spans="1:10" ht="13" x14ac:dyDescent="0.15">
      <c r="A6" s="1" t="s">
        <v>6</v>
      </c>
      <c r="B6" s="2"/>
      <c r="C6" s="2">
        <f>+'Marzo 2016'!B6</f>
        <v>1</v>
      </c>
      <c r="D6" s="15"/>
      <c r="E6" s="2">
        <f>+B6+'Febrero 2017'!E6</f>
        <v>2</v>
      </c>
      <c r="F6" s="2">
        <f>+C6+'Febrero 2017'!F6</f>
        <v>1</v>
      </c>
      <c r="G6" s="15"/>
      <c r="H6" s="2">
        <f>+B6-C6+'Febrero 2017'!H6</f>
        <v>8</v>
      </c>
      <c r="I6" s="16">
        <f>+'Marzo 2016'!H6</f>
        <v>6</v>
      </c>
      <c r="J6" s="15">
        <f t="shared" si="0"/>
        <v>33.333333333333336</v>
      </c>
    </row>
    <row r="7" spans="1:10" x14ac:dyDescent="0.15">
      <c r="A7" s="6" t="s">
        <v>1</v>
      </c>
      <c r="B7" s="4">
        <f t="shared" ref="B7" si="1">+B4+B5+B6</f>
        <v>1</v>
      </c>
      <c r="C7" s="4">
        <f>SUM(C4:C6)</f>
        <v>2</v>
      </c>
      <c r="D7" s="5"/>
      <c r="E7" s="4">
        <f>SUM(E4:E6)</f>
        <v>4</v>
      </c>
      <c r="F7" s="4">
        <f>SUM(F4:F6)</f>
        <v>4</v>
      </c>
      <c r="G7" s="5">
        <f t="shared" ref="G7:G27" si="2">+(E7-F7)*100/F7</f>
        <v>0</v>
      </c>
      <c r="H7" s="4">
        <f>SUM(H4:H6)</f>
        <v>18</v>
      </c>
      <c r="I7" s="4">
        <f>SUM(I4:I6)</f>
        <v>17</v>
      </c>
      <c r="J7" s="5">
        <f t="shared" si="0"/>
        <v>5.882352941176471</v>
      </c>
    </row>
    <row r="8" spans="1:10" ht="13" x14ac:dyDescent="0.15">
      <c r="A8" s="1" t="s">
        <v>7</v>
      </c>
      <c r="B8" s="2"/>
      <c r="C8" s="2">
        <f>+'Marzo 2016'!B8</f>
        <v>1</v>
      </c>
      <c r="D8" s="15"/>
      <c r="E8" s="2">
        <f>+B8+'Febrero 2017'!E8</f>
        <v>0</v>
      </c>
      <c r="F8" s="2">
        <f>+C8+'Febrero 2017'!F8</f>
        <v>1</v>
      </c>
      <c r="G8" s="15"/>
      <c r="H8" s="2">
        <f>+B8-C8+'Febrero 2017'!H8</f>
        <v>6</v>
      </c>
      <c r="I8" s="16">
        <f>+'Marzo 2016'!H8</f>
        <v>6</v>
      </c>
      <c r="J8" s="15">
        <f t="shared" si="0"/>
        <v>0</v>
      </c>
    </row>
    <row r="9" spans="1:10" ht="13" x14ac:dyDescent="0.15">
      <c r="A9" s="1" t="s">
        <v>8</v>
      </c>
      <c r="B9" s="2">
        <v>1</v>
      </c>
      <c r="C9" s="2">
        <f>+'Marzo 2016'!B9</f>
        <v>0</v>
      </c>
      <c r="D9" s="15"/>
      <c r="E9" s="2">
        <f>+B9+'Febrero 2017'!E9</f>
        <v>2</v>
      </c>
      <c r="F9" s="2">
        <f>+C9+'Febrero 2017'!F9</f>
        <v>3</v>
      </c>
      <c r="G9" s="15">
        <f t="shared" si="2"/>
        <v>-33.333333333333336</v>
      </c>
      <c r="H9" s="2">
        <f>+B9-C9+'Febrero 2017'!H9</f>
        <v>19</v>
      </c>
      <c r="I9" s="16">
        <f>+'Marzo 2016'!H9</f>
        <v>19</v>
      </c>
      <c r="J9" s="15">
        <f t="shared" si="0"/>
        <v>0</v>
      </c>
    </row>
    <row r="10" spans="1:10" ht="13" x14ac:dyDescent="0.15">
      <c r="A10" s="1" t="s">
        <v>9</v>
      </c>
      <c r="B10" s="2">
        <v>5</v>
      </c>
      <c r="C10" s="2">
        <f>+'Marzo 2016'!B10</f>
        <v>4</v>
      </c>
      <c r="D10" s="15">
        <f t="shared" ref="D10:D12" si="3">+(B10-C10)*100/C10</f>
        <v>25</v>
      </c>
      <c r="E10" s="2">
        <f>+B10+'Febrero 2017'!E10</f>
        <v>18</v>
      </c>
      <c r="F10" s="2">
        <f>+C10+'Febrero 2017'!F10</f>
        <v>11</v>
      </c>
      <c r="G10" s="15">
        <f t="shared" si="2"/>
        <v>63.636363636363633</v>
      </c>
      <c r="H10" s="2">
        <f>+B10-C10+'Febrero 2017'!H10</f>
        <v>52</v>
      </c>
      <c r="I10" s="16">
        <f>+'Marzo 2016'!H10</f>
        <v>50</v>
      </c>
      <c r="J10" s="15">
        <f t="shared" si="0"/>
        <v>4</v>
      </c>
    </row>
    <row r="11" spans="1:10" ht="13" x14ac:dyDescent="0.15">
      <c r="A11" s="1" t="s">
        <v>10</v>
      </c>
      <c r="B11" s="2">
        <v>4</v>
      </c>
      <c r="C11" s="2">
        <f>+'Marzo 2016'!B11</f>
        <v>10</v>
      </c>
      <c r="D11" s="15">
        <f t="shared" si="3"/>
        <v>-60</v>
      </c>
      <c r="E11" s="2">
        <f>+B11+'Febrero 2017'!E11</f>
        <v>17</v>
      </c>
      <c r="F11" s="2">
        <f>+C11+'Febrero 2017'!F11</f>
        <v>21</v>
      </c>
      <c r="G11" s="15">
        <f t="shared" si="2"/>
        <v>-19.047619047619047</v>
      </c>
      <c r="H11" s="2">
        <f>+B11-C11+'Febrero 2017'!H11</f>
        <v>89</v>
      </c>
      <c r="I11" s="16">
        <f>+'Marzo 2016'!H11</f>
        <v>65</v>
      </c>
      <c r="J11" s="15">
        <f t="shared" si="0"/>
        <v>36.92307692307692</v>
      </c>
    </row>
    <row r="12" spans="1:10" ht="13" x14ac:dyDescent="0.15">
      <c r="A12" s="1" t="s">
        <v>11</v>
      </c>
      <c r="B12" s="2">
        <v>22</v>
      </c>
      <c r="C12" s="2">
        <f>+'Marzo 2016'!B12</f>
        <v>11</v>
      </c>
      <c r="D12" s="15">
        <f t="shared" si="3"/>
        <v>100</v>
      </c>
      <c r="E12" s="2">
        <f>+B12+'Febrero 2017'!E12</f>
        <v>52</v>
      </c>
      <c r="F12" s="2">
        <f>+C12+'Febrero 2017'!F12</f>
        <v>35</v>
      </c>
      <c r="G12" s="15">
        <f t="shared" si="2"/>
        <v>48.571428571428569</v>
      </c>
      <c r="H12" s="2">
        <f>+B12-C12+'Febrero 2017'!H12</f>
        <v>183</v>
      </c>
      <c r="I12" s="16">
        <f>+'Marzo 2016'!H12</f>
        <v>116</v>
      </c>
      <c r="J12" s="15">
        <f t="shared" si="0"/>
        <v>57.758620689655174</v>
      </c>
    </row>
    <row r="13" spans="1:10" x14ac:dyDescent="0.15">
      <c r="A13" s="6" t="s">
        <v>2</v>
      </c>
      <c r="B13" s="4">
        <f t="shared" ref="B13" si="4">+B8+B9+B10+B11+B12</f>
        <v>32</v>
      </c>
      <c r="C13" s="4">
        <f>SUM(C8:C12)</f>
        <v>26</v>
      </c>
      <c r="D13" s="5">
        <f>+(B13-C13)*100/C13</f>
        <v>23.076923076923077</v>
      </c>
      <c r="E13" s="4">
        <f>SUM(E8:E12)</f>
        <v>89</v>
      </c>
      <c r="F13" s="4">
        <f>SUM(F8:F12)</f>
        <v>71</v>
      </c>
      <c r="G13" s="5">
        <f t="shared" si="2"/>
        <v>25.35211267605634</v>
      </c>
      <c r="H13" s="4">
        <f>SUM(H8:H12)</f>
        <v>349</v>
      </c>
      <c r="I13" s="4">
        <f>SUM(I8:I12)</f>
        <v>256</v>
      </c>
      <c r="J13" s="5">
        <f t="shared" si="0"/>
        <v>36.328125</v>
      </c>
    </row>
    <row r="14" spans="1:10" ht="13" x14ac:dyDescent="0.15">
      <c r="A14" s="1" t="s">
        <v>12</v>
      </c>
      <c r="B14" s="2">
        <v>13</v>
      </c>
      <c r="C14" s="2">
        <f>+'Marzo 2016'!B14</f>
        <v>10</v>
      </c>
      <c r="D14" s="15">
        <f t="shared" ref="D14:D18" si="5">+(B14-C14)*100/C14</f>
        <v>30</v>
      </c>
      <c r="E14" s="2">
        <f>+B14+'Febrero 2017'!E14</f>
        <v>26</v>
      </c>
      <c r="F14" s="2">
        <f>+C14+'Febrero 2017'!F14</f>
        <v>27</v>
      </c>
      <c r="G14" s="15">
        <f t="shared" si="2"/>
        <v>-3.7037037037037037</v>
      </c>
      <c r="H14" s="2">
        <f>+B14-C14+'Febrero 2017'!H14</f>
        <v>128</v>
      </c>
      <c r="I14" s="16">
        <f>+'Marzo 2016'!H14</f>
        <v>84</v>
      </c>
      <c r="J14" s="15">
        <f t="shared" si="0"/>
        <v>52.38095238095238</v>
      </c>
    </row>
    <row r="15" spans="1:10" ht="13" x14ac:dyDescent="0.15">
      <c r="A15" s="1" t="s">
        <v>13</v>
      </c>
      <c r="B15" s="2">
        <v>17</v>
      </c>
      <c r="C15" s="2">
        <f>+'Marzo 2016'!B15</f>
        <v>10</v>
      </c>
      <c r="D15" s="15">
        <f t="shared" si="5"/>
        <v>70</v>
      </c>
      <c r="E15" s="2">
        <f>+B15+'Febrero 2017'!E15</f>
        <v>40</v>
      </c>
      <c r="F15" s="2">
        <f>+C15+'Febrero 2017'!F15</f>
        <v>33</v>
      </c>
      <c r="G15" s="15">
        <f t="shared" si="2"/>
        <v>21.212121212121211</v>
      </c>
      <c r="H15" s="2">
        <f>+B15-C15+'Febrero 2017'!H15</f>
        <v>129</v>
      </c>
      <c r="I15" s="16">
        <f>+'Marzo 2016'!H15</f>
        <v>93</v>
      </c>
      <c r="J15" s="15">
        <f t="shared" si="0"/>
        <v>38.70967741935484</v>
      </c>
    </row>
    <row r="16" spans="1:10" ht="13" x14ac:dyDescent="0.15">
      <c r="A16" s="1" t="s">
        <v>14</v>
      </c>
      <c r="B16" s="2">
        <v>13</v>
      </c>
      <c r="C16" s="2">
        <f>+'Marzo 2016'!B16</f>
        <v>18</v>
      </c>
      <c r="D16" s="15">
        <f t="shared" si="5"/>
        <v>-27.777777777777779</v>
      </c>
      <c r="E16" s="2">
        <f>+B16+'Febrero 2017'!E16</f>
        <v>40</v>
      </c>
      <c r="F16" s="2">
        <f>+C16+'Febrero 2017'!F16</f>
        <v>37</v>
      </c>
      <c r="G16" s="15">
        <f t="shared" si="2"/>
        <v>8.1081081081081088</v>
      </c>
      <c r="H16" s="2">
        <f>+B16-C16+'Febrero 2017'!H16</f>
        <v>158</v>
      </c>
      <c r="I16" s="16">
        <f>+'Marzo 2016'!H16</f>
        <v>121</v>
      </c>
      <c r="J16" s="15">
        <f t="shared" si="0"/>
        <v>30.578512396694215</v>
      </c>
    </row>
    <row r="17" spans="1:10" ht="13" x14ac:dyDescent="0.15">
      <c r="A17" s="1" t="s">
        <v>15</v>
      </c>
      <c r="B17" s="2">
        <v>7</v>
      </c>
      <c r="C17" s="2">
        <f>+'Marzo 2016'!B17</f>
        <v>5</v>
      </c>
      <c r="D17" s="15">
        <f t="shared" si="5"/>
        <v>40</v>
      </c>
      <c r="E17" s="2">
        <f>+B17+'Febrero 2017'!E17</f>
        <v>26</v>
      </c>
      <c r="F17" s="2">
        <f>+C17+'Febrero 2017'!F17</f>
        <v>18</v>
      </c>
      <c r="G17" s="15">
        <f t="shared" si="2"/>
        <v>44.444444444444443</v>
      </c>
      <c r="H17" s="2">
        <f>+B17-C17+'Febrero 2017'!H17</f>
        <v>85</v>
      </c>
      <c r="I17" s="16">
        <f>+'Marzo 2016'!H17</f>
        <v>64</v>
      </c>
      <c r="J17" s="15">
        <f t="shared" si="0"/>
        <v>32.8125</v>
      </c>
    </row>
    <row r="18" spans="1:10" ht="13" x14ac:dyDescent="0.15">
      <c r="A18" s="1" t="s">
        <v>29</v>
      </c>
      <c r="B18" s="2">
        <v>14</v>
      </c>
      <c r="C18" s="2">
        <f>+'Marzo 2016'!B18</f>
        <v>14</v>
      </c>
      <c r="D18" s="15">
        <f t="shared" si="5"/>
        <v>0</v>
      </c>
      <c r="E18" s="2">
        <f>+B18+'Febrero 2017'!E18</f>
        <v>30</v>
      </c>
      <c r="F18" s="2">
        <f>+C18+'Febrero 2017'!F18</f>
        <v>27</v>
      </c>
      <c r="G18" s="15">
        <f t="shared" si="2"/>
        <v>11.111111111111111</v>
      </c>
      <c r="H18" s="2">
        <f>+B18-C18+'Febrero 2017'!H18</f>
        <v>143</v>
      </c>
      <c r="I18" s="16">
        <f>+'Marzo 2016'!H18</f>
        <v>89</v>
      </c>
      <c r="J18" s="15">
        <f t="shared" si="0"/>
        <v>60.674157303370784</v>
      </c>
    </row>
    <row r="19" spans="1:10" x14ac:dyDescent="0.15">
      <c r="A19" s="6" t="s">
        <v>3</v>
      </c>
      <c r="B19" s="4">
        <f t="shared" ref="B19" si="6">+B14+B15+B16+B17+B18</f>
        <v>64</v>
      </c>
      <c r="C19" s="4">
        <f>SUM(C14:C18)</f>
        <v>57</v>
      </c>
      <c r="D19" s="5">
        <f>+(B19-C19)*100/C19</f>
        <v>12.280701754385966</v>
      </c>
      <c r="E19" s="4">
        <f>SUM(E14:E18)</f>
        <v>162</v>
      </c>
      <c r="F19" s="4">
        <f>SUM(F14:F18)</f>
        <v>142</v>
      </c>
      <c r="G19" s="5">
        <f t="shared" si="2"/>
        <v>14.084507042253522</v>
      </c>
      <c r="H19" s="4">
        <f>SUM(H14:H18)</f>
        <v>643</v>
      </c>
      <c r="I19" s="4">
        <f>SUM(I14:I18)</f>
        <v>451</v>
      </c>
      <c r="J19" s="5">
        <f t="shared" si="0"/>
        <v>42.572062084257205</v>
      </c>
    </row>
    <row r="20" spans="1:10" ht="13" x14ac:dyDescent="0.15">
      <c r="A20" s="1" t="s">
        <v>16</v>
      </c>
      <c r="B20" s="2">
        <v>19</v>
      </c>
      <c r="C20" s="2">
        <f>+'Marzo 2016'!B20</f>
        <v>13</v>
      </c>
      <c r="D20" s="15">
        <f t="shared" ref="D20:D26" si="7">+(B20-C20)*100/C20</f>
        <v>46.153846153846153</v>
      </c>
      <c r="E20" s="2">
        <f>+B20+'Febrero 2017'!E20</f>
        <v>38</v>
      </c>
      <c r="F20" s="2">
        <f>+C20+'Febrero 2017'!F20</f>
        <v>30</v>
      </c>
      <c r="G20" s="15">
        <f t="shared" si="2"/>
        <v>26.666666666666668</v>
      </c>
      <c r="H20" s="2">
        <f>+B20-C20+'Febrero 2017'!H20</f>
        <v>152</v>
      </c>
      <c r="I20" s="16">
        <f>+'Marzo 2016'!H20</f>
        <v>112</v>
      </c>
      <c r="J20" s="15">
        <f t="shared" si="0"/>
        <v>35.714285714285715</v>
      </c>
    </row>
    <row r="21" spans="1:10" ht="13" x14ac:dyDescent="0.15">
      <c r="A21" s="1" t="s">
        <v>17</v>
      </c>
      <c r="B21" s="2">
        <v>8</v>
      </c>
      <c r="C21" s="2">
        <f>+'Marzo 2016'!B21</f>
        <v>8</v>
      </c>
      <c r="D21" s="15">
        <f t="shared" si="7"/>
        <v>0</v>
      </c>
      <c r="E21" s="2">
        <f>+B21+'Febrero 2017'!E21</f>
        <v>21</v>
      </c>
      <c r="F21" s="2">
        <f>+C21+'Febrero 2017'!F21</f>
        <v>20</v>
      </c>
      <c r="G21" s="15">
        <f t="shared" si="2"/>
        <v>5</v>
      </c>
      <c r="H21" s="2">
        <f>+B21-C21+'Febrero 2017'!H21</f>
        <v>79</v>
      </c>
      <c r="I21" s="16">
        <f>+'Marzo 2016'!H21</f>
        <v>56</v>
      </c>
      <c r="J21" s="15">
        <f t="shared" si="0"/>
        <v>41.071428571428569</v>
      </c>
    </row>
    <row r="22" spans="1:10" ht="13" x14ac:dyDescent="0.15">
      <c r="A22" s="1" t="s">
        <v>19</v>
      </c>
      <c r="B22" s="2">
        <v>3</v>
      </c>
      <c r="C22" s="2">
        <f>+'Marzo 2016'!B22</f>
        <v>3</v>
      </c>
      <c r="D22" s="15">
        <f t="shared" si="7"/>
        <v>0</v>
      </c>
      <c r="E22" s="2">
        <f>+B22+'Febrero 2017'!E22</f>
        <v>9</v>
      </c>
      <c r="F22" s="2">
        <f>+C22+'Febrero 2017'!F22</f>
        <v>8</v>
      </c>
      <c r="G22" s="15">
        <f t="shared" si="2"/>
        <v>12.5</v>
      </c>
      <c r="H22" s="2">
        <f>+B22-C22+'Febrero 2017'!H22</f>
        <v>38</v>
      </c>
      <c r="I22" s="16">
        <f>+'Marzo 2016'!H22</f>
        <v>21</v>
      </c>
      <c r="J22" s="15">
        <f t="shared" si="0"/>
        <v>80.952380952380949</v>
      </c>
    </row>
    <row r="23" spans="1:10" ht="13" x14ac:dyDescent="0.15">
      <c r="A23" s="1" t="s">
        <v>18</v>
      </c>
      <c r="B23" s="2">
        <v>8</v>
      </c>
      <c r="C23" s="2">
        <f>+'Marzo 2016'!B23</f>
        <v>10</v>
      </c>
      <c r="D23" s="15">
        <f t="shared" si="7"/>
        <v>-20</v>
      </c>
      <c r="E23" s="2">
        <f>+B23+'Febrero 2017'!E23</f>
        <v>15</v>
      </c>
      <c r="F23" s="2">
        <f>+C23+'Febrero 2017'!F23</f>
        <v>17</v>
      </c>
      <c r="G23" s="15">
        <f t="shared" si="2"/>
        <v>-11.764705882352942</v>
      </c>
      <c r="H23" s="2">
        <f>+B23-C23+'Febrero 2017'!H23</f>
        <v>70</v>
      </c>
      <c r="I23" s="16">
        <f>+'Marzo 2016'!H23</f>
        <v>44</v>
      </c>
      <c r="J23" s="15">
        <f t="shared" si="0"/>
        <v>59.090909090909093</v>
      </c>
    </row>
    <row r="24" spans="1:10" ht="13" x14ac:dyDescent="0.15">
      <c r="A24" s="1" t="s">
        <v>20</v>
      </c>
      <c r="B24" s="2">
        <v>2</v>
      </c>
      <c r="C24" s="2">
        <f>+'Marzo 2016'!B24</f>
        <v>3</v>
      </c>
      <c r="D24" s="15">
        <f t="shared" si="7"/>
        <v>-33.333333333333336</v>
      </c>
      <c r="E24" s="2">
        <f>+B24+'Febrero 2017'!E24</f>
        <v>22</v>
      </c>
      <c r="F24" s="2">
        <f>+C24+'Febrero 2017'!F24</f>
        <v>10</v>
      </c>
      <c r="G24" s="15">
        <f t="shared" si="2"/>
        <v>120</v>
      </c>
      <c r="H24" s="2">
        <f>+B24-C24+'Febrero 2017'!H24</f>
        <v>68</v>
      </c>
      <c r="I24" s="16">
        <f>+'Marzo 2016'!H24</f>
        <v>43</v>
      </c>
      <c r="J24" s="15">
        <f t="shared" si="0"/>
        <v>58.139534883720927</v>
      </c>
    </row>
    <row r="25" spans="1:10" ht="13" x14ac:dyDescent="0.15">
      <c r="A25" s="1" t="s">
        <v>22</v>
      </c>
      <c r="B25" s="2">
        <v>16</v>
      </c>
      <c r="C25" s="2">
        <f>+'Marzo 2016'!B25</f>
        <v>8</v>
      </c>
      <c r="D25" s="15">
        <f t="shared" si="7"/>
        <v>100</v>
      </c>
      <c r="E25" s="2">
        <f>+B25+'Febrero 2017'!E25</f>
        <v>47</v>
      </c>
      <c r="F25" s="2">
        <f>+C25+'Febrero 2017'!F25</f>
        <v>21</v>
      </c>
      <c r="G25" s="15">
        <f t="shared" si="2"/>
        <v>123.80952380952381</v>
      </c>
      <c r="H25" s="2">
        <f>+B25-C25+'Febrero 2017'!H25</f>
        <v>139</v>
      </c>
      <c r="I25" s="16">
        <f>+'Marzo 2016'!H25</f>
        <v>87</v>
      </c>
      <c r="J25" s="15">
        <f t="shared" si="0"/>
        <v>59.770114942528735</v>
      </c>
    </row>
    <row r="26" spans="1:10" ht="13" x14ac:dyDescent="0.15">
      <c r="A26" s="1" t="s">
        <v>21</v>
      </c>
      <c r="B26" s="2">
        <v>6</v>
      </c>
      <c r="C26" s="2">
        <f>+'Marzo 2016'!B26</f>
        <v>5</v>
      </c>
      <c r="D26" s="15">
        <f t="shared" si="7"/>
        <v>20</v>
      </c>
      <c r="E26" s="2">
        <f>+B26+'Febrero 2017'!E26</f>
        <v>14</v>
      </c>
      <c r="F26" s="2">
        <f>+C26+'Febrero 2017'!F26</f>
        <v>14</v>
      </c>
      <c r="G26" s="15">
        <f t="shared" si="2"/>
        <v>0</v>
      </c>
      <c r="H26" s="2">
        <f>+B26-C26+'Febrero 2017'!H26</f>
        <v>47</v>
      </c>
      <c r="I26" s="16">
        <f>+'Marzo 2016'!H26</f>
        <v>37</v>
      </c>
      <c r="J26" s="15">
        <f t="shared" si="0"/>
        <v>27.027027027027028</v>
      </c>
    </row>
    <row r="27" spans="1:10" ht="13" x14ac:dyDescent="0.15">
      <c r="A27" s="1" t="s">
        <v>28</v>
      </c>
      <c r="B27" s="2">
        <v>7</v>
      </c>
      <c r="C27" s="2">
        <f>+'Marzo 2016'!B27</f>
        <v>0</v>
      </c>
      <c r="D27" s="15"/>
      <c r="E27" s="2">
        <f>+B27+'Febrero 2017'!E27</f>
        <v>8</v>
      </c>
      <c r="F27" s="2">
        <f>+C27+'Febrero 2017'!F27</f>
        <v>2</v>
      </c>
      <c r="G27" s="15">
        <f t="shared" si="2"/>
        <v>300</v>
      </c>
      <c r="H27" s="2">
        <f>+B27-C27+'Febrero 2017'!H27</f>
        <v>19</v>
      </c>
      <c r="I27" s="16">
        <f>+'Marzo 2016'!H27</f>
        <v>8</v>
      </c>
      <c r="J27" s="15">
        <f t="shared" si="0"/>
        <v>137.5</v>
      </c>
    </row>
    <row r="28" spans="1:10" x14ac:dyDescent="0.15">
      <c r="A28" s="6" t="s">
        <v>30</v>
      </c>
      <c r="B28" s="4">
        <f>SUM(B20:B27)</f>
        <v>69</v>
      </c>
      <c r="C28" s="4">
        <f>SUM(C20:C27)</f>
        <v>50</v>
      </c>
      <c r="D28" s="5">
        <f>+(B28-C28)*100/C28</f>
        <v>38</v>
      </c>
      <c r="E28" s="4">
        <f>SUM(E20:E27)</f>
        <v>174</v>
      </c>
      <c r="F28" s="4">
        <f>SUM(F20:F27)</f>
        <v>122</v>
      </c>
      <c r="G28" s="5">
        <f>+(E28-F28)*100/F28</f>
        <v>42.622950819672134</v>
      </c>
      <c r="H28" s="4">
        <f>SUM(H20:H27)</f>
        <v>612</v>
      </c>
      <c r="I28" s="4">
        <f>SUM(I20:I27)</f>
        <v>408</v>
      </c>
      <c r="J28" s="5">
        <f>+(H28-I28)*100/I28</f>
        <v>50</v>
      </c>
    </row>
    <row r="29" spans="1:10" ht="14" x14ac:dyDescent="0.15">
      <c r="A29" s="14" t="s">
        <v>27</v>
      </c>
      <c r="B29" s="12">
        <f>+B7+B13+B19+B28</f>
        <v>166</v>
      </c>
      <c r="C29" s="12">
        <f>+C7+C13+C19+C28</f>
        <v>135</v>
      </c>
      <c r="D29" s="13">
        <f>+(B29-C29)*100/C29</f>
        <v>22.962962962962962</v>
      </c>
      <c r="E29" s="12">
        <f t="shared" ref="E29:I29" si="8">+E7+E13+E19+E28</f>
        <v>429</v>
      </c>
      <c r="F29" s="12">
        <f t="shared" si="8"/>
        <v>339</v>
      </c>
      <c r="G29" s="13">
        <f>+(E29-F29)*100/F29</f>
        <v>26.548672566371682</v>
      </c>
      <c r="H29" s="12">
        <f t="shared" si="8"/>
        <v>1622</v>
      </c>
      <c r="I29" s="12">
        <f t="shared" si="8"/>
        <v>1132</v>
      </c>
      <c r="J29" s="13">
        <f>+(H29-I29)*100/I29</f>
        <v>43.286219081272087</v>
      </c>
    </row>
    <row r="30" spans="1:10" x14ac:dyDescent="0.15">
      <c r="A30" s="11" t="s">
        <v>31</v>
      </c>
      <c r="B30" s="11">
        <f>+B29-B7</f>
        <v>165</v>
      </c>
      <c r="C30" s="11">
        <f>+C29-C7</f>
        <v>133</v>
      </c>
      <c r="D30" s="10">
        <f>+(B30-C30)*100/C30</f>
        <v>24.060150375939848</v>
      </c>
      <c r="E30" s="11">
        <f t="shared" ref="E30:I30" si="9">+E29-E7</f>
        <v>425</v>
      </c>
      <c r="F30" s="11">
        <f t="shared" si="9"/>
        <v>335</v>
      </c>
      <c r="G30" s="10">
        <f>+(E30-F30)*100/F30</f>
        <v>26.865671641791046</v>
      </c>
      <c r="H30" s="11">
        <f t="shared" si="9"/>
        <v>1604</v>
      </c>
      <c r="I30" s="11">
        <f t="shared" si="9"/>
        <v>1115</v>
      </c>
      <c r="J30" s="10">
        <f>+(H30-I30)*100/I30</f>
        <v>43.856502242152466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Hoja7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+'Febrero 2016 '!B4</f>
        <v>1</v>
      </c>
      <c r="D4" s="15"/>
      <c r="E4" s="2">
        <f>+B4+'Enero 2017'!E4</f>
        <v>1</v>
      </c>
      <c r="F4" s="2">
        <f>+C4+'Enero 2017'!F4</f>
        <v>2</v>
      </c>
      <c r="G4" s="15"/>
      <c r="H4" s="2">
        <f>+B4-C4+'Enero 2017'!H4</f>
        <v>7</v>
      </c>
      <c r="I4" s="16">
        <f>+'Febrero 2016 '!H4</f>
        <v>9</v>
      </c>
      <c r="J4" s="15">
        <f t="shared" ref="J4:J27" si="0">+(H4-I4)*100/I4</f>
        <v>-22.222222222222221</v>
      </c>
    </row>
    <row r="5" spans="1:10" ht="13" x14ac:dyDescent="0.15">
      <c r="A5" s="1" t="s">
        <v>5</v>
      </c>
      <c r="B5" s="2"/>
      <c r="C5" s="2">
        <f>+'Febrero 2016 '!B5</f>
        <v>0</v>
      </c>
      <c r="D5" s="15"/>
      <c r="E5" s="2">
        <f>+B5+'Enero 2017'!E5</f>
        <v>0</v>
      </c>
      <c r="F5" s="2">
        <f>+C5+'Enero 2017'!F5</f>
        <v>0</v>
      </c>
      <c r="G5" s="15"/>
      <c r="H5" s="2">
        <f>+B5-C5+'Enero 2017'!H5</f>
        <v>3</v>
      </c>
      <c r="I5" s="16">
        <f>+'Febrero 2016 '!H5</f>
        <v>3</v>
      </c>
      <c r="J5" s="15">
        <f t="shared" si="0"/>
        <v>0</v>
      </c>
    </row>
    <row r="6" spans="1:10" ht="13" x14ac:dyDescent="0.15">
      <c r="A6" s="1" t="s">
        <v>6</v>
      </c>
      <c r="B6" s="2">
        <v>2</v>
      </c>
      <c r="C6" s="2">
        <f>+'Febrero 2016 '!B6</f>
        <v>0</v>
      </c>
      <c r="D6" s="15"/>
      <c r="E6" s="2">
        <f>+B6+'Enero 2017'!E6</f>
        <v>2</v>
      </c>
      <c r="F6" s="2">
        <f>+C6+'Enero 2017'!F6</f>
        <v>0</v>
      </c>
      <c r="G6" s="15"/>
      <c r="H6" s="2">
        <f>+B6-C6+'Enero 2017'!H6</f>
        <v>9</v>
      </c>
      <c r="I6" s="16">
        <f>+'Febrero 2016 '!H6</f>
        <v>5</v>
      </c>
      <c r="J6" s="15">
        <f t="shared" si="0"/>
        <v>80</v>
      </c>
    </row>
    <row r="7" spans="1:10" x14ac:dyDescent="0.15">
      <c r="A7" s="6" t="s">
        <v>1</v>
      </c>
      <c r="B7" s="4">
        <f t="shared" ref="B7" si="1">+B4+B5+B6</f>
        <v>3</v>
      </c>
      <c r="C7" s="4">
        <f>SUM(C4:C6)</f>
        <v>1</v>
      </c>
      <c r="D7" s="5"/>
      <c r="E7" s="4">
        <f>SUM(E4:E6)</f>
        <v>3</v>
      </c>
      <c r="F7" s="4">
        <f>SUM(F4:F6)</f>
        <v>2</v>
      </c>
      <c r="G7" s="5">
        <f t="shared" ref="G7:G27" si="2">+(E7-F7)*100/F7</f>
        <v>50</v>
      </c>
      <c r="H7" s="4">
        <f>SUM(H4:H6)</f>
        <v>19</v>
      </c>
      <c r="I7" s="4">
        <f>SUM(I4:I6)</f>
        <v>17</v>
      </c>
      <c r="J7" s="5">
        <f t="shared" si="0"/>
        <v>11.764705882352942</v>
      </c>
    </row>
    <row r="8" spans="1:10" ht="13" x14ac:dyDescent="0.15">
      <c r="A8" s="1" t="s">
        <v>7</v>
      </c>
      <c r="B8" s="2"/>
      <c r="C8" s="2">
        <f>+'Febrero 2016 '!B8</f>
        <v>0</v>
      </c>
      <c r="D8" s="15"/>
      <c r="E8" s="2">
        <f>+B8+'Enero 2017'!E8</f>
        <v>0</v>
      </c>
      <c r="F8" s="2">
        <f>+C8+'Enero 2017'!F8</f>
        <v>0</v>
      </c>
      <c r="G8" s="15"/>
      <c r="H8" s="2">
        <f>+B8-C8+'Enero 2017'!H8</f>
        <v>7</v>
      </c>
      <c r="I8" s="16">
        <f>+'Febrero 2016 '!H8</f>
        <v>7</v>
      </c>
      <c r="J8" s="15">
        <f t="shared" si="0"/>
        <v>0</v>
      </c>
    </row>
    <row r="9" spans="1:10" ht="13" x14ac:dyDescent="0.15">
      <c r="A9" s="1" t="s">
        <v>8</v>
      </c>
      <c r="B9" s="2"/>
      <c r="C9" s="2">
        <f>+'Febrero 2016 '!B9</f>
        <v>1</v>
      </c>
      <c r="D9" s="15">
        <f t="shared" ref="D9:D12" si="3">+(B9-C9)*100/C9</f>
        <v>-100</v>
      </c>
      <c r="E9" s="2">
        <f>+B9+'Enero 2017'!E9</f>
        <v>1</v>
      </c>
      <c r="F9" s="2">
        <f>+C9+'Enero 2017'!F9</f>
        <v>3</v>
      </c>
      <c r="G9" s="15">
        <f t="shared" si="2"/>
        <v>-66.666666666666671</v>
      </c>
      <c r="H9" s="2">
        <f>+B9-C9+'Enero 2017'!H9</f>
        <v>18</v>
      </c>
      <c r="I9" s="16">
        <f>+'Febrero 2016 '!H9</f>
        <v>21</v>
      </c>
      <c r="J9" s="15">
        <f t="shared" si="0"/>
        <v>-14.285714285714286</v>
      </c>
    </row>
    <row r="10" spans="1:10" ht="13" x14ac:dyDescent="0.15">
      <c r="A10" s="1" t="s">
        <v>9</v>
      </c>
      <c r="B10" s="2">
        <v>9</v>
      </c>
      <c r="C10" s="2">
        <f>+'Febrero 2016 '!B10</f>
        <v>6</v>
      </c>
      <c r="D10" s="15">
        <f t="shared" si="3"/>
        <v>50</v>
      </c>
      <c r="E10" s="2">
        <f>+B10+'Enero 2017'!E10</f>
        <v>13</v>
      </c>
      <c r="F10" s="2">
        <f>+C10+'Enero 2017'!F10</f>
        <v>7</v>
      </c>
      <c r="G10" s="15">
        <f t="shared" si="2"/>
        <v>85.714285714285708</v>
      </c>
      <c r="H10" s="2">
        <f>+B10-C10+'Enero 2017'!H10</f>
        <v>51</v>
      </c>
      <c r="I10" s="16">
        <f>+'Febrero 2016 '!H10</f>
        <v>53</v>
      </c>
      <c r="J10" s="15">
        <f t="shared" si="0"/>
        <v>-3.7735849056603774</v>
      </c>
    </row>
    <row r="11" spans="1:10" ht="13" x14ac:dyDescent="0.15">
      <c r="A11" s="1" t="s">
        <v>10</v>
      </c>
      <c r="B11" s="2">
        <v>8</v>
      </c>
      <c r="C11" s="2">
        <f>+'Febrero 2016 '!B11</f>
        <v>7</v>
      </c>
      <c r="D11" s="15">
        <f t="shared" si="3"/>
        <v>14.285714285714286</v>
      </c>
      <c r="E11" s="2">
        <f>+B11+'Enero 2017'!E11</f>
        <v>13</v>
      </c>
      <c r="F11" s="2">
        <f>+C11+'Enero 2017'!F11</f>
        <v>11</v>
      </c>
      <c r="G11" s="15">
        <f t="shared" si="2"/>
        <v>18.181818181818183</v>
      </c>
      <c r="H11" s="2">
        <f>+B11-C11+'Enero 2017'!H11</f>
        <v>95</v>
      </c>
      <c r="I11" s="16">
        <f>+'Febrero 2016 '!H11</f>
        <v>58</v>
      </c>
      <c r="J11" s="15">
        <f t="shared" si="0"/>
        <v>63.793103448275865</v>
      </c>
    </row>
    <row r="12" spans="1:10" ht="13" x14ac:dyDescent="0.15">
      <c r="A12" s="1" t="s">
        <v>11</v>
      </c>
      <c r="B12" s="2">
        <v>18</v>
      </c>
      <c r="C12" s="2">
        <f>+'Febrero 2016 '!B12</f>
        <v>16</v>
      </c>
      <c r="D12" s="15">
        <f t="shared" si="3"/>
        <v>12.5</v>
      </c>
      <c r="E12" s="2">
        <f>+B12+'Enero 2017'!E12</f>
        <v>30</v>
      </c>
      <c r="F12" s="2">
        <f>+C12+'Enero 2017'!F12</f>
        <v>24</v>
      </c>
      <c r="G12" s="15">
        <f t="shared" si="2"/>
        <v>25</v>
      </c>
      <c r="H12" s="2">
        <f>+B12-C12+'Enero 2017'!H12</f>
        <v>172</v>
      </c>
      <c r="I12" s="16">
        <f>+'Febrero 2016 '!H12</f>
        <v>119</v>
      </c>
      <c r="J12" s="15">
        <f t="shared" si="0"/>
        <v>44.537815126050418</v>
      </c>
    </row>
    <row r="13" spans="1:10" x14ac:dyDescent="0.15">
      <c r="A13" s="6" t="s">
        <v>2</v>
      </c>
      <c r="B13" s="4">
        <f t="shared" ref="B13" si="4">+B8+B9+B10+B11+B12</f>
        <v>35</v>
      </c>
      <c r="C13" s="4">
        <f>SUM(C8:C12)</f>
        <v>30</v>
      </c>
      <c r="D13" s="5">
        <f>+(B13-C13)*100/C13</f>
        <v>16.666666666666668</v>
      </c>
      <c r="E13" s="4">
        <f>SUM(E8:E12)</f>
        <v>57</v>
      </c>
      <c r="F13" s="4">
        <f>SUM(F8:F12)</f>
        <v>45</v>
      </c>
      <c r="G13" s="5">
        <f t="shared" si="2"/>
        <v>26.666666666666668</v>
      </c>
      <c r="H13" s="4">
        <f>SUM(H8:H12)</f>
        <v>343</v>
      </c>
      <c r="I13" s="4">
        <f>SUM(I8:I12)</f>
        <v>258</v>
      </c>
      <c r="J13" s="5">
        <f t="shared" si="0"/>
        <v>32.945736434108525</v>
      </c>
    </row>
    <row r="14" spans="1:10" ht="13" x14ac:dyDescent="0.15">
      <c r="A14" s="1" t="s">
        <v>12</v>
      </c>
      <c r="B14" s="2">
        <v>7</v>
      </c>
      <c r="C14" s="2">
        <f>+'Febrero 2016 '!B14</f>
        <v>8</v>
      </c>
      <c r="D14" s="15">
        <f t="shared" ref="D14:D18" si="5">+(B14-C14)*100/C14</f>
        <v>-12.5</v>
      </c>
      <c r="E14" s="2">
        <f>+B14+'Enero 2017'!E14</f>
        <v>13</v>
      </c>
      <c r="F14" s="2">
        <f>+C14+'Enero 2017'!F14</f>
        <v>17</v>
      </c>
      <c r="G14" s="15">
        <f t="shared" si="2"/>
        <v>-23.529411764705884</v>
      </c>
      <c r="H14" s="2">
        <f>+B14-C14+'Enero 2017'!H14</f>
        <v>125</v>
      </c>
      <c r="I14" s="16">
        <f>+'Febrero 2016 '!H14</f>
        <v>80</v>
      </c>
      <c r="J14" s="15">
        <f t="shared" si="0"/>
        <v>56.25</v>
      </c>
    </row>
    <row r="15" spans="1:10" ht="13" x14ac:dyDescent="0.15">
      <c r="A15" s="1" t="s">
        <v>13</v>
      </c>
      <c r="B15" s="2">
        <v>13</v>
      </c>
      <c r="C15" s="2">
        <f>+'Febrero 2016 '!B15</f>
        <v>14</v>
      </c>
      <c r="D15" s="15">
        <f t="shared" si="5"/>
        <v>-7.1428571428571432</v>
      </c>
      <c r="E15" s="2">
        <f>+B15+'Enero 2017'!E15</f>
        <v>23</v>
      </c>
      <c r="F15" s="2">
        <f>+C15+'Enero 2017'!F15</f>
        <v>23</v>
      </c>
      <c r="G15" s="15">
        <f t="shared" si="2"/>
        <v>0</v>
      </c>
      <c r="H15" s="2">
        <f>+B15-C15+'Enero 2017'!H15</f>
        <v>122</v>
      </c>
      <c r="I15" s="16">
        <f>+'Febrero 2016 '!H15</f>
        <v>95</v>
      </c>
      <c r="J15" s="15">
        <f t="shared" si="0"/>
        <v>28.421052631578949</v>
      </c>
    </row>
    <row r="16" spans="1:10" ht="13" x14ac:dyDescent="0.15">
      <c r="A16" s="1" t="s">
        <v>14</v>
      </c>
      <c r="B16" s="2">
        <v>14</v>
      </c>
      <c r="C16" s="2">
        <f>+'Febrero 2016 '!B16</f>
        <v>8</v>
      </c>
      <c r="D16" s="15">
        <f t="shared" si="5"/>
        <v>75</v>
      </c>
      <c r="E16" s="2">
        <f>+B16+'Enero 2017'!E16</f>
        <v>27</v>
      </c>
      <c r="F16" s="2">
        <f>+C16+'Enero 2017'!F16</f>
        <v>19</v>
      </c>
      <c r="G16" s="15">
        <f t="shared" si="2"/>
        <v>42.10526315789474</v>
      </c>
      <c r="H16" s="2">
        <f>+B16-C16+'Enero 2017'!H16</f>
        <v>163</v>
      </c>
      <c r="I16" s="16">
        <f>+'Febrero 2016 '!H16</f>
        <v>118</v>
      </c>
      <c r="J16" s="15">
        <f t="shared" si="0"/>
        <v>38.135593220338983</v>
      </c>
    </row>
    <row r="17" spans="1:10" ht="13" x14ac:dyDescent="0.15">
      <c r="A17" s="1" t="s">
        <v>15</v>
      </c>
      <c r="B17" s="2">
        <v>13</v>
      </c>
      <c r="C17" s="2">
        <f>+'Febrero 2016 '!B17</f>
        <v>9</v>
      </c>
      <c r="D17" s="15">
        <f t="shared" si="5"/>
        <v>44.444444444444443</v>
      </c>
      <c r="E17" s="2">
        <f>+B17+'Enero 2017'!E17</f>
        <v>19</v>
      </c>
      <c r="F17" s="2">
        <f>+C17+'Enero 2017'!F17</f>
        <v>13</v>
      </c>
      <c r="G17" s="15">
        <f t="shared" si="2"/>
        <v>46.153846153846153</v>
      </c>
      <c r="H17" s="2">
        <f>+B17-C17+'Enero 2017'!H17</f>
        <v>83</v>
      </c>
      <c r="I17" s="16">
        <f>+'Febrero 2016 '!H17</f>
        <v>64</v>
      </c>
      <c r="J17" s="15">
        <f t="shared" si="0"/>
        <v>29.6875</v>
      </c>
    </row>
    <row r="18" spans="1:10" ht="13" x14ac:dyDescent="0.15">
      <c r="A18" s="1" t="s">
        <v>29</v>
      </c>
      <c r="B18" s="2">
        <v>8</v>
      </c>
      <c r="C18" s="2">
        <f>+'Febrero 2016 '!B18</f>
        <v>8</v>
      </c>
      <c r="D18" s="15">
        <f t="shared" si="5"/>
        <v>0</v>
      </c>
      <c r="E18" s="2">
        <f>+B18+'Enero 2017'!E18</f>
        <v>16</v>
      </c>
      <c r="F18" s="2">
        <f>+C18+'Enero 2017'!F18</f>
        <v>13</v>
      </c>
      <c r="G18" s="15">
        <f t="shared" si="2"/>
        <v>23.076923076923077</v>
      </c>
      <c r="H18" s="2">
        <f>+B18-C18+'Enero 2017'!H18</f>
        <v>143</v>
      </c>
      <c r="I18" s="16">
        <f>+'Febrero 2016 '!H18</f>
        <v>80</v>
      </c>
      <c r="J18" s="15">
        <f t="shared" si="0"/>
        <v>78.75</v>
      </c>
    </row>
    <row r="19" spans="1:10" x14ac:dyDescent="0.15">
      <c r="A19" s="6" t="s">
        <v>3</v>
      </c>
      <c r="B19" s="4">
        <f t="shared" ref="B19" si="6">+B14+B15+B16+B17+B18</f>
        <v>55</v>
      </c>
      <c r="C19" s="4">
        <f>SUM(C14:C18)</f>
        <v>47</v>
      </c>
      <c r="D19" s="5">
        <f>+(B19-C19)*100/C19</f>
        <v>17.021276595744681</v>
      </c>
      <c r="E19" s="4">
        <f>SUM(E14:E18)</f>
        <v>98</v>
      </c>
      <c r="F19" s="4">
        <f>SUM(F14:F18)</f>
        <v>85</v>
      </c>
      <c r="G19" s="5">
        <f t="shared" si="2"/>
        <v>15.294117647058824</v>
      </c>
      <c r="H19" s="4">
        <f>SUM(H14:H18)</f>
        <v>636</v>
      </c>
      <c r="I19" s="4">
        <f>SUM(I14:I18)</f>
        <v>437</v>
      </c>
      <c r="J19" s="5">
        <f t="shared" si="0"/>
        <v>45.537757437070937</v>
      </c>
    </row>
    <row r="20" spans="1:10" ht="13" x14ac:dyDescent="0.15">
      <c r="A20" s="1" t="s">
        <v>16</v>
      </c>
      <c r="B20" s="2">
        <v>10</v>
      </c>
      <c r="C20" s="2">
        <f>+'Febrero 2016 '!B20</f>
        <v>9</v>
      </c>
      <c r="D20" s="15">
        <f t="shared" ref="D20:D27" si="7">+(B20-C20)*100/C20</f>
        <v>11.111111111111111</v>
      </c>
      <c r="E20" s="2">
        <f>+B20+'Enero 2017'!E20</f>
        <v>19</v>
      </c>
      <c r="F20" s="2">
        <f>+C20+'Enero 2017'!F20</f>
        <v>17</v>
      </c>
      <c r="G20" s="15">
        <f t="shared" si="2"/>
        <v>11.764705882352942</v>
      </c>
      <c r="H20" s="2">
        <f>+B20-C20+'Enero 2017'!H20</f>
        <v>146</v>
      </c>
      <c r="I20" s="16">
        <f>+'Febrero 2016 '!H20</f>
        <v>110</v>
      </c>
      <c r="J20" s="15">
        <f t="shared" si="0"/>
        <v>32.727272727272727</v>
      </c>
    </row>
    <row r="21" spans="1:10" ht="13" x14ac:dyDescent="0.15">
      <c r="A21" s="1" t="s">
        <v>17</v>
      </c>
      <c r="B21" s="2">
        <v>8</v>
      </c>
      <c r="C21" s="2">
        <f>+'Febrero 2016 '!B21</f>
        <v>6</v>
      </c>
      <c r="D21" s="15">
        <f t="shared" si="7"/>
        <v>33.333333333333336</v>
      </c>
      <c r="E21" s="2">
        <f>+B21+'Enero 2017'!E21</f>
        <v>13</v>
      </c>
      <c r="F21" s="2">
        <f>+C21+'Enero 2017'!F21</f>
        <v>12</v>
      </c>
      <c r="G21" s="15">
        <f t="shared" si="2"/>
        <v>8.3333333333333339</v>
      </c>
      <c r="H21" s="2">
        <f>+B21-C21+'Enero 2017'!H21</f>
        <v>79</v>
      </c>
      <c r="I21" s="16">
        <f>+'Febrero 2016 '!H21</f>
        <v>52</v>
      </c>
      <c r="J21" s="15">
        <f t="shared" si="0"/>
        <v>51.92307692307692</v>
      </c>
    </row>
    <row r="22" spans="1:10" ht="13" x14ac:dyDescent="0.15">
      <c r="A22" s="1" t="s">
        <v>19</v>
      </c>
      <c r="B22" s="2">
        <v>3</v>
      </c>
      <c r="C22" s="2">
        <f>+'Febrero 2016 '!B22</f>
        <v>4</v>
      </c>
      <c r="D22" s="15">
        <f t="shared" si="7"/>
        <v>-25</v>
      </c>
      <c r="E22" s="2">
        <f>+B22+'Enero 2017'!E22</f>
        <v>6</v>
      </c>
      <c r="F22" s="2">
        <f>+C22+'Enero 2017'!F22</f>
        <v>5</v>
      </c>
      <c r="G22" s="15">
        <f t="shared" si="2"/>
        <v>20</v>
      </c>
      <c r="H22" s="2">
        <f>+B22-C22+'Enero 2017'!H22</f>
        <v>38</v>
      </c>
      <c r="I22" s="16">
        <f>+'Febrero 2016 '!H22</f>
        <v>22</v>
      </c>
      <c r="J22" s="15">
        <f t="shared" si="0"/>
        <v>72.727272727272734</v>
      </c>
    </row>
    <row r="23" spans="1:10" ht="13" x14ac:dyDescent="0.15">
      <c r="A23" s="1" t="s">
        <v>18</v>
      </c>
      <c r="B23" s="2">
        <v>2</v>
      </c>
      <c r="C23" s="2">
        <f>+'Febrero 2016 '!B23</f>
        <v>3</v>
      </c>
      <c r="D23" s="15">
        <f t="shared" si="7"/>
        <v>-33.333333333333336</v>
      </c>
      <c r="E23" s="2">
        <f>+B23+'Enero 2017'!E23</f>
        <v>7</v>
      </c>
      <c r="F23" s="2">
        <f>+C23+'Enero 2017'!F23</f>
        <v>7</v>
      </c>
      <c r="G23" s="15">
        <f t="shared" si="2"/>
        <v>0</v>
      </c>
      <c r="H23" s="2">
        <f>+B23-C23+'Enero 2017'!H23</f>
        <v>72</v>
      </c>
      <c r="I23" s="16">
        <f>+'Febrero 2016 '!H23</f>
        <v>39</v>
      </c>
      <c r="J23" s="15">
        <f t="shared" si="0"/>
        <v>84.615384615384613</v>
      </c>
    </row>
    <row r="24" spans="1:10" ht="13" x14ac:dyDescent="0.15">
      <c r="A24" s="1" t="s">
        <v>20</v>
      </c>
      <c r="B24" s="2">
        <v>9</v>
      </c>
      <c r="C24" s="2">
        <f>+'Febrero 2016 '!B24</f>
        <v>2</v>
      </c>
      <c r="D24" s="15">
        <f t="shared" si="7"/>
        <v>350</v>
      </c>
      <c r="E24" s="2">
        <f>+B24+'Enero 2017'!E24</f>
        <v>20</v>
      </c>
      <c r="F24" s="2">
        <f>+C24+'Enero 2017'!F24</f>
        <v>7</v>
      </c>
      <c r="G24" s="15">
        <f t="shared" si="2"/>
        <v>185.71428571428572</v>
      </c>
      <c r="H24" s="2">
        <f>+B24-C24+'Enero 2017'!H24</f>
        <v>69</v>
      </c>
      <c r="I24" s="16">
        <f>+'Febrero 2016 '!H24</f>
        <v>43</v>
      </c>
      <c r="J24" s="15">
        <f t="shared" si="0"/>
        <v>60.465116279069768</v>
      </c>
    </row>
    <row r="25" spans="1:10" ht="13" x14ac:dyDescent="0.15">
      <c r="A25" s="1" t="s">
        <v>22</v>
      </c>
      <c r="B25" s="2">
        <v>19</v>
      </c>
      <c r="C25" s="2">
        <f>+'Febrero 2016 '!B25</f>
        <v>6</v>
      </c>
      <c r="D25" s="15">
        <f t="shared" si="7"/>
        <v>216.66666666666666</v>
      </c>
      <c r="E25" s="2">
        <f>+B25+'Enero 2017'!E25</f>
        <v>31</v>
      </c>
      <c r="F25" s="2">
        <f>+C25+'Enero 2017'!F25</f>
        <v>13</v>
      </c>
      <c r="G25" s="15">
        <f t="shared" si="2"/>
        <v>138.46153846153845</v>
      </c>
      <c r="H25" s="2">
        <f>+B25-C25+'Enero 2017'!H25</f>
        <v>131</v>
      </c>
      <c r="I25" s="16">
        <f>+'Febrero 2016 '!H25</f>
        <v>84</v>
      </c>
      <c r="J25" s="15">
        <f t="shared" si="0"/>
        <v>55.952380952380949</v>
      </c>
    </row>
    <row r="26" spans="1:10" ht="13" x14ac:dyDescent="0.15">
      <c r="A26" s="1" t="s">
        <v>21</v>
      </c>
      <c r="B26" s="2">
        <v>5</v>
      </c>
      <c r="C26" s="2">
        <f>+'Febrero 2016 '!B26</f>
        <v>5</v>
      </c>
      <c r="D26" s="15">
        <f t="shared" si="7"/>
        <v>0</v>
      </c>
      <c r="E26" s="2">
        <f>+B26+'Enero 2017'!E26</f>
        <v>8</v>
      </c>
      <c r="F26" s="2">
        <f>+C26+'Enero 2017'!F26</f>
        <v>9</v>
      </c>
      <c r="G26" s="15">
        <f t="shared" si="2"/>
        <v>-11.111111111111111</v>
      </c>
      <c r="H26" s="2">
        <f>+B26-C26+'Enero 2017'!H26</f>
        <v>46</v>
      </c>
      <c r="I26" s="16">
        <f>+'Febrero 2016 '!H26</f>
        <v>34</v>
      </c>
      <c r="J26" s="15">
        <f t="shared" si="0"/>
        <v>35.294117647058826</v>
      </c>
    </row>
    <row r="27" spans="1:10" ht="13" x14ac:dyDescent="0.15">
      <c r="A27" s="1" t="s">
        <v>28</v>
      </c>
      <c r="B27" s="2"/>
      <c r="C27" s="2">
        <f>+'Febrero 2016 '!B27</f>
        <v>1</v>
      </c>
      <c r="D27" s="15">
        <f t="shared" si="7"/>
        <v>-100</v>
      </c>
      <c r="E27" s="2">
        <f>+B27+'Enero 2017'!E27</f>
        <v>1</v>
      </c>
      <c r="F27" s="2">
        <f>+C27+'Enero 2017'!F27</f>
        <v>2</v>
      </c>
      <c r="G27" s="15">
        <f t="shared" si="2"/>
        <v>-50</v>
      </c>
      <c r="H27" s="2">
        <f>+B27-C27+'Enero 2017'!H27</f>
        <v>12</v>
      </c>
      <c r="I27" s="16">
        <f>+'Febrero 2016 '!H27</f>
        <v>9</v>
      </c>
      <c r="J27" s="15">
        <f t="shared" si="0"/>
        <v>33.333333333333336</v>
      </c>
    </row>
    <row r="28" spans="1:10" x14ac:dyDescent="0.15">
      <c r="A28" s="6" t="s">
        <v>30</v>
      </c>
      <c r="B28" s="4">
        <f>SUM(B20:B27)</f>
        <v>56</v>
      </c>
      <c r="C28" s="4">
        <f>SUM(C20:C27)</f>
        <v>36</v>
      </c>
      <c r="D28" s="5">
        <f>+(B28-C28)*100/C28</f>
        <v>55.555555555555557</v>
      </c>
      <c r="E28" s="4">
        <f>SUM(E20:E27)</f>
        <v>105</v>
      </c>
      <c r="F28" s="4">
        <f>SUM(F20:F27)</f>
        <v>72</v>
      </c>
      <c r="G28" s="5">
        <f>+(E28-F28)*100/F28</f>
        <v>45.833333333333336</v>
      </c>
      <c r="H28" s="4">
        <f>SUM(H20:H27)</f>
        <v>593</v>
      </c>
      <c r="I28" s="4">
        <f>SUM(I20:I27)</f>
        <v>393</v>
      </c>
      <c r="J28" s="5">
        <f>+(H28-I28)*100/I28</f>
        <v>50.890585241730278</v>
      </c>
    </row>
    <row r="29" spans="1:10" ht="14" x14ac:dyDescent="0.15">
      <c r="A29" s="14" t="s">
        <v>27</v>
      </c>
      <c r="B29" s="12">
        <f>+B7+B13+B19+B28</f>
        <v>149</v>
      </c>
      <c r="C29" s="12">
        <f>+C7+C13+C19+C28</f>
        <v>114</v>
      </c>
      <c r="D29" s="13">
        <f>+(B29-C29)*100/C29</f>
        <v>30.701754385964911</v>
      </c>
      <c r="E29" s="12">
        <f t="shared" ref="E29:I29" si="8">+E7+E13+E19+E28</f>
        <v>263</v>
      </c>
      <c r="F29" s="12">
        <f t="shared" si="8"/>
        <v>204</v>
      </c>
      <c r="G29" s="13">
        <f>+(E29-F29)*100/F29</f>
        <v>28.921568627450981</v>
      </c>
      <c r="H29" s="12">
        <f t="shared" si="8"/>
        <v>1591</v>
      </c>
      <c r="I29" s="12">
        <f t="shared" si="8"/>
        <v>1105</v>
      </c>
      <c r="J29" s="13">
        <f>+(H29-I29)*100/I29</f>
        <v>43.981900452488688</v>
      </c>
    </row>
    <row r="30" spans="1:10" x14ac:dyDescent="0.15">
      <c r="A30" s="11" t="s">
        <v>31</v>
      </c>
      <c r="B30" s="11">
        <f>+B29-B7</f>
        <v>146</v>
      </c>
      <c r="C30" s="11">
        <f>+C29-C7</f>
        <v>113</v>
      </c>
      <c r="D30" s="10">
        <f>+(B30-C30)*100/C30</f>
        <v>29.20353982300885</v>
      </c>
      <c r="E30" s="11">
        <f t="shared" ref="E30:I30" si="9">+E29-E7</f>
        <v>260</v>
      </c>
      <c r="F30" s="11">
        <f t="shared" si="9"/>
        <v>202</v>
      </c>
      <c r="G30" s="10">
        <f>+(E30-F30)*100/F30</f>
        <v>28.712871287128714</v>
      </c>
      <c r="H30" s="11">
        <f t="shared" si="9"/>
        <v>1572</v>
      </c>
      <c r="I30" s="11">
        <f t="shared" si="9"/>
        <v>1088</v>
      </c>
      <c r="J30" s="10">
        <f>+(H30-I30)*100/I30</f>
        <v>44.485294117647058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sheetPr codeName="Hoja8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2017</v>
      </c>
      <c r="C3" s="8">
        <v>2016</v>
      </c>
      <c r="D3" s="9" t="s">
        <v>23</v>
      </c>
      <c r="E3" s="7">
        <v>2017</v>
      </c>
      <c r="F3" s="8">
        <v>2016</v>
      </c>
      <c r="G3" s="9" t="s">
        <v>23</v>
      </c>
      <c r="H3" s="7">
        <v>2017</v>
      </c>
      <c r="I3" s="8">
        <v>2016</v>
      </c>
      <c r="J3" s="9" t="s">
        <v>23</v>
      </c>
    </row>
    <row r="4" spans="1:10" ht="13" x14ac:dyDescent="0.15">
      <c r="A4" s="1" t="s">
        <v>4</v>
      </c>
      <c r="B4" s="2"/>
      <c r="C4" s="2">
        <f>+'Enero 2016'!B4</f>
        <v>1</v>
      </c>
      <c r="D4" s="15"/>
      <c r="E4" s="2">
        <f>+B4</f>
        <v>0</v>
      </c>
      <c r="F4" s="2">
        <f>+C4</f>
        <v>1</v>
      </c>
      <c r="G4" s="15"/>
      <c r="H4" s="2">
        <f>+B4-C4+'Diciembre 2016'!H4</f>
        <v>7</v>
      </c>
      <c r="I4" s="16">
        <f>+'Enero 2016'!H4</f>
        <v>9</v>
      </c>
      <c r="J4" s="15">
        <f t="shared" ref="J4:J27" si="0">+(H4-I4)*100/I4</f>
        <v>-22.222222222222221</v>
      </c>
    </row>
    <row r="5" spans="1:10" ht="13" x14ac:dyDescent="0.15">
      <c r="A5" s="1" t="s">
        <v>5</v>
      </c>
      <c r="B5" s="2"/>
      <c r="C5" s="2">
        <f>+'Enero 2016'!B5</f>
        <v>0</v>
      </c>
      <c r="D5" s="15"/>
      <c r="E5" s="2">
        <f t="shared" ref="E5:E6" si="1">+B5</f>
        <v>0</v>
      </c>
      <c r="F5" s="2">
        <f t="shared" ref="F5:F6" si="2">+C5</f>
        <v>0</v>
      </c>
      <c r="G5" s="15"/>
      <c r="H5" s="2">
        <f>+B5-C5+'Diciembre 2016'!H5</f>
        <v>3</v>
      </c>
      <c r="I5" s="16">
        <f>+'Enero 2016'!H5</f>
        <v>3</v>
      </c>
      <c r="J5" s="15">
        <f t="shared" si="0"/>
        <v>0</v>
      </c>
    </row>
    <row r="6" spans="1:10" ht="13" x14ac:dyDescent="0.15">
      <c r="A6" s="1" t="s">
        <v>6</v>
      </c>
      <c r="B6" s="2"/>
      <c r="C6" s="2">
        <f>+'Enero 2016'!B6</f>
        <v>0</v>
      </c>
      <c r="D6" s="15" t="e">
        <f t="shared" ref="D6" si="3">+(B6-C6)*100/C6</f>
        <v>#DIV/0!</v>
      </c>
      <c r="E6" s="2">
        <f t="shared" si="1"/>
        <v>0</v>
      </c>
      <c r="F6" s="2">
        <f t="shared" si="2"/>
        <v>0</v>
      </c>
      <c r="G6" s="15"/>
      <c r="H6" s="2">
        <f>+B6-C6+'Diciembre 2016'!H6</f>
        <v>7</v>
      </c>
      <c r="I6" s="16">
        <f>+'Enero 2016'!H6</f>
        <v>5</v>
      </c>
      <c r="J6" s="15">
        <f t="shared" si="0"/>
        <v>40</v>
      </c>
    </row>
    <row r="7" spans="1:10" x14ac:dyDescent="0.15">
      <c r="A7" s="6" t="s">
        <v>1</v>
      </c>
      <c r="B7" s="4">
        <f>+B4+B5+B6</f>
        <v>0</v>
      </c>
      <c r="C7" s="4">
        <f>SUM(C4:C6)</f>
        <v>1</v>
      </c>
      <c r="D7" s="5"/>
      <c r="E7" s="4">
        <f>SUM(E4:E6)</f>
        <v>0</v>
      </c>
      <c r="F7" s="4">
        <f>SUM(F4:F6)</f>
        <v>1</v>
      </c>
      <c r="G7" s="5">
        <f t="shared" ref="G7:G26" si="4">+(E7-F7)*100/F7</f>
        <v>-100</v>
      </c>
      <c r="H7" s="4">
        <f>SUM(H4:H6)</f>
        <v>17</v>
      </c>
      <c r="I7" s="4">
        <f>SUM(I4:I6)</f>
        <v>17</v>
      </c>
      <c r="J7" s="5">
        <f t="shared" si="0"/>
        <v>0</v>
      </c>
    </row>
    <row r="8" spans="1:10" ht="13" x14ac:dyDescent="0.15">
      <c r="A8" s="1" t="s">
        <v>7</v>
      </c>
      <c r="B8" s="2"/>
      <c r="C8" s="2">
        <f>+'Enero 2016'!B8</f>
        <v>0</v>
      </c>
      <c r="D8" s="15"/>
      <c r="E8" s="2">
        <f t="shared" ref="E8:E12" si="5">+B8</f>
        <v>0</v>
      </c>
      <c r="F8" s="2">
        <f t="shared" ref="F8:F12" si="6">+C8</f>
        <v>0</v>
      </c>
      <c r="G8" s="15"/>
      <c r="H8" s="2">
        <f>+B8-C8+'Diciembre 2016'!H8</f>
        <v>7</v>
      </c>
      <c r="I8" s="16">
        <f>+'Enero 2016'!H8</f>
        <v>7</v>
      </c>
      <c r="J8" s="15">
        <f t="shared" si="0"/>
        <v>0</v>
      </c>
    </row>
    <row r="9" spans="1:10" ht="13" x14ac:dyDescent="0.15">
      <c r="A9" s="1" t="s">
        <v>8</v>
      </c>
      <c r="B9" s="2">
        <v>1</v>
      </c>
      <c r="C9" s="2">
        <f>+'Enero 2016'!B9</f>
        <v>2</v>
      </c>
      <c r="D9" s="15"/>
      <c r="E9" s="2">
        <f t="shared" si="5"/>
        <v>1</v>
      </c>
      <c r="F9" s="2">
        <f t="shared" si="6"/>
        <v>2</v>
      </c>
      <c r="G9" s="15"/>
      <c r="H9" s="2">
        <f>+B9-C9+'Diciembre 2016'!H9</f>
        <v>19</v>
      </c>
      <c r="I9" s="16">
        <f>+'Enero 2016'!H9</f>
        <v>21</v>
      </c>
      <c r="J9" s="15">
        <f t="shared" si="0"/>
        <v>-9.5238095238095237</v>
      </c>
    </row>
    <row r="10" spans="1:10" ht="13" x14ac:dyDescent="0.15">
      <c r="A10" s="1" t="s">
        <v>9</v>
      </c>
      <c r="B10" s="2">
        <v>4</v>
      </c>
      <c r="C10" s="2">
        <f>+'Enero 2016'!B10</f>
        <v>1</v>
      </c>
      <c r="D10" s="15">
        <f t="shared" ref="D10:D12" si="7">+(B10-C10)*100/C10</f>
        <v>300</v>
      </c>
      <c r="E10" s="2">
        <f t="shared" si="5"/>
        <v>4</v>
      </c>
      <c r="F10" s="2">
        <f t="shared" si="6"/>
        <v>1</v>
      </c>
      <c r="G10" s="15">
        <f t="shared" si="4"/>
        <v>300</v>
      </c>
      <c r="H10" s="2">
        <f>+B10-C10+'Diciembre 2016'!H10</f>
        <v>48</v>
      </c>
      <c r="I10" s="16">
        <f>+'Enero 2016'!H10</f>
        <v>49</v>
      </c>
      <c r="J10" s="15">
        <f t="shared" si="0"/>
        <v>-2.0408163265306123</v>
      </c>
    </row>
    <row r="11" spans="1:10" ht="13" x14ac:dyDescent="0.15">
      <c r="A11" s="1" t="s">
        <v>10</v>
      </c>
      <c r="B11" s="2">
        <v>5</v>
      </c>
      <c r="C11" s="2">
        <f>+'Enero 2016'!B11</f>
        <v>4</v>
      </c>
      <c r="D11" s="15">
        <f t="shared" si="7"/>
        <v>25</v>
      </c>
      <c r="E11" s="2">
        <f t="shared" si="5"/>
        <v>5</v>
      </c>
      <c r="F11" s="2">
        <f t="shared" si="6"/>
        <v>4</v>
      </c>
      <c r="G11" s="15">
        <f t="shared" si="4"/>
        <v>25</v>
      </c>
      <c r="H11" s="2">
        <f>+B11-C11+'Diciembre 2016'!H11</f>
        <v>94</v>
      </c>
      <c r="I11" s="16">
        <f>+'Enero 2016'!H11</f>
        <v>59</v>
      </c>
      <c r="J11" s="15">
        <f t="shared" si="0"/>
        <v>59.322033898305087</v>
      </c>
    </row>
    <row r="12" spans="1:10" ht="13" x14ac:dyDescent="0.15">
      <c r="A12" s="1" t="s">
        <v>11</v>
      </c>
      <c r="B12" s="2">
        <v>12</v>
      </c>
      <c r="C12" s="2">
        <f>+'Enero 2016'!B12</f>
        <v>8</v>
      </c>
      <c r="D12" s="15">
        <f t="shared" si="7"/>
        <v>50</v>
      </c>
      <c r="E12" s="2">
        <f t="shared" si="5"/>
        <v>12</v>
      </c>
      <c r="F12" s="2">
        <f t="shared" si="6"/>
        <v>8</v>
      </c>
      <c r="G12" s="15">
        <f t="shared" si="4"/>
        <v>50</v>
      </c>
      <c r="H12" s="2">
        <f>+B12-C12+'Diciembre 2016'!H12</f>
        <v>170</v>
      </c>
      <c r="I12" s="16">
        <f>+'Enero 2016'!H12</f>
        <v>117</v>
      </c>
      <c r="J12" s="15">
        <f t="shared" si="0"/>
        <v>45.299145299145302</v>
      </c>
    </row>
    <row r="13" spans="1:10" x14ac:dyDescent="0.15">
      <c r="A13" s="6" t="s">
        <v>2</v>
      </c>
      <c r="B13" s="4">
        <f t="shared" ref="B13" si="8">+B8+B9+B10+B11+B12</f>
        <v>22</v>
      </c>
      <c r="C13" s="4">
        <f>SUM(C8:C12)</f>
        <v>15</v>
      </c>
      <c r="D13" s="5">
        <f>+(B13-C13)*100/C13</f>
        <v>46.666666666666664</v>
      </c>
      <c r="E13" s="4">
        <f>SUM(E8:E12)</f>
        <v>22</v>
      </c>
      <c r="F13" s="4">
        <f>SUM(F8:F12)</f>
        <v>15</v>
      </c>
      <c r="G13" s="5">
        <f t="shared" si="4"/>
        <v>46.666666666666664</v>
      </c>
      <c r="H13" s="4">
        <f>SUM(H8:H12)</f>
        <v>338</v>
      </c>
      <c r="I13" s="4">
        <f>SUM(I8:I12)</f>
        <v>253</v>
      </c>
      <c r="J13" s="5">
        <f t="shared" si="0"/>
        <v>33.596837944664031</v>
      </c>
    </row>
    <row r="14" spans="1:10" ht="13" x14ac:dyDescent="0.15">
      <c r="A14" s="1" t="s">
        <v>12</v>
      </c>
      <c r="B14" s="2">
        <v>6</v>
      </c>
      <c r="C14" s="2">
        <f>+'Enero 2016'!B14</f>
        <v>9</v>
      </c>
      <c r="D14" s="15">
        <f t="shared" ref="D14:D18" si="9">+(B14-C14)*100/C14</f>
        <v>-33.333333333333336</v>
      </c>
      <c r="E14" s="2">
        <f t="shared" ref="E14:E18" si="10">+B14</f>
        <v>6</v>
      </c>
      <c r="F14" s="2">
        <f t="shared" ref="F14:F18" si="11">+C14</f>
        <v>9</v>
      </c>
      <c r="G14" s="15">
        <f t="shared" si="4"/>
        <v>-33.333333333333336</v>
      </c>
      <c r="H14" s="2">
        <f>+B14-C14+'Diciembre 2016'!H14</f>
        <v>126</v>
      </c>
      <c r="I14" s="16">
        <f>+'Enero 2016'!H14</f>
        <v>82</v>
      </c>
      <c r="J14" s="15">
        <f t="shared" si="0"/>
        <v>53.658536585365852</v>
      </c>
    </row>
    <row r="15" spans="1:10" ht="13" x14ac:dyDescent="0.15">
      <c r="A15" s="1" t="s">
        <v>13</v>
      </c>
      <c r="B15" s="2">
        <v>10</v>
      </c>
      <c r="C15" s="2">
        <f>+'Enero 2016'!B15</f>
        <v>9</v>
      </c>
      <c r="D15" s="15">
        <f t="shared" si="9"/>
        <v>11.111111111111111</v>
      </c>
      <c r="E15" s="2">
        <f t="shared" si="10"/>
        <v>10</v>
      </c>
      <c r="F15" s="2">
        <f t="shared" si="11"/>
        <v>9</v>
      </c>
      <c r="G15" s="15">
        <f t="shared" si="4"/>
        <v>11.111111111111111</v>
      </c>
      <c r="H15" s="2">
        <f>+B15-C15+'Diciembre 2016'!H15</f>
        <v>123</v>
      </c>
      <c r="I15" s="16">
        <f>+'Enero 2016'!H15</f>
        <v>94</v>
      </c>
      <c r="J15" s="15">
        <f t="shared" si="0"/>
        <v>30.851063829787233</v>
      </c>
    </row>
    <row r="16" spans="1:10" ht="13" x14ac:dyDescent="0.15">
      <c r="A16" s="1" t="s">
        <v>14</v>
      </c>
      <c r="B16" s="2">
        <v>13</v>
      </c>
      <c r="C16" s="2">
        <f>+'Enero 2016'!B16</f>
        <v>11</v>
      </c>
      <c r="D16" s="15">
        <f t="shared" si="9"/>
        <v>18.181818181818183</v>
      </c>
      <c r="E16" s="2">
        <f t="shared" si="10"/>
        <v>13</v>
      </c>
      <c r="F16" s="2">
        <f t="shared" si="11"/>
        <v>11</v>
      </c>
      <c r="G16" s="15">
        <f t="shared" si="4"/>
        <v>18.181818181818183</v>
      </c>
      <c r="H16" s="2">
        <f>+B16-C16+'Diciembre 2016'!H16</f>
        <v>157</v>
      </c>
      <c r="I16" s="16">
        <f>+'Enero 2016'!H16</f>
        <v>119</v>
      </c>
      <c r="J16" s="15">
        <f t="shared" si="0"/>
        <v>31.932773109243698</v>
      </c>
    </row>
    <row r="17" spans="1:10" ht="13" x14ac:dyDescent="0.15">
      <c r="A17" s="1" t="s">
        <v>15</v>
      </c>
      <c r="B17" s="2">
        <v>6</v>
      </c>
      <c r="C17" s="2">
        <f>+'Enero 2016'!B17</f>
        <v>4</v>
      </c>
      <c r="D17" s="15">
        <f t="shared" si="9"/>
        <v>50</v>
      </c>
      <c r="E17" s="2">
        <f t="shared" si="10"/>
        <v>6</v>
      </c>
      <c r="F17" s="2">
        <f t="shared" si="11"/>
        <v>4</v>
      </c>
      <c r="G17" s="15">
        <f t="shared" si="4"/>
        <v>50</v>
      </c>
      <c r="H17" s="2">
        <f>+B17-C17+'Diciembre 2016'!H17</f>
        <v>79</v>
      </c>
      <c r="I17" s="16">
        <f>+'Enero 2016'!H17</f>
        <v>61</v>
      </c>
      <c r="J17" s="15">
        <f t="shared" si="0"/>
        <v>29.508196721311474</v>
      </c>
    </row>
    <row r="18" spans="1:10" ht="13" x14ac:dyDescent="0.15">
      <c r="A18" s="1" t="s">
        <v>29</v>
      </c>
      <c r="B18" s="2">
        <v>8</v>
      </c>
      <c r="C18" s="2">
        <f>+'Enero 2016'!B18</f>
        <v>5</v>
      </c>
      <c r="D18" s="15">
        <f t="shared" si="9"/>
        <v>60</v>
      </c>
      <c r="E18" s="2">
        <f t="shared" si="10"/>
        <v>8</v>
      </c>
      <c r="F18" s="2">
        <f t="shared" si="11"/>
        <v>5</v>
      </c>
      <c r="G18" s="15">
        <f t="shared" si="4"/>
        <v>60</v>
      </c>
      <c r="H18" s="2">
        <f>+B18-C18+'Diciembre 2016'!H18</f>
        <v>143</v>
      </c>
      <c r="I18" s="16">
        <f>+'Enero 2016'!H18</f>
        <v>77</v>
      </c>
      <c r="J18" s="15">
        <f t="shared" si="0"/>
        <v>85.714285714285708</v>
      </c>
    </row>
    <row r="19" spans="1:10" x14ac:dyDescent="0.15">
      <c r="A19" s="6" t="s">
        <v>3</v>
      </c>
      <c r="B19" s="4">
        <f t="shared" ref="B19" si="12">+B14+B15+B16+B17+B18</f>
        <v>43</v>
      </c>
      <c r="C19" s="4">
        <f>SUM(C14:C18)</f>
        <v>38</v>
      </c>
      <c r="D19" s="5">
        <f>+(B19-C19)*100/C19</f>
        <v>13.157894736842104</v>
      </c>
      <c r="E19" s="4">
        <f>SUM(E14:E18)</f>
        <v>43</v>
      </c>
      <c r="F19" s="4">
        <f>SUM(F14:F18)</f>
        <v>38</v>
      </c>
      <c r="G19" s="5">
        <f t="shared" si="4"/>
        <v>13.157894736842104</v>
      </c>
      <c r="H19" s="4">
        <f>SUM(H14:H18)</f>
        <v>628</v>
      </c>
      <c r="I19" s="4">
        <f>SUM(I14:I18)</f>
        <v>433</v>
      </c>
      <c r="J19" s="5">
        <f t="shared" si="0"/>
        <v>45.034642032332563</v>
      </c>
    </row>
    <row r="20" spans="1:10" ht="13" x14ac:dyDescent="0.15">
      <c r="A20" s="1" t="s">
        <v>16</v>
      </c>
      <c r="B20" s="2">
        <v>9</v>
      </c>
      <c r="C20" s="2">
        <f>+'Enero 2016'!B20</f>
        <v>8</v>
      </c>
      <c r="D20" s="15">
        <f t="shared" ref="D20:D26" si="13">+(B20-C20)*100/C20</f>
        <v>12.5</v>
      </c>
      <c r="E20" s="2">
        <f t="shared" ref="E20:E27" si="14">+B20</f>
        <v>9</v>
      </c>
      <c r="F20" s="2">
        <f t="shared" ref="F20:F27" si="15">+C20</f>
        <v>8</v>
      </c>
      <c r="G20" s="15">
        <f t="shared" si="4"/>
        <v>12.5</v>
      </c>
      <c r="H20" s="2">
        <f>+B20-C20+'Diciembre 2016'!H20</f>
        <v>145</v>
      </c>
      <c r="I20" s="16">
        <f>+'Enero 2016'!H20</f>
        <v>111</v>
      </c>
      <c r="J20" s="15">
        <f t="shared" si="0"/>
        <v>30.63063063063063</v>
      </c>
    </row>
    <row r="21" spans="1:10" ht="13" x14ac:dyDescent="0.15">
      <c r="A21" s="1" t="s">
        <v>17</v>
      </c>
      <c r="B21" s="2">
        <v>5</v>
      </c>
      <c r="C21" s="2">
        <f>+'Enero 2016'!B21</f>
        <v>6</v>
      </c>
      <c r="D21" s="15">
        <f t="shared" si="13"/>
        <v>-16.666666666666668</v>
      </c>
      <c r="E21" s="2">
        <f t="shared" si="14"/>
        <v>5</v>
      </c>
      <c r="F21" s="2">
        <f t="shared" si="15"/>
        <v>6</v>
      </c>
      <c r="G21" s="15">
        <f t="shared" si="4"/>
        <v>-16.666666666666668</v>
      </c>
      <c r="H21" s="2">
        <f>+B21-C21+'Diciembre 2016'!H21</f>
        <v>77</v>
      </c>
      <c r="I21" s="16">
        <f>+'Enero 2016'!H21</f>
        <v>51</v>
      </c>
      <c r="J21" s="15">
        <f t="shared" si="0"/>
        <v>50.980392156862742</v>
      </c>
    </row>
    <row r="22" spans="1:10" ht="13" x14ac:dyDescent="0.15">
      <c r="A22" s="1" t="s">
        <v>19</v>
      </c>
      <c r="B22" s="2">
        <v>3</v>
      </c>
      <c r="C22" s="2">
        <f>+'Enero 2016'!B22</f>
        <v>1</v>
      </c>
      <c r="D22" s="15">
        <f t="shared" si="13"/>
        <v>200</v>
      </c>
      <c r="E22" s="2">
        <f t="shared" si="14"/>
        <v>3</v>
      </c>
      <c r="F22" s="2">
        <f t="shared" si="15"/>
        <v>1</v>
      </c>
      <c r="G22" s="15">
        <f t="shared" si="4"/>
        <v>200</v>
      </c>
      <c r="H22" s="2">
        <f>+B22-C22+'Diciembre 2016'!H22</f>
        <v>39</v>
      </c>
      <c r="I22" s="16">
        <f>+'Enero 2016'!H22</f>
        <v>23</v>
      </c>
      <c r="J22" s="15">
        <f t="shared" si="0"/>
        <v>69.565217391304344</v>
      </c>
    </row>
    <row r="23" spans="1:10" ht="13" x14ac:dyDescent="0.15">
      <c r="A23" s="1" t="s">
        <v>18</v>
      </c>
      <c r="B23" s="2">
        <v>5</v>
      </c>
      <c r="C23" s="2">
        <f>+'Enero 2016'!B23</f>
        <v>4</v>
      </c>
      <c r="D23" s="15">
        <f t="shared" si="13"/>
        <v>25</v>
      </c>
      <c r="E23" s="2">
        <f t="shared" si="14"/>
        <v>5</v>
      </c>
      <c r="F23" s="2">
        <f t="shared" si="15"/>
        <v>4</v>
      </c>
      <c r="G23" s="15">
        <f t="shared" si="4"/>
        <v>25</v>
      </c>
      <c r="H23" s="2">
        <f>+B23-C23+'Diciembre 2016'!H23</f>
        <v>73</v>
      </c>
      <c r="I23" s="16">
        <f>+'Enero 2016'!H23</f>
        <v>37</v>
      </c>
      <c r="J23" s="15">
        <f t="shared" si="0"/>
        <v>97.297297297297291</v>
      </c>
    </row>
    <row r="24" spans="1:10" ht="13" x14ac:dyDescent="0.15">
      <c r="A24" s="1" t="s">
        <v>20</v>
      </c>
      <c r="B24" s="2">
        <v>11</v>
      </c>
      <c r="C24" s="2">
        <f>+'Enero 2016'!B24</f>
        <v>5</v>
      </c>
      <c r="D24" s="15">
        <f t="shared" si="13"/>
        <v>120</v>
      </c>
      <c r="E24" s="2">
        <f t="shared" si="14"/>
        <v>11</v>
      </c>
      <c r="F24" s="2">
        <f t="shared" si="15"/>
        <v>5</v>
      </c>
      <c r="G24" s="15">
        <f t="shared" si="4"/>
        <v>120</v>
      </c>
      <c r="H24" s="2">
        <f>+B24-C24+'Diciembre 2016'!H24</f>
        <v>62</v>
      </c>
      <c r="I24" s="16">
        <f>+'Enero 2016'!H24</f>
        <v>45</v>
      </c>
      <c r="J24" s="15">
        <f t="shared" si="0"/>
        <v>37.777777777777779</v>
      </c>
    </row>
    <row r="25" spans="1:10" ht="13" x14ac:dyDescent="0.15">
      <c r="A25" s="1" t="s">
        <v>22</v>
      </c>
      <c r="B25" s="2">
        <v>12</v>
      </c>
      <c r="C25" s="2">
        <f>+'Enero 2016'!B25</f>
        <v>7</v>
      </c>
      <c r="D25" s="15">
        <f t="shared" si="13"/>
        <v>71.428571428571431</v>
      </c>
      <c r="E25" s="2">
        <f t="shared" si="14"/>
        <v>12</v>
      </c>
      <c r="F25" s="2">
        <f t="shared" si="15"/>
        <v>7</v>
      </c>
      <c r="G25" s="15">
        <f t="shared" si="4"/>
        <v>71.428571428571431</v>
      </c>
      <c r="H25" s="2">
        <f>+B25-C25+'Diciembre 2016'!H25</f>
        <v>118</v>
      </c>
      <c r="I25" s="16">
        <f>+'Enero 2016'!H25</f>
        <v>86</v>
      </c>
      <c r="J25" s="15">
        <f t="shared" si="0"/>
        <v>37.209302325581397</v>
      </c>
    </row>
    <row r="26" spans="1:10" ht="13" x14ac:dyDescent="0.15">
      <c r="A26" s="1" t="s">
        <v>21</v>
      </c>
      <c r="B26" s="2">
        <v>3</v>
      </c>
      <c r="C26" s="2">
        <f>+'Enero 2016'!B26</f>
        <v>4</v>
      </c>
      <c r="D26" s="15">
        <f t="shared" si="13"/>
        <v>-25</v>
      </c>
      <c r="E26" s="2">
        <f t="shared" si="14"/>
        <v>3</v>
      </c>
      <c r="F26" s="2">
        <f t="shared" si="15"/>
        <v>4</v>
      </c>
      <c r="G26" s="15">
        <f t="shared" si="4"/>
        <v>-25</v>
      </c>
      <c r="H26" s="2">
        <f>+B26-C26+'Diciembre 2016'!H26</f>
        <v>46</v>
      </c>
      <c r="I26" s="16">
        <f>+'Enero 2016'!H26</f>
        <v>31</v>
      </c>
      <c r="J26" s="15">
        <f t="shared" si="0"/>
        <v>48.387096774193552</v>
      </c>
    </row>
    <row r="27" spans="1:10" ht="13" x14ac:dyDescent="0.15">
      <c r="A27" s="1" t="s">
        <v>28</v>
      </c>
      <c r="B27" s="2">
        <v>1</v>
      </c>
      <c r="C27" s="2">
        <f>+'Enero 2016'!B27</f>
        <v>1</v>
      </c>
      <c r="D27" s="15"/>
      <c r="E27" s="2">
        <f t="shared" si="14"/>
        <v>1</v>
      </c>
      <c r="F27" s="2">
        <f t="shared" si="15"/>
        <v>1</v>
      </c>
      <c r="G27" s="15"/>
      <c r="H27" s="2">
        <f>+B27-C27+'Diciembre 2016'!H27</f>
        <v>13</v>
      </c>
      <c r="I27" s="16">
        <f>+'Enero 2016'!H27</f>
        <v>11</v>
      </c>
      <c r="J27" s="15">
        <f t="shared" si="0"/>
        <v>18.181818181818183</v>
      </c>
    </row>
    <row r="28" spans="1:10" x14ac:dyDescent="0.15">
      <c r="A28" s="6" t="s">
        <v>30</v>
      </c>
      <c r="B28" s="4">
        <f>SUM(B20:B27)</f>
        <v>49</v>
      </c>
      <c r="C28" s="4">
        <f>SUM(C20:C27)</f>
        <v>36</v>
      </c>
      <c r="D28" s="5">
        <f>+(B28-C28)*100/C28</f>
        <v>36.111111111111114</v>
      </c>
      <c r="E28" s="4">
        <f>SUM(E20:E27)</f>
        <v>49</v>
      </c>
      <c r="F28" s="4">
        <f>SUM(F20:F27)</f>
        <v>36</v>
      </c>
      <c r="G28" s="5">
        <f>+(E28-F28)*100/F28</f>
        <v>36.111111111111114</v>
      </c>
      <c r="H28" s="4">
        <f>SUM(H20:H27)</f>
        <v>573</v>
      </c>
      <c r="I28" s="4">
        <f>SUM(I20:I27)</f>
        <v>395</v>
      </c>
      <c r="J28" s="5">
        <f>+(H28-I28)*100/I28</f>
        <v>45.063291139240505</v>
      </c>
    </row>
    <row r="29" spans="1:10" ht="14" x14ac:dyDescent="0.15">
      <c r="A29" s="14" t="s">
        <v>27</v>
      </c>
      <c r="B29" s="12">
        <f>+B7+B13+B19+B28</f>
        <v>114</v>
      </c>
      <c r="C29" s="12">
        <f>+C7+C13+C19+C28</f>
        <v>90</v>
      </c>
      <c r="D29" s="13">
        <f>+(B29-C29)*100/C29</f>
        <v>26.666666666666668</v>
      </c>
      <c r="E29" s="12">
        <f t="shared" ref="E29:I29" si="16">+E7+E13+E19+E28</f>
        <v>114</v>
      </c>
      <c r="F29" s="12">
        <f t="shared" si="16"/>
        <v>90</v>
      </c>
      <c r="G29" s="13">
        <f>+(E29-F29)*100/F29</f>
        <v>26.666666666666668</v>
      </c>
      <c r="H29" s="12">
        <f t="shared" si="16"/>
        <v>1556</v>
      </c>
      <c r="I29" s="12">
        <f t="shared" si="16"/>
        <v>1098</v>
      </c>
      <c r="J29" s="13">
        <f>+(H29-I29)*100/I29</f>
        <v>41.712204007285976</v>
      </c>
    </row>
    <row r="30" spans="1:10" x14ac:dyDescent="0.15">
      <c r="A30" s="11" t="s">
        <v>31</v>
      </c>
      <c r="B30" s="11">
        <f>+B29-B7</f>
        <v>114</v>
      </c>
      <c r="C30" s="11">
        <f>+C29-C7</f>
        <v>89</v>
      </c>
      <c r="D30" s="10">
        <f>+(B30-C30)*100/C30</f>
        <v>28.089887640449437</v>
      </c>
      <c r="E30" s="11">
        <f t="shared" ref="E30:I30" si="17">+E29-E7</f>
        <v>114</v>
      </c>
      <c r="F30" s="11">
        <f t="shared" si="17"/>
        <v>89</v>
      </c>
      <c r="G30" s="10">
        <f>+(E30-F30)*100/F30</f>
        <v>28.089887640449437</v>
      </c>
      <c r="H30" s="11">
        <f t="shared" si="17"/>
        <v>1539</v>
      </c>
      <c r="I30" s="11">
        <f t="shared" si="17"/>
        <v>1081</v>
      </c>
      <c r="J30" s="10">
        <f>+(H30-I30)*100/I30</f>
        <v>42.368177613321002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sheetPr codeName="Hoja9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+'Diciembre 2015'!B4</f>
        <v>0</v>
      </c>
      <c r="D4" s="15"/>
      <c r="E4" s="2">
        <f>+B4+'Noviembre 2016'!E4</f>
        <v>8</v>
      </c>
      <c r="F4" s="2">
        <f>+C4+'Noviembre 2016'!F4</f>
        <v>8</v>
      </c>
      <c r="G4" s="15">
        <f t="shared" ref="G4:G27" si="0">+(E4-F4)*100/F4</f>
        <v>0</v>
      </c>
      <c r="H4" s="2">
        <f>+B4-C4+'Noviembre 2016'!H4</f>
        <v>8</v>
      </c>
      <c r="I4" s="16">
        <f>+'Diciembre 2015'!H4</f>
        <v>8</v>
      </c>
      <c r="J4" s="15">
        <f t="shared" ref="J4:J27" si="1">+(H4-I4)*100/I4</f>
        <v>0</v>
      </c>
    </row>
    <row r="5" spans="1:10" ht="13" x14ac:dyDescent="0.15">
      <c r="A5" s="1" t="s">
        <v>5</v>
      </c>
      <c r="B5" s="2"/>
      <c r="C5" s="2">
        <f>+'Diciembre 2015'!B5</f>
        <v>0</v>
      </c>
      <c r="D5" s="15"/>
      <c r="E5" s="2">
        <f>+B5+'Noviembre 2016'!E5</f>
        <v>3</v>
      </c>
      <c r="F5" s="2">
        <f>+C5+'Noviembre 2016'!F5</f>
        <v>3</v>
      </c>
      <c r="G5" s="15">
        <f t="shared" si="0"/>
        <v>0</v>
      </c>
      <c r="H5" s="2">
        <f>+B5-C5+'Noviembre 2016'!H5</f>
        <v>3</v>
      </c>
      <c r="I5" s="16">
        <f>+'Diciembre 2015'!H5</f>
        <v>3</v>
      </c>
      <c r="J5" s="15">
        <f t="shared" si="1"/>
        <v>0</v>
      </c>
    </row>
    <row r="6" spans="1:10" ht="13" x14ac:dyDescent="0.15">
      <c r="A6" s="1" t="s">
        <v>6</v>
      </c>
      <c r="B6" s="2"/>
      <c r="C6" s="2">
        <f>+'Diciembre 2015'!B6</f>
        <v>1</v>
      </c>
      <c r="D6" s="15">
        <f t="shared" ref="D6" si="2">+(B6-C6)*100/C6</f>
        <v>-100</v>
      </c>
      <c r="E6" s="2">
        <f>+B6+'Noviembre 2016'!E6</f>
        <v>7</v>
      </c>
      <c r="F6" s="2">
        <f>+C6+'Noviembre 2016'!F6</f>
        <v>7</v>
      </c>
      <c r="G6" s="15">
        <f t="shared" si="0"/>
        <v>0</v>
      </c>
      <c r="H6" s="2">
        <f>+B6-C6+'Noviembre 2016'!H6</f>
        <v>7</v>
      </c>
      <c r="I6" s="16">
        <f>+'Diciembre 2015'!H6</f>
        <v>7</v>
      </c>
      <c r="J6" s="15">
        <f t="shared" si="1"/>
        <v>0</v>
      </c>
    </row>
    <row r="7" spans="1:10" x14ac:dyDescent="0.15">
      <c r="A7" s="6" t="s">
        <v>1</v>
      </c>
      <c r="B7" s="4">
        <f t="shared" ref="B7" si="3">+B4+B5+B6</f>
        <v>1</v>
      </c>
      <c r="C7" s="4">
        <f>SUM(C4:C6)</f>
        <v>1</v>
      </c>
      <c r="D7" s="5"/>
      <c r="E7" s="4">
        <f>SUM(E4:E6)</f>
        <v>18</v>
      </c>
      <c r="F7" s="4">
        <f>SUM(F4:F6)</f>
        <v>18</v>
      </c>
      <c r="G7" s="5">
        <f t="shared" si="0"/>
        <v>0</v>
      </c>
      <c r="H7" s="4">
        <f>SUM(H4:H6)</f>
        <v>18</v>
      </c>
      <c r="I7" s="4">
        <f>SUM(I4:I6)</f>
        <v>18</v>
      </c>
      <c r="J7" s="5">
        <f t="shared" si="1"/>
        <v>0</v>
      </c>
    </row>
    <row r="8" spans="1:10" ht="13" x14ac:dyDescent="0.15">
      <c r="A8" s="1" t="s">
        <v>7</v>
      </c>
      <c r="B8" s="2"/>
      <c r="C8" s="2">
        <f>+'Diciembre 2015'!B8</f>
        <v>0</v>
      </c>
      <c r="D8" s="15"/>
      <c r="E8" s="2">
        <f>+B8+'Noviembre 2016'!E8</f>
        <v>7</v>
      </c>
      <c r="F8" s="2">
        <f>+C8+'Noviembre 2016'!F8</f>
        <v>7</v>
      </c>
      <c r="G8" s="15">
        <f t="shared" si="0"/>
        <v>0</v>
      </c>
      <c r="H8" s="2">
        <f>+B8-C8+'Noviembre 2016'!H8</f>
        <v>7</v>
      </c>
      <c r="I8" s="16">
        <f>+'Diciembre 2015'!H8</f>
        <v>7</v>
      </c>
      <c r="J8" s="15">
        <f t="shared" si="1"/>
        <v>0</v>
      </c>
    </row>
    <row r="9" spans="1:10" ht="13" x14ac:dyDescent="0.15">
      <c r="A9" s="1" t="s">
        <v>8</v>
      </c>
      <c r="B9" s="2">
        <v>2</v>
      </c>
      <c r="C9" s="2">
        <f>+'Diciembre 2015'!B9</f>
        <v>2</v>
      </c>
      <c r="D9" s="15">
        <f t="shared" ref="D9:D12" si="4">+(B9-C9)*100/C9</f>
        <v>0</v>
      </c>
      <c r="E9" s="2">
        <f>+B9+'Noviembre 2016'!E9</f>
        <v>20</v>
      </c>
      <c r="F9" s="2">
        <f>+C9+'Noviembre 2016'!F9</f>
        <v>19</v>
      </c>
      <c r="G9" s="15">
        <f t="shared" si="0"/>
        <v>5.2631578947368425</v>
      </c>
      <c r="H9" s="2">
        <f>+B9-C9+'Noviembre 2016'!H9</f>
        <v>20</v>
      </c>
      <c r="I9" s="16">
        <f>+'Diciembre 2015'!H9</f>
        <v>19</v>
      </c>
      <c r="J9" s="15">
        <f t="shared" si="1"/>
        <v>5.2631578947368425</v>
      </c>
    </row>
    <row r="10" spans="1:10" ht="13" x14ac:dyDescent="0.15">
      <c r="A10" s="1" t="s">
        <v>9</v>
      </c>
      <c r="B10" s="2">
        <v>4</v>
      </c>
      <c r="C10" s="2">
        <f>+'Diciembre 2015'!B10</f>
        <v>7</v>
      </c>
      <c r="D10" s="15">
        <f t="shared" si="4"/>
        <v>-42.857142857142854</v>
      </c>
      <c r="E10" s="2">
        <f>+B10+'Noviembre 2016'!E10</f>
        <v>45</v>
      </c>
      <c r="F10" s="2">
        <f>+C10+'Noviembre 2016'!F10</f>
        <v>51</v>
      </c>
      <c r="G10" s="15">
        <f t="shared" si="0"/>
        <v>-11.764705882352942</v>
      </c>
      <c r="H10" s="2">
        <f>+B10-C10+'Noviembre 2016'!H10</f>
        <v>45</v>
      </c>
      <c r="I10" s="16">
        <f>+'Diciembre 2015'!H10</f>
        <v>51</v>
      </c>
      <c r="J10" s="15">
        <f t="shared" si="1"/>
        <v>-11.764705882352942</v>
      </c>
    </row>
    <row r="11" spans="1:10" ht="13" x14ac:dyDescent="0.15">
      <c r="A11" s="1" t="s">
        <v>10</v>
      </c>
      <c r="B11" s="2">
        <v>8</v>
      </c>
      <c r="C11" s="2">
        <f>+'Diciembre 2015'!B11</f>
        <v>6</v>
      </c>
      <c r="D11" s="15">
        <f t="shared" si="4"/>
        <v>33.333333333333336</v>
      </c>
      <c r="E11" s="2">
        <f>+B11+'Noviembre 2016'!E11</f>
        <v>93</v>
      </c>
      <c r="F11" s="2">
        <f>+C11+'Noviembre 2016'!F11</f>
        <v>60</v>
      </c>
      <c r="G11" s="15">
        <f t="shared" si="0"/>
        <v>55</v>
      </c>
      <c r="H11" s="2">
        <f>+B11-C11+'Noviembre 2016'!H11</f>
        <v>93</v>
      </c>
      <c r="I11" s="16">
        <f>+'Diciembre 2015'!H11</f>
        <v>60</v>
      </c>
      <c r="J11" s="15">
        <f t="shared" si="1"/>
        <v>55</v>
      </c>
    </row>
    <row r="12" spans="1:10" ht="13" x14ac:dyDescent="0.15">
      <c r="A12" s="1" t="s">
        <v>11</v>
      </c>
      <c r="B12" s="2">
        <v>16</v>
      </c>
      <c r="C12" s="2">
        <f>+'Diciembre 2015'!B12</f>
        <v>3</v>
      </c>
      <c r="D12" s="15">
        <f t="shared" si="4"/>
        <v>433.33333333333331</v>
      </c>
      <c r="E12" s="2">
        <f>+B12+'Noviembre 2016'!E12</f>
        <v>166</v>
      </c>
      <c r="F12" s="2">
        <f>+C12+'Noviembre 2016'!F12</f>
        <v>121</v>
      </c>
      <c r="G12" s="15">
        <f t="shared" si="0"/>
        <v>37.190082644628099</v>
      </c>
      <c r="H12" s="2">
        <f>+B12-C12+'Noviembre 2016'!H12</f>
        <v>166</v>
      </c>
      <c r="I12" s="16">
        <f>+'Diciembre 2015'!H12</f>
        <v>121</v>
      </c>
      <c r="J12" s="15">
        <f t="shared" si="1"/>
        <v>37.190082644628099</v>
      </c>
    </row>
    <row r="13" spans="1:10" x14ac:dyDescent="0.15">
      <c r="A13" s="6" t="s">
        <v>2</v>
      </c>
      <c r="B13" s="4">
        <f t="shared" ref="B13" si="5">+B8+B9+B10+B11+B12</f>
        <v>30</v>
      </c>
      <c r="C13" s="4">
        <f>SUM(C8:C12)</f>
        <v>18</v>
      </c>
      <c r="D13" s="5">
        <f>+(B13-C13)*100/C13</f>
        <v>66.666666666666671</v>
      </c>
      <c r="E13" s="4">
        <f>SUM(E8:E12)</f>
        <v>331</v>
      </c>
      <c r="F13" s="4">
        <f>SUM(F8:F12)</f>
        <v>258</v>
      </c>
      <c r="G13" s="5">
        <f t="shared" si="0"/>
        <v>28.294573643410853</v>
      </c>
      <c r="H13" s="4">
        <f>SUM(H8:H12)</f>
        <v>331</v>
      </c>
      <c r="I13" s="4">
        <f>SUM(I8:I12)</f>
        <v>258</v>
      </c>
      <c r="J13" s="5">
        <f t="shared" si="1"/>
        <v>28.294573643410853</v>
      </c>
    </row>
    <row r="14" spans="1:10" ht="13" x14ac:dyDescent="0.15">
      <c r="A14" s="1" t="s">
        <v>12</v>
      </c>
      <c r="B14" s="2">
        <v>10</v>
      </c>
      <c r="C14" s="2">
        <f>+'Diciembre 2015'!B14</f>
        <v>5</v>
      </c>
      <c r="D14" s="15">
        <f t="shared" ref="D14:D18" si="6">+(B14-C14)*100/C14</f>
        <v>100</v>
      </c>
      <c r="E14" s="2">
        <f>+B14+'Noviembre 2016'!E14</f>
        <v>129</v>
      </c>
      <c r="F14" s="2">
        <f>+C14+'Noviembre 2016'!F14</f>
        <v>81</v>
      </c>
      <c r="G14" s="15">
        <f t="shared" si="0"/>
        <v>59.25925925925926</v>
      </c>
      <c r="H14" s="2">
        <f>+B14-C14+'Noviembre 2016'!H14</f>
        <v>129</v>
      </c>
      <c r="I14" s="16">
        <f>+'Diciembre 2015'!H14</f>
        <v>81</v>
      </c>
      <c r="J14" s="15">
        <f t="shared" si="1"/>
        <v>59.25925925925926</v>
      </c>
    </row>
    <row r="15" spans="1:10" ht="13" x14ac:dyDescent="0.15">
      <c r="A15" s="1" t="s">
        <v>13</v>
      </c>
      <c r="B15" s="2">
        <v>10</v>
      </c>
      <c r="C15" s="2">
        <f>+'Diciembre 2015'!B15</f>
        <v>9</v>
      </c>
      <c r="D15" s="15">
        <f t="shared" si="6"/>
        <v>11.111111111111111</v>
      </c>
      <c r="E15" s="2">
        <f>+B15+'Noviembre 2016'!E15</f>
        <v>122</v>
      </c>
      <c r="F15" s="2">
        <f>+C15+'Noviembre 2016'!F15</f>
        <v>95</v>
      </c>
      <c r="G15" s="15">
        <f t="shared" si="0"/>
        <v>28.421052631578949</v>
      </c>
      <c r="H15" s="2">
        <f>+B15-C15+'Noviembre 2016'!H15</f>
        <v>122</v>
      </c>
      <c r="I15" s="16">
        <f>+'Diciembre 2015'!H15</f>
        <v>95</v>
      </c>
      <c r="J15" s="15">
        <f t="shared" si="1"/>
        <v>28.421052631578949</v>
      </c>
    </row>
    <row r="16" spans="1:10" ht="13" x14ac:dyDescent="0.15">
      <c r="A16" s="1" t="s">
        <v>14</v>
      </c>
      <c r="B16" s="2">
        <v>18</v>
      </c>
      <c r="C16" s="2">
        <f>+'Diciembre 2015'!B16</f>
        <v>10</v>
      </c>
      <c r="D16" s="15">
        <f t="shared" si="6"/>
        <v>80</v>
      </c>
      <c r="E16" s="2">
        <f>+B16+'Noviembre 2016'!E16</f>
        <v>155</v>
      </c>
      <c r="F16" s="2">
        <f>+C16+'Noviembre 2016'!F16</f>
        <v>116</v>
      </c>
      <c r="G16" s="15">
        <f t="shared" si="0"/>
        <v>33.620689655172413</v>
      </c>
      <c r="H16" s="2">
        <f>+B16-C16+'Noviembre 2016'!H16</f>
        <v>155</v>
      </c>
      <c r="I16" s="16">
        <f>+'Diciembre 2015'!H16</f>
        <v>116</v>
      </c>
      <c r="J16" s="15">
        <f t="shared" si="1"/>
        <v>33.620689655172413</v>
      </c>
    </row>
    <row r="17" spans="1:10" ht="13" x14ac:dyDescent="0.15">
      <c r="A17" s="1" t="s">
        <v>15</v>
      </c>
      <c r="B17" s="2">
        <v>6</v>
      </c>
      <c r="C17" s="2">
        <f>+'Diciembre 2015'!B17</f>
        <v>3</v>
      </c>
      <c r="D17" s="15">
        <f t="shared" si="6"/>
        <v>100</v>
      </c>
      <c r="E17" s="2">
        <f>+B17+'Noviembre 2016'!E17</f>
        <v>77</v>
      </c>
      <c r="F17" s="2">
        <f>+C17+'Noviembre 2016'!F17</f>
        <v>61</v>
      </c>
      <c r="G17" s="15">
        <f t="shared" si="0"/>
        <v>26.229508196721312</v>
      </c>
      <c r="H17" s="2">
        <f>+B17-C17+'Noviembre 2016'!H17</f>
        <v>77</v>
      </c>
      <c r="I17" s="16">
        <f>+'Diciembre 2015'!H17</f>
        <v>61</v>
      </c>
      <c r="J17" s="15">
        <f t="shared" si="1"/>
        <v>26.229508196721312</v>
      </c>
    </row>
    <row r="18" spans="1:10" ht="13" x14ac:dyDescent="0.15">
      <c r="A18" s="1" t="s">
        <v>29</v>
      </c>
      <c r="B18" s="2">
        <v>11</v>
      </c>
      <c r="C18" s="2">
        <f>+'Diciembre 2015'!B18</f>
        <v>8</v>
      </c>
      <c r="D18" s="15">
        <f t="shared" si="6"/>
        <v>37.5</v>
      </c>
      <c r="E18" s="2">
        <f>+B18+'Noviembre 2016'!E18</f>
        <v>140</v>
      </c>
      <c r="F18" s="2">
        <f>+C18+'Noviembre 2016'!F18</f>
        <v>75</v>
      </c>
      <c r="G18" s="15">
        <f t="shared" si="0"/>
        <v>86.666666666666671</v>
      </c>
      <c r="H18" s="2">
        <f>+B18-C18+'Noviembre 2016'!H18</f>
        <v>140</v>
      </c>
      <c r="I18" s="16">
        <f>+'Diciembre 2015'!H18</f>
        <v>75</v>
      </c>
      <c r="J18" s="15">
        <f t="shared" si="1"/>
        <v>86.666666666666671</v>
      </c>
    </row>
    <row r="19" spans="1:10" x14ac:dyDescent="0.15">
      <c r="A19" s="6" t="s">
        <v>3</v>
      </c>
      <c r="B19" s="4">
        <f t="shared" ref="B19" si="7">+B14+B15+B16+B17+B18</f>
        <v>55</v>
      </c>
      <c r="C19" s="4">
        <f>SUM(C14:C18)</f>
        <v>35</v>
      </c>
      <c r="D19" s="5">
        <f>+(B19-C19)*100/C19</f>
        <v>57.142857142857146</v>
      </c>
      <c r="E19" s="4">
        <f>SUM(E14:E18)</f>
        <v>623</v>
      </c>
      <c r="F19" s="4">
        <f>SUM(F14:F18)</f>
        <v>428</v>
      </c>
      <c r="G19" s="5">
        <f t="shared" si="0"/>
        <v>45.560747663551403</v>
      </c>
      <c r="H19" s="4">
        <f>SUM(H14:H18)</f>
        <v>623</v>
      </c>
      <c r="I19" s="4">
        <f>SUM(I14:I18)</f>
        <v>428</v>
      </c>
      <c r="J19" s="5">
        <f t="shared" si="1"/>
        <v>45.560747663551403</v>
      </c>
    </row>
    <row r="20" spans="1:10" ht="13" x14ac:dyDescent="0.15">
      <c r="A20" s="1" t="s">
        <v>16</v>
      </c>
      <c r="B20" s="2">
        <v>22</v>
      </c>
      <c r="C20" s="2">
        <f>+'Diciembre 2015'!B20</f>
        <v>11</v>
      </c>
      <c r="D20" s="15">
        <f t="shared" ref="D20:D27" si="8">+(B20-C20)*100/C20</f>
        <v>100</v>
      </c>
      <c r="E20" s="2">
        <f>+B20+'Noviembre 2016'!E20</f>
        <v>144</v>
      </c>
      <c r="F20" s="2">
        <f>+C20+'Noviembre 2016'!F20</f>
        <v>116</v>
      </c>
      <c r="G20" s="15">
        <f t="shared" si="0"/>
        <v>24.137931034482758</v>
      </c>
      <c r="H20" s="2">
        <f>+B20-C20+'Noviembre 2016'!H20</f>
        <v>144</v>
      </c>
      <c r="I20" s="16">
        <f>+'Diciembre 2015'!H20</f>
        <v>116</v>
      </c>
      <c r="J20" s="15">
        <f t="shared" si="1"/>
        <v>24.137931034482758</v>
      </c>
    </row>
    <row r="21" spans="1:10" ht="13" x14ac:dyDescent="0.15">
      <c r="A21" s="1" t="s">
        <v>17</v>
      </c>
      <c r="B21" s="2">
        <v>3</v>
      </c>
      <c r="C21" s="2">
        <f>+'Diciembre 2015'!B21</f>
        <v>4</v>
      </c>
      <c r="D21" s="15">
        <f t="shared" si="8"/>
        <v>-25</v>
      </c>
      <c r="E21" s="2">
        <f>+B21+'Noviembre 2016'!E21</f>
        <v>78</v>
      </c>
      <c r="F21" s="2">
        <f>+C21+'Noviembre 2016'!F21</f>
        <v>47</v>
      </c>
      <c r="G21" s="15">
        <f t="shared" si="0"/>
        <v>65.957446808510639</v>
      </c>
      <c r="H21" s="2">
        <f>+B21-C21+'Noviembre 2016'!H21</f>
        <v>78</v>
      </c>
      <c r="I21" s="16">
        <f>+'Diciembre 2015'!H21</f>
        <v>47</v>
      </c>
      <c r="J21" s="15">
        <f t="shared" si="1"/>
        <v>65.957446808510639</v>
      </c>
    </row>
    <row r="22" spans="1:10" ht="13" x14ac:dyDescent="0.15">
      <c r="A22" s="1" t="s">
        <v>19</v>
      </c>
      <c r="B22" s="2">
        <v>4</v>
      </c>
      <c r="C22" s="2">
        <f>+'Diciembre 2015'!B22</f>
        <v>2</v>
      </c>
      <c r="D22" s="15">
        <f t="shared" si="8"/>
        <v>100</v>
      </c>
      <c r="E22" s="2">
        <f>+B22+'Noviembre 2016'!E22</f>
        <v>37</v>
      </c>
      <c r="F22" s="2">
        <f>+C22+'Noviembre 2016'!F22</f>
        <v>23</v>
      </c>
      <c r="G22" s="15">
        <f t="shared" si="0"/>
        <v>60.869565217391305</v>
      </c>
      <c r="H22" s="2">
        <f>+B22-C22+'Noviembre 2016'!H22</f>
        <v>37</v>
      </c>
      <c r="I22" s="16">
        <f>+'Diciembre 2015'!H22</f>
        <v>23</v>
      </c>
      <c r="J22" s="15">
        <f t="shared" si="1"/>
        <v>60.869565217391305</v>
      </c>
    </row>
    <row r="23" spans="1:10" ht="13" x14ac:dyDescent="0.15">
      <c r="A23" s="1" t="s">
        <v>18</v>
      </c>
      <c r="B23" s="2">
        <v>4</v>
      </c>
      <c r="C23" s="2">
        <f>+'Diciembre 2015'!B23</f>
        <v>4</v>
      </c>
      <c r="D23" s="15">
        <f t="shared" si="8"/>
        <v>0</v>
      </c>
      <c r="E23" s="2">
        <f>+B23+'Noviembre 2016'!E23</f>
        <v>72</v>
      </c>
      <c r="F23" s="2">
        <f>+C23+'Noviembre 2016'!F23</f>
        <v>36</v>
      </c>
      <c r="G23" s="15">
        <f t="shared" si="0"/>
        <v>100</v>
      </c>
      <c r="H23" s="2">
        <f>+B23-C23+'Noviembre 2016'!H23</f>
        <v>72</v>
      </c>
      <c r="I23" s="16">
        <f>+'Diciembre 2015'!H23</f>
        <v>36</v>
      </c>
      <c r="J23" s="15">
        <f t="shared" si="1"/>
        <v>100</v>
      </c>
    </row>
    <row r="24" spans="1:10" ht="13" x14ac:dyDescent="0.15">
      <c r="A24" s="1" t="s">
        <v>20</v>
      </c>
      <c r="B24" s="2">
        <v>2</v>
      </c>
      <c r="C24" s="2">
        <f>+'Diciembre 2015'!B24</f>
        <v>2</v>
      </c>
      <c r="D24" s="15">
        <f t="shared" si="8"/>
        <v>0</v>
      </c>
      <c r="E24" s="2">
        <f>+B24+'Noviembre 2016'!E24</f>
        <v>56</v>
      </c>
      <c r="F24" s="2">
        <f>+C24+'Noviembre 2016'!F24</f>
        <v>41</v>
      </c>
      <c r="G24" s="15">
        <f t="shared" si="0"/>
        <v>36.585365853658537</v>
      </c>
      <c r="H24" s="2">
        <f>+B24-C24+'Noviembre 2016'!H24</f>
        <v>56</v>
      </c>
      <c r="I24" s="16">
        <f>+'Diciembre 2015'!H24</f>
        <v>41</v>
      </c>
      <c r="J24" s="15">
        <f t="shared" si="1"/>
        <v>36.585365853658537</v>
      </c>
    </row>
    <row r="25" spans="1:10" ht="13" x14ac:dyDescent="0.15">
      <c r="A25" s="1" t="s">
        <v>22</v>
      </c>
      <c r="B25" s="2">
        <v>9</v>
      </c>
      <c r="C25" s="2">
        <f>+'Diciembre 2015'!B25</f>
        <v>11</v>
      </c>
      <c r="D25" s="15">
        <f t="shared" si="8"/>
        <v>-18.181818181818183</v>
      </c>
      <c r="E25" s="2">
        <f>+B25+'Noviembre 2016'!E25</f>
        <v>113</v>
      </c>
      <c r="F25" s="2">
        <f>+C25+'Noviembre 2016'!F25</f>
        <v>85</v>
      </c>
      <c r="G25" s="15">
        <f t="shared" si="0"/>
        <v>32.941176470588232</v>
      </c>
      <c r="H25" s="2">
        <f>+B25-C25+'Noviembre 2016'!H25</f>
        <v>113</v>
      </c>
      <c r="I25" s="16">
        <f>+'Diciembre 2015'!H25</f>
        <v>85</v>
      </c>
      <c r="J25" s="15">
        <f t="shared" si="1"/>
        <v>32.941176470588232</v>
      </c>
    </row>
    <row r="26" spans="1:10" ht="13" x14ac:dyDescent="0.15">
      <c r="A26" s="1" t="s">
        <v>21</v>
      </c>
      <c r="B26" s="2">
        <v>2</v>
      </c>
      <c r="C26" s="2">
        <f>+'Diciembre 2015'!B26</f>
        <v>1</v>
      </c>
      <c r="D26" s="15">
        <f t="shared" si="8"/>
        <v>100</v>
      </c>
      <c r="E26" s="2">
        <f>+B26+'Noviembre 2016'!E26</f>
        <v>47</v>
      </c>
      <c r="F26" s="2">
        <f>+C26+'Noviembre 2016'!F26</f>
        <v>29</v>
      </c>
      <c r="G26" s="15">
        <f t="shared" si="0"/>
        <v>62.068965517241381</v>
      </c>
      <c r="H26" s="2">
        <f>+B26-C26+'Noviembre 2016'!H26</f>
        <v>47</v>
      </c>
      <c r="I26" s="16">
        <f>+'Diciembre 2015'!H26</f>
        <v>29</v>
      </c>
      <c r="J26" s="15">
        <f t="shared" si="1"/>
        <v>62.068965517241381</v>
      </c>
    </row>
    <row r="27" spans="1:10" ht="13" x14ac:dyDescent="0.15">
      <c r="A27" s="1" t="s">
        <v>28</v>
      </c>
      <c r="B27" s="2">
        <v>3</v>
      </c>
      <c r="C27" s="2">
        <f>+'Diciembre 2015'!B27</f>
        <v>1</v>
      </c>
      <c r="D27" s="15">
        <f t="shared" si="8"/>
        <v>200</v>
      </c>
      <c r="E27" s="2">
        <f>+B27+'Noviembre 2016'!E27</f>
        <v>13</v>
      </c>
      <c r="F27" s="2">
        <f>+C27+'Noviembre 2016'!F27</f>
        <v>10</v>
      </c>
      <c r="G27" s="15">
        <f t="shared" si="0"/>
        <v>30</v>
      </c>
      <c r="H27" s="2">
        <f>+B27-C27+'Noviembre 2016'!H27</f>
        <v>13</v>
      </c>
      <c r="I27" s="16">
        <f>+'Diciembre 2015'!H27</f>
        <v>10</v>
      </c>
      <c r="J27" s="15">
        <f t="shared" si="1"/>
        <v>30</v>
      </c>
    </row>
    <row r="28" spans="1:10" x14ac:dyDescent="0.15">
      <c r="A28" s="6" t="s">
        <v>30</v>
      </c>
      <c r="B28" s="4">
        <f>SUM(B20:B27)</f>
        <v>49</v>
      </c>
      <c r="C28" s="4">
        <f>SUM(C20:C27)</f>
        <v>36</v>
      </c>
      <c r="D28" s="5">
        <f>+(B28-C28)*100/C28</f>
        <v>36.111111111111114</v>
      </c>
      <c r="E28" s="4">
        <f>SUM(E20:E27)</f>
        <v>560</v>
      </c>
      <c r="F28" s="4">
        <f>SUM(F20:F27)</f>
        <v>387</v>
      </c>
      <c r="G28" s="5">
        <f>+(E28-F28)*100/F28</f>
        <v>44.702842377260978</v>
      </c>
      <c r="H28" s="4">
        <f>SUM(H20:H27)</f>
        <v>560</v>
      </c>
      <c r="I28" s="4">
        <f>SUM(I20:I27)</f>
        <v>387</v>
      </c>
      <c r="J28" s="5">
        <f>+(H28-I28)*100/I28</f>
        <v>44.702842377260978</v>
      </c>
    </row>
    <row r="29" spans="1:10" ht="14" x14ac:dyDescent="0.15">
      <c r="A29" s="14" t="s">
        <v>27</v>
      </c>
      <c r="B29" s="12">
        <f>+B7+B13+B19+B28</f>
        <v>135</v>
      </c>
      <c r="C29" s="12">
        <f>+C7+C13+C19+C28</f>
        <v>90</v>
      </c>
      <c r="D29" s="13">
        <f>+(B29-C29)*100/C29</f>
        <v>50</v>
      </c>
      <c r="E29" s="12">
        <f t="shared" ref="E29:I29" si="9">+E7+E13+E19+E28</f>
        <v>1532</v>
      </c>
      <c r="F29" s="12">
        <f t="shared" si="9"/>
        <v>1091</v>
      </c>
      <c r="G29" s="13">
        <f>+(E29-F29)*100/F29</f>
        <v>40.421631530705774</v>
      </c>
      <c r="H29" s="12">
        <f t="shared" si="9"/>
        <v>1532</v>
      </c>
      <c r="I29" s="12">
        <f t="shared" si="9"/>
        <v>1091</v>
      </c>
      <c r="J29" s="13">
        <f>+(H29-I29)*100/I29</f>
        <v>40.421631530705774</v>
      </c>
    </row>
    <row r="30" spans="1:10" x14ac:dyDescent="0.15">
      <c r="A30" s="11" t="s">
        <v>31</v>
      </c>
      <c r="B30" s="11">
        <f>+B29-B7</f>
        <v>134</v>
      </c>
      <c r="C30" s="11">
        <f>+C29-C7</f>
        <v>89</v>
      </c>
      <c r="D30" s="10">
        <f>+(B30-C30)*100/C30</f>
        <v>50.561797752808985</v>
      </c>
      <c r="E30" s="11">
        <f t="shared" ref="E30:I30" si="10">+E29-E7</f>
        <v>1514</v>
      </c>
      <c r="F30" s="11">
        <f t="shared" si="10"/>
        <v>1073</v>
      </c>
      <c r="G30" s="10">
        <f>+(E30-F30)*100/F30</f>
        <v>41.099720410065238</v>
      </c>
      <c r="H30" s="11">
        <f t="shared" si="10"/>
        <v>1514</v>
      </c>
      <c r="I30" s="11">
        <f t="shared" si="10"/>
        <v>1073</v>
      </c>
      <c r="J30" s="10">
        <f>+(H30-I30)*100/I30</f>
        <v>41.099720410065238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sheetPr codeName="Hoja10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2</v>
      </c>
      <c r="C4" s="2">
        <f>+'Noviembre 2015'!B4</f>
        <v>0</v>
      </c>
      <c r="D4" s="15"/>
      <c r="E4" s="2">
        <f>+B4+'Octubre 2016'!E4</f>
        <v>7</v>
      </c>
      <c r="F4" s="2">
        <f>+C4+'Octubre 2016'!F4</f>
        <v>8</v>
      </c>
      <c r="G4" s="15">
        <f t="shared" ref="G4:G27" si="0">+(E4-F4)*100/F4</f>
        <v>-12.5</v>
      </c>
      <c r="H4" s="2">
        <f>+B4-C4+'Octubre 2016'!H4</f>
        <v>7</v>
      </c>
      <c r="I4" s="16">
        <f>+'Noviembre 2015'!H4</f>
        <v>9</v>
      </c>
      <c r="J4" s="15">
        <f t="shared" ref="J4:J27" si="1">+(H4-I4)*100/I4</f>
        <v>-22.222222222222221</v>
      </c>
    </row>
    <row r="5" spans="1:10" ht="13" x14ac:dyDescent="0.15">
      <c r="A5" s="1" t="s">
        <v>5</v>
      </c>
      <c r="B5" s="2">
        <v>1</v>
      </c>
      <c r="C5" s="2">
        <f>+'Noviembre 2015'!B5</f>
        <v>0</v>
      </c>
      <c r="D5" s="15"/>
      <c r="E5" s="2">
        <f>+B5+'Octubre 2016'!E5</f>
        <v>3</v>
      </c>
      <c r="F5" s="2">
        <f>+C5+'Octubre 2016'!F5</f>
        <v>3</v>
      </c>
      <c r="G5" s="15">
        <f t="shared" si="0"/>
        <v>0</v>
      </c>
      <c r="H5" s="2">
        <f>+B5-C5+'Octubre 2016'!H5</f>
        <v>3</v>
      </c>
      <c r="I5" s="16">
        <f>+'Noviembre 2015'!H5</f>
        <v>3</v>
      </c>
      <c r="J5" s="15">
        <f t="shared" si="1"/>
        <v>0</v>
      </c>
    </row>
    <row r="6" spans="1:10" ht="13" x14ac:dyDescent="0.15">
      <c r="A6" s="1" t="s">
        <v>6</v>
      </c>
      <c r="B6" s="2">
        <v>1</v>
      </c>
      <c r="C6" s="2">
        <f>+'Noviembre 2015'!B6</f>
        <v>1</v>
      </c>
      <c r="D6" s="15">
        <f t="shared" ref="D6" si="2">+(B6-C6)*100/C6</f>
        <v>0</v>
      </c>
      <c r="E6" s="2">
        <f>+B6+'Octubre 2016'!E6</f>
        <v>7</v>
      </c>
      <c r="F6" s="2">
        <f>+C6+'Octubre 2016'!F6</f>
        <v>6</v>
      </c>
      <c r="G6" s="15">
        <f t="shared" si="0"/>
        <v>16.666666666666668</v>
      </c>
      <c r="H6" s="2">
        <f>+B6-C6+'Octubre 2016'!H6</f>
        <v>8</v>
      </c>
      <c r="I6" s="16">
        <f>+'Noviembre 2015'!H6</f>
        <v>6</v>
      </c>
      <c r="J6" s="15">
        <f t="shared" si="1"/>
        <v>33.333333333333336</v>
      </c>
    </row>
    <row r="7" spans="1:10" x14ac:dyDescent="0.15">
      <c r="A7" s="6" t="s">
        <v>1</v>
      </c>
      <c r="B7" s="4">
        <f t="shared" ref="B7" si="3">+B4+B5+B6</f>
        <v>4</v>
      </c>
      <c r="C7" s="4">
        <f>SUM(C4:C6)</f>
        <v>1</v>
      </c>
      <c r="D7" s="5"/>
      <c r="E7" s="4">
        <f>SUM(E4:E6)</f>
        <v>17</v>
      </c>
      <c r="F7" s="4">
        <f>SUM(F4:F6)</f>
        <v>17</v>
      </c>
      <c r="G7" s="5">
        <f t="shared" si="0"/>
        <v>0</v>
      </c>
      <c r="H7" s="4">
        <f>SUM(H4:H6)</f>
        <v>18</v>
      </c>
      <c r="I7" s="4">
        <f>SUM(I4:I6)</f>
        <v>18</v>
      </c>
      <c r="J7" s="5">
        <f t="shared" si="1"/>
        <v>0</v>
      </c>
    </row>
    <row r="8" spans="1:10" ht="13" x14ac:dyDescent="0.15">
      <c r="A8" s="1" t="s">
        <v>7</v>
      </c>
      <c r="B8" s="2"/>
      <c r="C8" s="2">
        <f>+'Noviembre 2015'!B8</f>
        <v>0</v>
      </c>
      <c r="D8" s="15"/>
      <c r="E8" s="2">
        <f>+B8+'Octubre 2016'!E8</f>
        <v>7</v>
      </c>
      <c r="F8" s="2">
        <f>+C8+'Octubre 2016'!F8</f>
        <v>7</v>
      </c>
      <c r="G8" s="15">
        <f t="shared" si="0"/>
        <v>0</v>
      </c>
      <c r="H8" s="2">
        <f>+B8-C8+'Octubre 2016'!H8</f>
        <v>7</v>
      </c>
      <c r="I8" s="16">
        <f>+'Noviembre 2015'!H8</f>
        <v>7</v>
      </c>
      <c r="J8" s="15">
        <f t="shared" si="1"/>
        <v>0</v>
      </c>
    </row>
    <row r="9" spans="1:10" ht="13" x14ac:dyDescent="0.15">
      <c r="A9" s="1" t="s">
        <v>8</v>
      </c>
      <c r="B9" s="2">
        <v>3</v>
      </c>
      <c r="C9" s="2">
        <f>+'Noviembre 2015'!B9</f>
        <v>2</v>
      </c>
      <c r="D9" s="15">
        <f t="shared" ref="D9:D12" si="4">+(B9-C9)*100/C9</f>
        <v>50</v>
      </c>
      <c r="E9" s="2">
        <f>+B9+'Octubre 2016'!E9</f>
        <v>18</v>
      </c>
      <c r="F9" s="2">
        <f>+C9+'Octubre 2016'!F9</f>
        <v>17</v>
      </c>
      <c r="G9" s="15">
        <f t="shared" si="0"/>
        <v>5.882352941176471</v>
      </c>
      <c r="H9" s="2">
        <f>+B9-C9+'Octubre 2016'!H9</f>
        <v>20</v>
      </c>
      <c r="I9" s="16">
        <f>+'Noviembre 2015'!H9</f>
        <v>20</v>
      </c>
      <c r="J9" s="15">
        <f t="shared" si="1"/>
        <v>0</v>
      </c>
    </row>
    <row r="10" spans="1:10" ht="13" x14ac:dyDescent="0.15">
      <c r="A10" s="1" t="s">
        <v>9</v>
      </c>
      <c r="B10" s="2">
        <v>3</v>
      </c>
      <c r="C10" s="2">
        <f>+'Noviembre 2015'!B10</f>
        <v>3</v>
      </c>
      <c r="D10" s="15">
        <f t="shared" si="4"/>
        <v>0</v>
      </c>
      <c r="E10" s="2">
        <f>+B10+'Octubre 2016'!E10</f>
        <v>41</v>
      </c>
      <c r="F10" s="2">
        <f>+C10+'Octubre 2016'!F10</f>
        <v>44</v>
      </c>
      <c r="G10" s="15">
        <f t="shared" si="0"/>
        <v>-6.8181818181818183</v>
      </c>
      <c r="H10" s="2">
        <f>+B10-C10+'Octubre 2016'!H10</f>
        <v>48</v>
      </c>
      <c r="I10" s="16">
        <f>+'Noviembre 2015'!H10</f>
        <v>45</v>
      </c>
      <c r="J10" s="15">
        <f t="shared" si="1"/>
        <v>6.666666666666667</v>
      </c>
    </row>
    <row r="11" spans="1:10" ht="13" x14ac:dyDescent="0.15">
      <c r="A11" s="1" t="s">
        <v>10</v>
      </c>
      <c r="B11" s="2">
        <v>8</v>
      </c>
      <c r="C11" s="2">
        <f>+'Noviembre 2015'!B11</f>
        <v>2</v>
      </c>
      <c r="D11" s="15">
        <f t="shared" si="4"/>
        <v>300</v>
      </c>
      <c r="E11" s="2">
        <f>+B11+'Octubre 2016'!E11</f>
        <v>85</v>
      </c>
      <c r="F11" s="2">
        <f>+C11+'Octubre 2016'!F11</f>
        <v>54</v>
      </c>
      <c r="G11" s="15">
        <f t="shared" si="0"/>
        <v>57.407407407407405</v>
      </c>
      <c r="H11" s="2">
        <f>+B11-C11+'Octubre 2016'!H11</f>
        <v>91</v>
      </c>
      <c r="I11" s="16">
        <f>+'Noviembre 2015'!H11</f>
        <v>60</v>
      </c>
      <c r="J11" s="15">
        <f t="shared" si="1"/>
        <v>51.666666666666664</v>
      </c>
    </row>
    <row r="12" spans="1:10" ht="13" x14ac:dyDescent="0.15">
      <c r="A12" s="1" t="s">
        <v>11</v>
      </c>
      <c r="B12" s="2">
        <v>20</v>
      </c>
      <c r="C12" s="2">
        <f>+'Noviembre 2015'!B12</f>
        <v>11</v>
      </c>
      <c r="D12" s="15">
        <f t="shared" si="4"/>
        <v>81.818181818181813</v>
      </c>
      <c r="E12" s="2">
        <f>+B12+'Octubre 2016'!E12</f>
        <v>150</v>
      </c>
      <c r="F12" s="2">
        <f>+C12+'Octubre 2016'!F12</f>
        <v>118</v>
      </c>
      <c r="G12" s="15">
        <f t="shared" si="0"/>
        <v>27.118644067796609</v>
      </c>
      <c r="H12" s="2">
        <f>+B12-C12+'Octubre 2016'!H12</f>
        <v>153</v>
      </c>
      <c r="I12" s="16">
        <f>+'Noviembre 2015'!H12</f>
        <v>128</v>
      </c>
      <c r="J12" s="15">
        <f t="shared" si="1"/>
        <v>19.53125</v>
      </c>
    </row>
    <row r="13" spans="1:10" x14ac:dyDescent="0.15">
      <c r="A13" s="6" t="s">
        <v>2</v>
      </c>
      <c r="B13" s="4">
        <f t="shared" ref="B13" si="5">+B8+B9+B10+B11+B12</f>
        <v>34</v>
      </c>
      <c r="C13" s="4">
        <f>SUM(C8:C12)</f>
        <v>18</v>
      </c>
      <c r="D13" s="5">
        <f>+(B13-C13)*100/C13</f>
        <v>88.888888888888886</v>
      </c>
      <c r="E13" s="4">
        <f>SUM(E8:E12)</f>
        <v>301</v>
      </c>
      <c r="F13" s="4">
        <f>SUM(F8:F12)</f>
        <v>240</v>
      </c>
      <c r="G13" s="5">
        <f t="shared" si="0"/>
        <v>25.416666666666668</v>
      </c>
      <c r="H13" s="4">
        <f>SUM(H8:H12)</f>
        <v>319</v>
      </c>
      <c r="I13" s="4">
        <f>SUM(I8:I12)</f>
        <v>260</v>
      </c>
      <c r="J13" s="5">
        <f t="shared" si="1"/>
        <v>22.692307692307693</v>
      </c>
    </row>
    <row r="14" spans="1:10" ht="13" x14ac:dyDescent="0.15">
      <c r="A14" s="1" t="s">
        <v>12</v>
      </c>
      <c r="B14" s="2">
        <v>16</v>
      </c>
      <c r="C14" s="2">
        <f>+'Noviembre 2015'!B14</f>
        <v>4</v>
      </c>
      <c r="D14" s="15">
        <f t="shared" ref="D14:D18" si="6">+(B14-C14)*100/C14</f>
        <v>300</v>
      </c>
      <c r="E14" s="2">
        <f>+B14+'Octubre 2016'!E14</f>
        <v>119</v>
      </c>
      <c r="F14" s="2">
        <f>+C14+'Octubre 2016'!F14</f>
        <v>76</v>
      </c>
      <c r="G14" s="15">
        <f t="shared" si="0"/>
        <v>56.578947368421055</v>
      </c>
      <c r="H14" s="2">
        <f>+B14-C14+'Octubre 2016'!H14</f>
        <v>124</v>
      </c>
      <c r="I14" s="16">
        <f>+'Noviembre 2015'!H14</f>
        <v>81</v>
      </c>
      <c r="J14" s="15">
        <f t="shared" si="1"/>
        <v>53.086419753086417</v>
      </c>
    </row>
    <row r="15" spans="1:10" ht="13" x14ac:dyDescent="0.15">
      <c r="A15" s="1" t="s">
        <v>13</v>
      </c>
      <c r="B15" s="2">
        <v>8</v>
      </c>
      <c r="C15" s="2">
        <f>+'Noviembre 2015'!B15</f>
        <v>6</v>
      </c>
      <c r="D15" s="15">
        <f t="shared" si="6"/>
        <v>33.333333333333336</v>
      </c>
      <c r="E15" s="2">
        <f>+B15+'Octubre 2016'!E15</f>
        <v>112</v>
      </c>
      <c r="F15" s="2">
        <f>+C15+'Octubre 2016'!F15</f>
        <v>86</v>
      </c>
      <c r="G15" s="15">
        <f t="shared" si="0"/>
        <v>30.232558139534884</v>
      </c>
      <c r="H15" s="2">
        <f>+B15-C15+'Octubre 2016'!H15</f>
        <v>121</v>
      </c>
      <c r="I15" s="16">
        <f>+'Noviembre 2015'!H15</f>
        <v>95</v>
      </c>
      <c r="J15" s="15">
        <f t="shared" si="1"/>
        <v>27.368421052631579</v>
      </c>
    </row>
    <row r="16" spans="1:10" ht="13" x14ac:dyDescent="0.15">
      <c r="A16" s="1" t="s">
        <v>14</v>
      </c>
      <c r="B16" s="2">
        <v>19</v>
      </c>
      <c r="C16" s="2">
        <f>+'Noviembre 2015'!B16</f>
        <v>12</v>
      </c>
      <c r="D16" s="15">
        <f t="shared" si="6"/>
        <v>58.333333333333336</v>
      </c>
      <c r="E16" s="2">
        <f>+B16+'Octubre 2016'!E16</f>
        <v>137</v>
      </c>
      <c r="F16" s="2">
        <f>+C16+'Octubre 2016'!F16</f>
        <v>106</v>
      </c>
      <c r="G16" s="15">
        <f t="shared" si="0"/>
        <v>29.245283018867923</v>
      </c>
      <c r="H16" s="2">
        <f>+B16-C16+'Octubre 2016'!H16</f>
        <v>147</v>
      </c>
      <c r="I16" s="16">
        <f>+'Noviembre 2015'!H16</f>
        <v>112</v>
      </c>
      <c r="J16" s="15">
        <f t="shared" si="1"/>
        <v>31.25</v>
      </c>
    </row>
    <row r="17" spans="1:10" ht="13" x14ac:dyDescent="0.15">
      <c r="A17" s="1" t="s">
        <v>15</v>
      </c>
      <c r="B17" s="2">
        <v>6</v>
      </c>
      <c r="C17" s="2">
        <f>+'Noviembre 2015'!B17</f>
        <v>6</v>
      </c>
      <c r="D17" s="15">
        <f t="shared" si="6"/>
        <v>0</v>
      </c>
      <c r="E17" s="2">
        <f>+B17+'Octubre 2016'!E17</f>
        <v>71</v>
      </c>
      <c r="F17" s="2">
        <f>+C17+'Octubre 2016'!F17</f>
        <v>58</v>
      </c>
      <c r="G17" s="15">
        <f t="shared" si="0"/>
        <v>22.413793103448278</v>
      </c>
      <c r="H17" s="2">
        <f>+B17-C17+'Octubre 2016'!H17</f>
        <v>74</v>
      </c>
      <c r="I17" s="16">
        <f>+'Noviembre 2015'!H17</f>
        <v>60</v>
      </c>
      <c r="J17" s="15">
        <f t="shared" si="1"/>
        <v>23.333333333333332</v>
      </c>
    </row>
    <row r="18" spans="1:10" ht="13" x14ac:dyDescent="0.15">
      <c r="A18" s="1" t="s">
        <v>29</v>
      </c>
      <c r="B18" s="2">
        <v>17</v>
      </c>
      <c r="C18" s="2">
        <f>+'Noviembre 2015'!B18</f>
        <v>5</v>
      </c>
      <c r="D18" s="15">
        <f t="shared" si="6"/>
        <v>240</v>
      </c>
      <c r="E18" s="2">
        <f>+B18+'Octubre 2016'!E18</f>
        <v>129</v>
      </c>
      <c r="F18" s="2">
        <f>+C18+'Octubre 2016'!F18</f>
        <v>67</v>
      </c>
      <c r="G18" s="15">
        <f t="shared" si="0"/>
        <v>92.537313432835816</v>
      </c>
      <c r="H18" s="2">
        <f>+B18-C18+'Octubre 2016'!H18</f>
        <v>137</v>
      </c>
      <c r="I18" s="16">
        <f>+'Noviembre 2015'!H18</f>
        <v>76</v>
      </c>
      <c r="J18" s="15">
        <f t="shared" si="1"/>
        <v>80.263157894736835</v>
      </c>
    </row>
    <row r="19" spans="1:10" x14ac:dyDescent="0.15">
      <c r="A19" s="6" t="s">
        <v>3</v>
      </c>
      <c r="B19" s="4">
        <f t="shared" ref="B19" si="7">+B14+B15+B16+B17+B18</f>
        <v>66</v>
      </c>
      <c r="C19" s="4">
        <f>SUM(C14:C18)</f>
        <v>33</v>
      </c>
      <c r="D19" s="5">
        <f>+(B19-C19)*100/C19</f>
        <v>100</v>
      </c>
      <c r="E19" s="4">
        <f>SUM(E14:E18)</f>
        <v>568</v>
      </c>
      <c r="F19" s="4">
        <f>SUM(F14:F18)</f>
        <v>393</v>
      </c>
      <c r="G19" s="5">
        <f t="shared" si="0"/>
        <v>44.529262086513995</v>
      </c>
      <c r="H19" s="4">
        <f>SUM(H14:H18)</f>
        <v>603</v>
      </c>
      <c r="I19" s="4">
        <f>SUM(I14:I18)</f>
        <v>424</v>
      </c>
      <c r="J19" s="5">
        <f t="shared" si="1"/>
        <v>42.216981132075475</v>
      </c>
    </row>
    <row r="20" spans="1:10" ht="13" x14ac:dyDescent="0.15">
      <c r="A20" s="1" t="s">
        <v>16</v>
      </c>
      <c r="B20" s="2">
        <v>9</v>
      </c>
      <c r="C20" s="2">
        <f>+'Noviembre 2015'!B20</f>
        <v>7</v>
      </c>
      <c r="D20" s="15">
        <f t="shared" ref="D20:D27" si="8">+(B20-C20)*100/C20</f>
        <v>28.571428571428573</v>
      </c>
      <c r="E20" s="2">
        <f>+B20+'Octubre 2016'!E20</f>
        <v>122</v>
      </c>
      <c r="F20" s="2">
        <f>+C20+'Octubre 2016'!F20</f>
        <v>105</v>
      </c>
      <c r="G20" s="15">
        <f t="shared" si="0"/>
        <v>16.19047619047619</v>
      </c>
      <c r="H20" s="2">
        <f>+B20-C20+'Octubre 2016'!H20</f>
        <v>133</v>
      </c>
      <c r="I20" s="16">
        <f>+'Noviembre 2015'!H20</f>
        <v>110</v>
      </c>
      <c r="J20" s="15">
        <f t="shared" si="1"/>
        <v>20.90909090909091</v>
      </c>
    </row>
    <row r="21" spans="1:10" ht="13" x14ac:dyDescent="0.15">
      <c r="A21" s="1" t="s">
        <v>17</v>
      </c>
      <c r="B21" s="2">
        <v>7</v>
      </c>
      <c r="C21" s="2">
        <f>+'Noviembre 2015'!B21</f>
        <v>4</v>
      </c>
      <c r="D21" s="15">
        <f t="shared" si="8"/>
        <v>75</v>
      </c>
      <c r="E21" s="2">
        <f>+B21+'Octubre 2016'!E21</f>
        <v>75</v>
      </c>
      <c r="F21" s="2">
        <f>+C21+'Octubre 2016'!F21</f>
        <v>43</v>
      </c>
      <c r="G21" s="15">
        <f t="shared" si="0"/>
        <v>74.418604651162795</v>
      </c>
      <c r="H21" s="2">
        <f>+B21-C21+'Octubre 2016'!H21</f>
        <v>79</v>
      </c>
      <c r="I21" s="16">
        <f>+'Noviembre 2015'!H21</f>
        <v>44</v>
      </c>
      <c r="J21" s="15">
        <f t="shared" si="1"/>
        <v>79.545454545454547</v>
      </c>
    </row>
    <row r="22" spans="1:10" ht="13" x14ac:dyDescent="0.15">
      <c r="A22" s="1" t="s">
        <v>19</v>
      </c>
      <c r="B22" s="2">
        <v>5</v>
      </c>
      <c r="C22" s="2">
        <f>+'Noviembre 2015'!B22</f>
        <v>3</v>
      </c>
      <c r="D22" s="15">
        <f t="shared" si="8"/>
        <v>66.666666666666671</v>
      </c>
      <c r="E22" s="2">
        <f>+B22+'Octubre 2016'!E22</f>
        <v>33</v>
      </c>
      <c r="F22" s="2">
        <f>+C22+'Octubre 2016'!F22</f>
        <v>21</v>
      </c>
      <c r="G22" s="15">
        <f t="shared" si="0"/>
        <v>57.142857142857146</v>
      </c>
      <c r="H22" s="2">
        <f>+B22-C22+'Octubre 2016'!H22</f>
        <v>35</v>
      </c>
      <c r="I22" s="16">
        <f>+'Noviembre 2015'!H22</f>
        <v>23</v>
      </c>
      <c r="J22" s="15">
        <f t="shared" si="1"/>
        <v>52.173913043478258</v>
      </c>
    </row>
    <row r="23" spans="1:10" ht="13" x14ac:dyDescent="0.15">
      <c r="A23" s="1" t="s">
        <v>18</v>
      </c>
      <c r="B23" s="2">
        <v>4</v>
      </c>
      <c r="C23" s="2">
        <f>+'Noviembre 2015'!B23</f>
        <v>3</v>
      </c>
      <c r="D23" s="15">
        <f t="shared" si="8"/>
        <v>33.333333333333336</v>
      </c>
      <c r="E23" s="2">
        <f>+B23+'Octubre 2016'!E23</f>
        <v>68</v>
      </c>
      <c r="F23" s="2">
        <f>+C23+'Octubre 2016'!F23</f>
        <v>32</v>
      </c>
      <c r="G23" s="15">
        <f t="shared" si="0"/>
        <v>112.5</v>
      </c>
      <c r="H23" s="2">
        <f>+B23-C23+'Octubre 2016'!H23</f>
        <v>72</v>
      </c>
      <c r="I23" s="16">
        <f>+'Noviembre 2015'!H23</f>
        <v>35</v>
      </c>
      <c r="J23" s="15">
        <f t="shared" si="1"/>
        <v>105.71428571428571</v>
      </c>
    </row>
    <row r="24" spans="1:10" ht="13" x14ac:dyDescent="0.15">
      <c r="A24" s="1" t="s">
        <v>20</v>
      </c>
      <c r="B24" s="2">
        <v>6</v>
      </c>
      <c r="C24" s="2">
        <f>+'Noviembre 2015'!B24</f>
        <v>4</v>
      </c>
      <c r="D24" s="15">
        <f t="shared" si="8"/>
        <v>50</v>
      </c>
      <c r="E24" s="2">
        <f>+B24+'Octubre 2016'!E24</f>
        <v>54</v>
      </c>
      <c r="F24" s="2">
        <f>+C24+'Octubre 2016'!F24</f>
        <v>39</v>
      </c>
      <c r="G24" s="15">
        <f t="shared" si="0"/>
        <v>38.46153846153846</v>
      </c>
      <c r="H24" s="2">
        <f>+B24-C24+'Octubre 2016'!H24</f>
        <v>56</v>
      </c>
      <c r="I24" s="16">
        <f>+'Noviembre 2015'!H24</f>
        <v>42</v>
      </c>
      <c r="J24" s="15">
        <f t="shared" si="1"/>
        <v>33.333333333333336</v>
      </c>
    </row>
    <row r="25" spans="1:10" ht="13" x14ac:dyDescent="0.15">
      <c r="A25" s="1" t="s">
        <v>22</v>
      </c>
      <c r="B25" s="2">
        <v>12</v>
      </c>
      <c r="C25" s="2">
        <f>+'Noviembre 2015'!B25</f>
        <v>3</v>
      </c>
      <c r="D25" s="15">
        <f t="shared" si="8"/>
        <v>300</v>
      </c>
      <c r="E25" s="2">
        <f>+B25+'Octubre 2016'!E25</f>
        <v>104</v>
      </c>
      <c r="F25" s="2">
        <f>+C25+'Octubre 2016'!F25</f>
        <v>74</v>
      </c>
      <c r="G25" s="15">
        <f t="shared" si="0"/>
        <v>40.54054054054054</v>
      </c>
      <c r="H25" s="2">
        <f>+B25-C25+'Octubre 2016'!H25</f>
        <v>115</v>
      </c>
      <c r="I25" s="16">
        <f>+'Noviembre 2015'!H25</f>
        <v>79</v>
      </c>
      <c r="J25" s="15">
        <f t="shared" si="1"/>
        <v>45.569620253164558</v>
      </c>
    </row>
    <row r="26" spans="1:10" ht="13" x14ac:dyDescent="0.15">
      <c r="A26" s="1" t="s">
        <v>21</v>
      </c>
      <c r="B26" s="2">
        <v>3</v>
      </c>
      <c r="C26" s="2">
        <f>+'Noviembre 2015'!B26</f>
        <v>3</v>
      </c>
      <c r="D26" s="15">
        <f t="shared" si="8"/>
        <v>0</v>
      </c>
      <c r="E26" s="2">
        <f>+B26+'Octubre 2016'!E26</f>
        <v>45</v>
      </c>
      <c r="F26" s="2">
        <f>+C26+'Octubre 2016'!F26</f>
        <v>28</v>
      </c>
      <c r="G26" s="15">
        <f t="shared" si="0"/>
        <v>60.714285714285715</v>
      </c>
      <c r="H26" s="2">
        <f>+B26-C26+'Octubre 2016'!H26</f>
        <v>46</v>
      </c>
      <c r="I26" s="16">
        <f>+'Noviembre 2015'!H26</f>
        <v>28</v>
      </c>
      <c r="J26" s="15">
        <f t="shared" si="1"/>
        <v>64.285714285714292</v>
      </c>
    </row>
    <row r="27" spans="1:10" ht="13" x14ac:dyDescent="0.15">
      <c r="A27" s="1" t="s">
        <v>28</v>
      </c>
      <c r="B27" s="2">
        <v>1</v>
      </c>
      <c r="C27" s="2">
        <f>+'Noviembre 2015'!B27</f>
        <v>1</v>
      </c>
      <c r="D27" s="15">
        <f t="shared" si="8"/>
        <v>0</v>
      </c>
      <c r="E27" s="2">
        <f>+B27+'Octubre 2016'!E27</f>
        <v>10</v>
      </c>
      <c r="F27" s="2">
        <f>+C27+'Octubre 2016'!F27</f>
        <v>9</v>
      </c>
      <c r="G27" s="15">
        <f t="shared" si="0"/>
        <v>11.111111111111111</v>
      </c>
      <c r="H27" s="2">
        <f>+B27-C27+'Octubre 2016'!H27</f>
        <v>11</v>
      </c>
      <c r="I27" s="16">
        <f>+'Noviembre 2015'!H27</f>
        <v>9</v>
      </c>
      <c r="J27" s="15">
        <f t="shared" si="1"/>
        <v>22.222222222222221</v>
      </c>
    </row>
    <row r="28" spans="1:10" x14ac:dyDescent="0.15">
      <c r="A28" s="6" t="s">
        <v>30</v>
      </c>
      <c r="B28" s="4">
        <f>SUM(B20:B27)</f>
        <v>47</v>
      </c>
      <c r="C28" s="4">
        <f>SUM(C20:C27)</f>
        <v>28</v>
      </c>
      <c r="D28" s="5">
        <f>+(B28-C28)*100/C28</f>
        <v>67.857142857142861</v>
      </c>
      <c r="E28" s="4">
        <f>SUM(E20:E27)</f>
        <v>511</v>
      </c>
      <c r="F28" s="4">
        <f>SUM(F20:F27)</f>
        <v>351</v>
      </c>
      <c r="G28" s="5">
        <f>+(E28-F28)*100/F28</f>
        <v>45.584045584045583</v>
      </c>
      <c r="H28" s="4">
        <f>SUM(H20:H27)</f>
        <v>547</v>
      </c>
      <c r="I28" s="4">
        <f>SUM(I20:I27)</f>
        <v>370</v>
      </c>
      <c r="J28" s="5">
        <f>+(H28-I28)*100/I28</f>
        <v>47.837837837837839</v>
      </c>
    </row>
    <row r="29" spans="1:10" ht="14" x14ac:dyDescent="0.15">
      <c r="A29" s="14" t="s">
        <v>27</v>
      </c>
      <c r="B29" s="12">
        <f>+B7+B13+B19+B28</f>
        <v>151</v>
      </c>
      <c r="C29" s="12">
        <f>+C7+C13+C19+C28</f>
        <v>80</v>
      </c>
      <c r="D29" s="13">
        <f>+(B29-C29)*100/C29</f>
        <v>88.75</v>
      </c>
      <c r="E29" s="12">
        <f t="shared" ref="E29:I29" si="9">+E7+E13+E19+E28</f>
        <v>1397</v>
      </c>
      <c r="F29" s="12">
        <f t="shared" si="9"/>
        <v>1001</v>
      </c>
      <c r="G29" s="13">
        <f>+(E29-F29)*100/F29</f>
        <v>39.560439560439562</v>
      </c>
      <c r="H29" s="12">
        <f t="shared" si="9"/>
        <v>1487</v>
      </c>
      <c r="I29" s="12">
        <f t="shared" si="9"/>
        <v>1072</v>
      </c>
      <c r="J29" s="13">
        <f>+(H29-I29)*100/I29</f>
        <v>38.712686567164177</v>
      </c>
    </row>
    <row r="30" spans="1:10" x14ac:dyDescent="0.15">
      <c r="A30" s="11" t="s">
        <v>31</v>
      </c>
      <c r="B30" s="11">
        <f>+B29-B7</f>
        <v>147</v>
      </c>
      <c r="C30" s="11">
        <f>+C29-C7</f>
        <v>79</v>
      </c>
      <c r="D30" s="10">
        <f>+(B30-C30)*100/C30</f>
        <v>86.075949367088612</v>
      </c>
      <c r="E30" s="11">
        <f t="shared" ref="E30:I30" si="10">+E29-E7</f>
        <v>1380</v>
      </c>
      <c r="F30" s="11">
        <f t="shared" si="10"/>
        <v>984</v>
      </c>
      <c r="G30" s="10">
        <f>+(E30-F30)*100/F30</f>
        <v>40.243902439024389</v>
      </c>
      <c r="H30" s="11">
        <f t="shared" si="10"/>
        <v>1469</v>
      </c>
      <c r="I30" s="11">
        <f t="shared" si="10"/>
        <v>1054</v>
      </c>
      <c r="J30" s="10">
        <f>+(H30-I30)*100/I30</f>
        <v>39.373814041745732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sheetPr codeName="Hoja11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/>
      <c r="C4" s="2">
        <v>0</v>
      </c>
      <c r="D4" s="15"/>
      <c r="E4" s="2">
        <f>+B4+'Septiembre 2016'!E4</f>
        <v>5</v>
      </c>
      <c r="F4" s="2">
        <f>+C4+'Septiembre 2016'!F4</f>
        <v>8</v>
      </c>
      <c r="G4" s="15">
        <f t="shared" ref="G4:G27" si="0">+(E4-F4)*100/F4</f>
        <v>-37.5</v>
      </c>
      <c r="H4" s="2">
        <f>+B4-C4+'Septiembre 2016'!H4</f>
        <v>5</v>
      </c>
      <c r="I4" s="16">
        <f>+'Octubre 2015'!H4</f>
        <v>9</v>
      </c>
      <c r="J4" s="15">
        <f t="shared" ref="J4:J27" si="1">+(H4-I4)*100/I4</f>
        <v>-44.444444444444443</v>
      </c>
    </row>
    <row r="5" spans="1:10" ht="13" x14ac:dyDescent="0.15">
      <c r="A5" s="1" t="s">
        <v>5</v>
      </c>
      <c r="B5" s="2">
        <v>1</v>
      </c>
      <c r="C5" s="2">
        <v>0</v>
      </c>
      <c r="D5" s="15"/>
      <c r="E5" s="2">
        <f>+B5+'Septiembre 2016'!E5</f>
        <v>2</v>
      </c>
      <c r="F5" s="2">
        <f>+C5+'Septiembre 2016'!F5</f>
        <v>3</v>
      </c>
      <c r="G5" s="15">
        <f t="shared" si="0"/>
        <v>-33.333333333333336</v>
      </c>
      <c r="H5" s="2">
        <f>+B5-C5+'Septiembre 2016'!H5</f>
        <v>2</v>
      </c>
      <c r="I5" s="16">
        <f>+'Octubre 2015'!H5</f>
        <v>3</v>
      </c>
      <c r="J5" s="15">
        <f t="shared" si="1"/>
        <v>-33.333333333333336</v>
      </c>
    </row>
    <row r="6" spans="1:10" ht="13" x14ac:dyDescent="0.15">
      <c r="A6" s="1" t="s">
        <v>6</v>
      </c>
      <c r="B6" s="2">
        <v>1</v>
      </c>
      <c r="C6" s="2">
        <v>0</v>
      </c>
      <c r="D6" s="15"/>
      <c r="E6" s="2">
        <f>+B6+'Septiembre 2016'!E6</f>
        <v>6</v>
      </c>
      <c r="F6" s="2">
        <f>+C6+'Septiembre 2016'!F6</f>
        <v>5</v>
      </c>
      <c r="G6" s="15">
        <f t="shared" si="0"/>
        <v>20</v>
      </c>
      <c r="H6" s="2">
        <f>+B6-C6+'Septiembre 2016'!H6</f>
        <v>8</v>
      </c>
      <c r="I6" s="16">
        <f>+'Octubre 2015'!H6</f>
        <v>5</v>
      </c>
      <c r="J6" s="15">
        <f t="shared" si="1"/>
        <v>60</v>
      </c>
    </row>
    <row r="7" spans="1:10" x14ac:dyDescent="0.15">
      <c r="A7" s="6" t="s">
        <v>1</v>
      </c>
      <c r="B7" s="4">
        <f t="shared" ref="B7" si="2">+B4+B5+B6</f>
        <v>2</v>
      </c>
      <c r="C7" s="4">
        <f>SUM(C4:C6)</f>
        <v>0</v>
      </c>
      <c r="D7" s="5"/>
      <c r="E7" s="4">
        <f>SUM(E4:E6)</f>
        <v>13</v>
      </c>
      <c r="F7" s="4">
        <f>SUM(F4:F6)</f>
        <v>16</v>
      </c>
      <c r="G7" s="5">
        <f t="shared" si="0"/>
        <v>-18.75</v>
      </c>
      <c r="H7" s="4">
        <f>SUM(H4:H6)</f>
        <v>15</v>
      </c>
      <c r="I7" s="4">
        <f>SUM(I4:I6)</f>
        <v>17</v>
      </c>
      <c r="J7" s="5">
        <f t="shared" si="1"/>
        <v>-11.764705882352942</v>
      </c>
    </row>
    <row r="8" spans="1:10" ht="13" x14ac:dyDescent="0.15">
      <c r="A8" s="1" t="s">
        <v>7</v>
      </c>
      <c r="B8" s="2"/>
      <c r="C8" s="2">
        <f>+'Octubre 2015'!B8</f>
        <v>1</v>
      </c>
      <c r="D8" s="15">
        <f t="shared" ref="D8:D12" si="3">+(B8-C8)*100/C8</f>
        <v>-100</v>
      </c>
      <c r="E8" s="2">
        <f>+B8+'Septiembre 2016'!E8</f>
        <v>7</v>
      </c>
      <c r="F8" s="2">
        <f>+C8+'Septiembre 2016'!F8</f>
        <v>7</v>
      </c>
      <c r="G8" s="15">
        <f t="shared" si="0"/>
        <v>0</v>
      </c>
      <c r="H8" s="2">
        <f>+B8-C8+'Septiembre 2016'!H8</f>
        <v>7</v>
      </c>
      <c r="I8" s="16">
        <f>+'Octubre 2015'!H8</f>
        <v>8</v>
      </c>
      <c r="J8" s="15">
        <f t="shared" si="1"/>
        <v>-12.5</v>
      </c>
    </row>
    <row r="9" spans="1:10" ht="13" x14ac:dyDescent="0.15">
      <c r="A9" s="1" t="s">
        <v>8</v>
      </c>
      <c r="B9" s="2">
        <v>1</v>
      </c>
      <c r="C9" s="2">
        <f>+'Octubre 2015'!B9</f>
        <v>1</v>
      </c>
      <c r="D9" s="15">
        <f t="shared" si="3"/>
        <v>0</v>
      </c>
      <c r="E9" s="2">
        <f>+B9+'Septiembre 2016'!E9</f>
        <v>15</v>
      </c>
      <c r="F9" s="2">
        <f>+C9+'Septiembre 2016'!F9</f>
        <v>15</v>
      </c>
      <c r="G9" s="15">
        <f t="shared" si="0"/>
        <v>0</v>
      </c>
      <c r="H9" s="2">
        <f>+B9-C9+'Septiembre 2016'!H9</f>
        <v>19</v>
      </c>
      <c r="I9" s="16">
        <f>+'Octubre 2015'!H9</f>
        <v>19</v>
      </c>
      <c r="J9" s="15">
        <f t="shared" si="1"/>
        <v>0</v>
      </c>
    </row>
    <row r="10" spans="1:10" ht="13" x14ac:dyDescent="0.15">
      <c r="A10" s="1" t="s">
        <v>9</v>
      </c>
      <c r="B10" s="2">
        <v>8</v>
      </c>
      <c r="C10" s="2">
        <f>+'Octubre 2015'!B10</f>
        <v>1</v>
      </c>
      <c r="D10" s="15">
        <f t="shared" si="3"/>
        <v>700</v>
      </c>
      <c r="E10" s="2">
        <f>+B10+'Septiembre 2016'!E10</f>
        <v>38</v>
      </c>
      <c r="F10" s="2">
        <f>+C10+'Septiembre 2016'!F10</f>
        <v>41</v>
      </c>
      <c r="G10" s="15">
        <f t="shared" si="0"/>
        <v>-7.3170731707317076</v>
      </c>
      <c r="H10" s="2">
        <f>+B10-C10+'Septiembre 2016'!H10</f>
        <v>48</v>
      </c>
      <c r="I10" s="16">
        <f>+'Octubre 2015'!H10</f>
        <v>44</v>
      </c>
      <c r="J10" s="15">
        <f t="shared" si="1"/>
        <v>9.0909090909090917</v>
      </c>
    </row>
    <row r="11" spans="1:10" ht="13" x14ac:dyDescent="0.15">
      <c r="A11" s="1" t="s">
        <v>10</v>
      </c>
      <c r="B11" s="2">
        <v>8</v>
      </c>
      <c r="C11" s="2">
        <f>+'Octubre 2015'!B11</f>
        <v>4</v>
      </c>
      <c r="D11" s="15">
        <f t="shared" si="3"/>
        <v>100</v>
      </c>
      <c r="E11" s="2">
        <f>+B11+'Septiembre 2016'!E11</f>
        <v>77</v>
      </c>
      <c r="F11" s="2">
        <f>+C11+'Septiembre 2016'!F11</f>
        <v>52</v>
      </c>
      <c r="G11" s="15">
        <f t="shared" si="0"/>
        <v>48.07692307692308</v>
      </c>
      <c r="H11" s="2">
        <f>+B11-C11+'Septiembre 2016'!H11</f>
        <v>85</v>
      </c>
      <c r="I11" s="16">
        <f>+'Octubre 2015'!H11</f>
        <v>65</v>
      </c>
      <c r="J11" s="15">
        <f t="shared" si="1"/>
        <v>30.76923076923077</v>
      </c>
    </row>
    <row r="12" spans="1:10" ht="13" x14ac:dyDescent="0.15">
      <c r="A12" s="1" t="s">
        <v>11</v>
      </c>
      <c r="B12" s="2">
        <v>17</v>
      </c>
      <c r="C12" s="2">
        <f>+'Octubre 2015'!B12</f>
        <v>7</v>
      </c>
      <c r="D12" s="15">
        <f t="shared" si="3"/>
        <v>142.85714285714286</v>
      </c>
      <c r="E12" s="2">
        <f>+B12+'Septiembre 2016'!E12</f>
        <v>130</v>
      </c>
      <c r="F12" s="2">
        <f>+C12+'Septiembre 2016'!F12</f>
        <v>107</v>
      </c>
      <c r="G12" s="15">
        <f t="shared" si="0"/>
        <v>21.495327102803738</v>
      </c>
      <c r="H12" s="2">
        <f>+B12-C12+'Septiembre 2016'!H12</f>
        <v>144</v>
      </c>
      <c r="I12" s="16">
        <f>+'Octubre 2015'!H12</f>
        <v>127</v>
      </c>
      <c r="J12" s="15">
        <f t="shared" si="1"/>
        <v>13.385826771653543</v>
      </c>
    </row>
    <row r="13" spans="1:10" x14ac:dyDescent="0.15">
      <c r="A13" s="6" t="s">
        <v>2</v>
      </c>
      <c r="B13" s="4">
        <f t="shared" ref="B13" si="4">+B8+B9+B10+B11+B12</f>
        <v>34</v>
      </c>
      <c r="C13" s="4">
        <f>SUM(C8:C12)</f>
        <v>14</v>
      </c>
      <c r="D13" s="5">
        <f>+(B13-C13)*100/C13</f>
        <v>142.85714285714286</v>
      </c>
      <c r="E13" s="4">
        <f>SUM(E8:E12)</f>
        <v>267</v>
      </c>
      <c r="F13" s="4">
        <f>SUM(F8:F12)</f>
        <v>222</v>
      </c>
      <c r="G13" s="5">
        <f t="shared" si="0"/>
        <v>20.27027027027027</v>
      </c>
      <c r="H13" s="4">
        <f>SUM(H8:H12)</f>
        <v>303</v>
      </c>
      <c r="I13" s="4">
        <f>SUM(I8:I12)</f>
        <v>263</v>
      </c>
      <c r="J13" s="5">
        <f t="shared" si="1"/>
        <v>15.209125475285171</v>
      </c>
    </row>
    <row r="14" spans="1:10" ht="13" x14ac:dyDescent="0.15">
      <c r="A14" s="1" t="s">
        <v>12</v>
      </c>
      <c r="B14" s="2">
        <v>1</v>
      </c>
      <c r="C14" s="2">
        <f>+'Octubre 2015'!B14</f>
        <v>7</v>
      </c>
      <c r="D14" s="15">
        <f t="shared" ref="D14:D18" si="5">+(B14-C14)*100/C14</f>
        <v>-85.714285714285708</v>
      </c>
      <c r="E14" s="2">
        <f>+B14+'Septiembre 2016'!E14</f>
        <v>103</v>
      </c>
      <c r="F14" s="2">
        <f>+C14+'Septiembre 2016'!F14</f>
        <v>72</v>
      </c>
      <c r="G14" s="15">
        <f t="shared" si="0"/>
        <v>43.055555555555557</v>
      </c>
      <c r="H14" s="2">
        <f>+B14-C14+'Septiembre 2016'!H14</f>
        <v>112</v>
      </c>
      <c r="I14" s="16">
        <f>+'Octubre 2015'!H14</f>
        <v>82</v>
      </c>
      <c r="J14" s="15">
        <f t="shared" si="1"/>
        <v>36.585365853658537</v>
      </c>
    </row>
    <row r="15" spans="1:10" ht="13" x14ac:dyDescent="0.15">
      <c r="A15" s="1" t="s">
        <v>13</v>
      </c>
      <c r="B15" s="2">
        <v>13</v>
      </c>
      <c r="C15" s="2">
        <f>+'Octubre 2015'!B15</f>
        <v>12</v>
      </c>
      <c r="D15" s="15">
        <f t="shared" si="5"/>
        <v>8.3333333333333339</v>
      </c>
      <c r="E15" s="2">
        <f>+B15+'Septiembre 2016'!E15</f>
        <v>104</v>
      </c>
      <c r="F15" s="2">
        <f>+C15+'Septiembre 2016'!F15</f>
        <v>80</v>
      </c>
      <c r="G15" s="15">
        <f t="shared" si="0"/>
        <v>30</v>
      </c>
      <c r="H15" s="2">
        <f>+B15-C15+'Septiembre 2016'!H15</f>
        <v>119</v>
      </c>
      <c r="I15" s="16">
        <f>+'Octubre 2015'!H15</f>
        <v>95</v>
      </c>
      <c r="J15" s="15">
        <f t="shared" si="1"/>
        <v>25.263157894736842</v>
      </c>
    </row>
    <row r="16" spans="1:10" ht="13" x14ac:dyDescent="0.15">
      <c r="A16" s="1" t="s">
        <v>14</v>
      </c>
      <c r="B16" s="2">
        <v>11</v>
      </c>
      <c r="C16" s="2">
        <f>+'Octubre 2015'!B16</f>
        <v>6</v>
      </c>
      <c r="D16" s="15">
        <f t="shared" si="5"/>
        <v>83.333333333333329</v>
      </c>
      <c r="E16" s="2">
        <f>+B16+'Septiembre 2016'!E16</f>
        <v>118</v>
      </c>
      <c r="F16" s="2">
        <f>+C16+'Septiembre 2016'!F16</f>
        <v>94</v>
      </c>
      <c r="G16" s="15">
        <f t="shared" si="0"/>
        <v>25.531914893617021</v>
      </c>
      <c r="H16" s="2">
        <f>+B16-C16+'Septiembre 2016'!H16</f>
        <v>140</v>
      </c>
      <c r="I16" s="16">
        <f>+'Octubre 2015'!H16</f>
        <v>107</v>
      </c>
      <c r="J16" s="15">
        <f t="shared" si="1"/>
        <v>30.841121495327101</v>
      </c>
    </row>
    <row r="17" spans="1:10" ht="13" x14ac:dyDescent="0.15">
      <c r="A17" s="1" t="s">
        <v>15</v>
      </c>
      <c r="B17" s="2">
        <v>9</v>
      </c>
      <c r="C17" s="2">
        <f>+'Octubre 2015'!B17</f>
        <v>2</v>
      </c>
      <c r="D17" s="15">
        <f t="shared" si="5"/>
        <v>350</v>
      </c>
      <c r="E17" s="2">
        <f>+B17+'Septiembre 2016'!E17</f>
        <v>65</v>
      </c>
      <c r="F17" s="2">
        <f>+C17+'Septiembre 2016'!F17</f>
        <v>52</v>
      </c>
      <c r="G17" s="15">
        <f t="shared" si="0"/>
        <v>25</v>
      </c>
      <c r="H17" s="2">
        <f>+B17-C17+'Septiembre 2016'!H17</f>
        <v>74</v>
      </c>
      <c r="I17" s="16">
        <f>+'Octubre 2015'!H17</f>
        <v>56</v>
      </c>
      <c r="J17" s="15">
        <f t="shared" si="1"/>
        <v>32.142857142857146</v>
      </c>
    </row>
    <row r="18" spans="1:10" ht="13" x14ac:dyDescent="0.15">
      <c r="A18" s="1" t="s">
        <v>29</v>
      </c>
      <c r="B18" s="2">
        <v>10</v>
      </c>
      <c r="C18" s="2">
        <f>+'Octubre 2015'!B18</f>
        <v>6</v>
      </c>
      <c r="D18" s="15">
        <f t="shared" si="5"/>
        <v>66.666666666666671</v>
      </c>
      <c r="E18" s="2">
        <f>+B18+'Septiembre 2016'!E18</f>
        <v>112</v>
      </c>
      <c r="F18" s="2">
        <f>+C18+'Septiembre 2016'!F18</f>
        <v>62</v>
      </c>
      <c r="G18" s="15">
        <f t="shared" si="0"/>
        <v>80.645161290322577</v>
      </c>
      <c r="H18" s="2">
        <f>+B18-C18+'Septiembre 2016'!H18</f>
        <v>125</v>
      </c>
      <c r="I18" s="16">
        <f>+'Octubre 2015'!H18</f>
        <v>78</v>
      </c>
      <c r="J18" s="15">
        <f t="shared" si="1"/>
        <v>60.256410256410255</v>
      </c>
    </row>
    <row r="19" spans="1:10" x14ac:dyDescent="0.15">
      <c r="A19" s="6" t="s">
        <v>3</v>
      </c>
      <c r="B19" s="4">
        <f t="shared" ref="B19" si="6">+B14+B15+B16+B17+B18</f>
        <v>44</v>
      </c>
      <c r="C19" s="4">
        <f>SUM(C14:C18)</f>
        <v>33</v>
      </c>
      <c r="D19" s="5">
        <f>+(B19-C19)*100/C19</f>
        <v>33.333333333333336</v>
      </c>
      <c r="E19" s="4">
        <f>SUM(E14:E18)</f>
        <v>502</v>
      </c>
      <c r="F19" s="4">
        <f>SUM(F14:F18)</f>
        <v>360</v>
      </c>
      <c r="G19" s="5">
        <f t="shared" si="0"/>
        <v>39.444444444444443</v>
      </c>
      <c r="H19" s="4">
        <f>SUM(H14:H18)</f>
        <v>570</v>
      </c>
      <c r="I19" s="4">
        <f>SUM(I14:I18)</f>
        <v>418</v>
      </c>
      <c r="J19" s="5">
        <f t="shared" si="1"/>
        <v>36.363636363636367</v>
      </c>
    </row>
    <row r="20" spans="1:10" ht="13" x14ac:dyDescent="0.15">
      <c r="A20" s="1" t="s">
        <v>16</v>
      </c>
      <c r="B20" s="2">
        <v>17</v>
      </c>
      <c r="C20" s="2">
        <f>+'Octubre 2015'!B20</f>
        <v>13</v>
      </c>
      <c r="D20" s="15">
        <f t="shared" ref="D20:D26" si="7">+(B20-C20)*100/C20</f>
        <v>30.76923076923077</v>
      </c>
      <c r="E20" s="2">
        <f>+B20+'Septiembre 2016'!E20</f>
        <v>113</v>
      </c>
      <c r="F20" s="2">
        <f>+C20+'Septiembre 2016'!F20</f>
        <v>98</v>
      </c>
      <c r="G20" s="15">
        <f t="shared" si="0"/>
        <v>15.306122448979592</v>
      </c>
      <c r="H20" s="2">
        <f>+B20-C20+'Septiembre 2016'!H20</f>
        <v>131</v>
      </c>
      <c r="I20" s="16">
        <f>+'Octubre 2015'!H20</f>
        <v>111</v>
      </c>
      <c r="J20" s="15">
        <f t="shared" si="1"/>
        <v>18.018018018018019</v>
      </c>
    </row>
    <row r="21" spans="1:10" ht="13" x14ac:dyDescent="0.15">
      <c r="A21" s="1" t="s">
        <v>17</v>
      </c>
      <c r="B21" s="2">
        <v>7</v>
      </c>
      <c r="C21" s="2">
        <f>+'Octubre 2015'!B21</f>
        <v>4</v>
      </c>
      <c r="D21" s="15">
        <f t="shared" si="7"/>
        <v>75</v>
      </c>
      <c r="E21" s="2">
        <f>+B21+'Septiembre 2016'!E21</f>
        <v>68</v>
      </c>
      <c r="F21" s="2">
        <f>+C21+'Septiembre 2016'!F21</f>
        <v>39</v>
      </c>
      <c r="G21" s="15">
        <f t="shared" si="0"/>
        <v>74.358974358974365</v>
      </c>
      <c r="H21" s="2">
        <f>+B21-C21+'Septiembre 2016'!H21</f>
        <v>76</v>
      </c>
      <c r="I21" s="16">
        <f>+'Octubre 2015'!H21</f>
        <v>42</v>
      </c>
      <c r="J21" s="15">
        <f t="shared" si="1"/>
        <v>80.952380952380949</v>
      </c>
    </row>
    <row r="22" spans="1:10" ht="13" x14ac:dyDescent="0.15">
      <c r="A22" s="1" t="s">
        <v>19</v>
      </c>
      <c r="B22" s="2">
        <v>2</v>
      </c>
      <c r="C22" s="2">
        <f>+'Octubre 2015'!B22</f>
        <v>1</v>
      </c>
      <c r="D22" s="15">
        <f t="shared" si="7"/>
        <v>100</v>
      </c>
      <c r="E22" s="2">
        <f>+B22+'Septiembre 2016'!E22</f>
        <v>28</v>
      </c>
      <c r="F22" s="2">
        <f>+C22+'Septiembre 2016'!F22</f>
        <v>18</v>
      </c>
      <c r="G22" s="15">
        <f t="shared" si="0"/>
        <v>55.555555555555557</v>
      </c>
      <c r="H22" s="2">
        <f>+B22-C22+'Septiembre 2016'!H22</f>
        <v>33</v>
      </c>
      <c r="I22" s="16">
        <f>+'Octubre 2015'!H22</f>
        <v>20</v>
      </c>
      <c r="J22" s="15">
        <f t="shared" si="1"/>
        <v>65</v>
      </c>
    </row>
    <row r="23" spans="1:10" ht="13" x14ac:dyDescent="0.15">
      <c r="A23" s="1" t="s">
        <v>18</v>
      </c>
      <c r="B23" s="2">
        <v>3</v>
      </c>
      <c r="C23" s="2">
        <f>+'Octubre 2015'!B23</f>
        <v>1</v>
      </c>
      <c r="D23" s="15">
        <f t="shared" si="7"/>
        <v>200</v>
      </c>
      <c r="E23" s="2">
        <f>+B23+'Septiembre 2016'!E23</f>
        <v>64</v>
      </c>
      <c r="F23" s="2">
        <f>+C23+'Septiembre 2016'!F23</f>
        <v>29</v>
      </c>
      <c r="G23" s="15">
        <f t="shared" si="0"/>
        <v>120.68965517241379</v>
      </c>
      <c r="H23" s="2">
        <f>+B23-C23+'Septiembre 2016'!H23</f>
        <v>71</v>
      </c>
      <c r="I23" s="16">
        <f>+'Octubre 2015'!H23</f>
        <v>35</v>
      </c>
      <c r="J23" s="15">
        <f t="shared" si="1"/>
        <v>102.85714285714286</v>
      </c>
    </row>
    <row r="24" spans="1:10" ht="13" x14ac:dyDescent="0.15">
      <c r="A24" s="1" t="s">
        <v>20</v>
      </c>
      <c r="B24" s="2">
        <v>6</v>
      </c>
      <c r="C24" s="2">
        <f>+'Octubre 2015'!B24</f>
        <v>2</v>
      </c>
      <c r="D24" s="15">
        <f t="shared" si="7"/>
        <v>200</v>
      </c>
      <c r="E24" s="2">
        <f>+B24+'Septiembre 2016'!E24</f>
        <v>48</v>
      </c>
      <c r="F24" s="2">
        <f>+C24+'Septiembre 2016'!F24</f>
        <v>35</v>
      </c>
      <c r="G24" s="15">
        <f t="shared" si="0"/>
        <v>37.142857142857146</v>
      </c>
      <c r="H24" s="2">
        <f>+B24-C24+'Septiembre 2016'!H24</f>
        <v>54</v>
      </c>
      <c r="I24" s="16">
        <f>+'Octubre 2015'!H24</f>
        <v>43</v>
      </c>
      <c r="J24" s="15">
        <f t="shared" si="1"/>
        <v>25.581395348837209</v>
      </c>
    </row>
    <row r="25" spans="1:10" ht="13" x14ac:dyDescent="0.15">
      <c r="A25" s="1" t="s">
        <v>22</v>
      </c>
      <c r="B25" s="2">
        <v>10</v>
      </c>
      <c r="C25" s="2">
        <f>+'Octubre 2015'!B25</f>
        <v>8</v>
      </c>
      <c r="D25" s="15">
        <f t="shared" si="7"/>
        <v>25</v>
      </c>
      <c r="E25" s="2">
        <f>+B25+'Septiembre 2016'!E25</f>
        <v>92</v>
      </c>
      <c r="F25" s="2">
        <f>+C25+'Septiembre 2016'!F25</f>
        <v>71</v>
      </c>
      <c r="G25" s="15">
        <f t="shared" si="0"/>
        <v>29.577464788732396</v>
      </c>
      <c r="H25" s="2">
        <f>+B25-C25+'Septiembre 2016'!H25</f>
        <v>106</v>
      </c>
      <c r="I25" s="16">
        <f>+'Octubre 2015'!H25</f>
        <v>85</v>
      </c>
      <c r="J25" s="15">
        <f t="shared" si="1"/>
        <v>24.705882352941178</v>
      </c>
    </row>
    <row r="26" spans="1:10" ht="13" x14ac:dyDescent="0.15">
      <c r="A26" s="1" t="s">
        <v>21</v>
      </c>
      <c r="B26" s="2">
        <v>1</v>
      </c>
      <c r="C26" s="2">
        <f>+'Octubre 2015'!B26</f>
        <v>2</v>
      </c>
      <c r="D26" s="15">
        <f t="shared" si="7"/>
        <v>-50</v>
      </c>
      <c r="E26" s="2">
        <f>+B26+'Septiembre 2016'!E26</f>
        <v>42</v>
      </c>
      <c r="F26" s="2">
        <f>+C26+'Septiembre 2016'!F26</f>
        <v>25</v>
      </c>
      <c r="G26" s="15">
        <f t="shared" si="0"/>
        <v>68</v>
      </c>
      <c r="H26" s="2">
        <f>+B26-C26+'Septiembre 2016'!H26</f>
        <v>46</v>
      </c>
      <c r="I26" s="16">
        <f>+'Octubre 2015'!H26</f>
        <v>25</v>
      </c>
      <c r="J26" s="15">
        <f t="shared" si="1"/>
        <v>84</v>
      </c>
    </row>
    <row r="27" spans="1:10" ht="13" x14ac:dyDescent="0.15">
      <c r="A27" s="1" t="s">
        <v>28</v>
      </c>
      <c r="B27" s="2"/>
      <c r="C27" s="2">
        <v>0</v>
      </c>
      <c r="D27" s="15"/>
      <c r="E27" s="2">
        <f>+B27+'Septiembre 2016'!E27</f>
        <v>9</v>
      </c>
      <c r="F27" s="2">
        <f>+C27+'Septiembre 2016'!F27</f>
        <v>8</v>
      </c>
      <c r="G27" s="15">
        <f t="shared" si="0"/>
        <v>12.5</v>
      </c>
      <c r="H27" s="2">
        <f>+B27-C27+'Septiembre 2016'!H27</f>
        <v>11</v>
      </c>
      <c r="I27" s="16">
        <f>+'Octubre 2015'!H27</f>
        <v>9</v>
      </c>
      <c r="J27" s="15">
        <f t="shared" si="1"/>
        <v>22.222222222222221</v>
      </c>
    </row>
    <row r="28" spans="1:10" x14ac:dyDescent="0.15">
      <c r="A28" s="6" t="s">
        <v>30</v>
      </c>
      <c r="B28" s="4">
        <f>SUM(B20:B27)</f>
        <v>46</v>
      </c>
      <c r="C28" s="4">
        <f>SUM(C20:C27)</f>
        <v>31</v>
      </c>
      <c r="D28" s="5">
        <f>+(B28-C28)*100/C28</f>
        <v>48.387096774193552</v>
      </c>
      <c r="E28" s="4">
        <f>SUM(E20:E27)</f>
        <v>464</v>
      </c>
      <c r="F28" s="4">
        <f>SUM(F20:F27)</f>
        <v>323</v>
      </c>
      <c r="G28" s="5">
        <f>+(E28-F28)*100/F28</f>
        <v>43.653250773993811</v>
      </c>
      <c r="H28" s="4">
        <f>SUM(H20:H27)</f>
        <v>528</v>
      </c>
      <c r="I28" s="4">
        <f>SUM(I20:I27)</f>
        <v>370</v>
      </c>
      <c r="J28" s="5">
        <f>+(H28-I28)*100/I28</f>
        <v>42.702702702702702</v>
      </c>
    </row>
    <row r="29" spans="1:10" ht="14" x14ac:dyDescent="0.15">
      <c r="A29" s="14" t="s">
        <v>27</v>
      </c>
      <c r="B29" s="12">
        <f>+B7+B13+B19+B28</f>
        <v>126</v>
      </c>
      <c r="C29" s="12">
        <f>+C7+C13+C19+C28</f>
        <v>78</v>
      </c>
      <c r="D29" s="13">
        <f>+(B29-C29)*100/C29</f>
        <v>61.53846153846154</v>
      </c>
      <c r="E29" s="12">
        <f t="shared" ref="E29:I29" si="8">+E7+E13+E19+E28</f>
        <v>1246</v>
      </c>
      <c r="F29" s="12">
        <f t="shared" si="8"/>
        <v>921</v>
      </c>
      <c r="G29" s="13">
        <f>+(E29-F29)*100/F29</f>
        <v>35.287730727470141</v>
      </c>
      <c r="H29" s="12">
        <f t="shared" si="8"/>
        <v>1416</v>
      </c>
      <c r="I29" s="12">
        <f t="shared" si="8"/>
        <v>1068</v>
      </c>
      <c r="J29" s="13">
        <f>+(H29-I29)*100/I29</f>
        <v>32.584269662921351</v>
      </c>
    </row>
    <row r="30" spans="1:10" x14ac:dyDescent="0.15">
      <c r="A30" s="11" t="s">
        <v>31</v>
      </c>
      <c r="B30" s="11">
        <f>+B29-B7</f>
        <v>124</v>
      </c>
      <c r="C30" s="11">
        <f>+C29-C7</f>
        <v>78</v>
      </c>
      <c r="D30" s="10">
        <f>+(B30-C30)*100/C30</f>
        <v>58.974358974358971</v>
      </c>
      <c r="E30" s="11">
        <f t="shared" ref="E30:I30" si="9">+E29-E7</f>
        <v>1233</v>
      </c>
      <c r="F30" s="11">
        <f t="shared" si="9"/>
        <v>905</v>
      </c>
      <c r="G30" s="10">
        <f>+(E30-F30)*100/F30</f>
        <v>36.243093922651937</v>
      </c>
      <c r="H30" s="11">
        <f t="shared" si="9"/>
        <v>1401</v>
      </c>
      <c r="I30" s="11">
        <f t="shared" si="9"/>
        <v>1051</v>
      </c>
      <c r="J30" s="10">
        <f>+(H30-I30)*100/I30</f>
        <v>33.301617507136058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sheetPr codeName="Hoja12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>
        <v>1</v>
      </c>
      <c r="C4" s="2">
        <f>+'Septiembre 2015'!B4</f>
        <v>1</v>
      </c>
      <c r="D4" s="15">
        <f t="shared" ref="D4" si="0">+(B4-C4)*100/C4</f>
        <v>0</v>
      </c>
      <c r="E4" s="2">
        <f>+B4+'Agosto 2016'!E4</f>
        <v>5</v>
      </c>
      <c r="F4" s="2">
        <f>+C4+'Agosto 2016'!F4</f>
        <v>8</v>
      </c>
      <c r="G4" s="15">
        <f t="shared" ref="G4:G27" si="1">+(E4-F4)*100/F4</f>
        <v>-37.5</v>
      </c>
      <c r="H4" s="2">
        <f>+B4-C4+'Agosto 2016'!H4</f>
        <v>5</v>
      </c>
      <c r="I4" s="16">
        <f>+'Septiembre 2015'!H4</f>
        <v>9</v>
      </c>
      <c r="J4" s="15">
        <f t="shared" ref="J4:J27" si="2">+(H4-I4)*100/I4</f>
        <v>-44.444444444444443</v>
      </c>
    </row>
    <row r="5" spans="1:10" ht="13" x14ac:dyDescent="0.15">
      <c r="A5" s="1" t="s">
        <v>5</v>
      </c>
      <c r="B5" s="2"/>
      <c r="C5" s="2">
        <v>0</v>
      </c>
      <c r="D5" s="15"/>
      <c r="E5" s="2">
        <f>+B5+'Agosto 2016'!E5</f>
        <v>1</v>
      </c>
      <c r="F5" s="2">
        <f>+C5+'Agosto 2016'!F5</f>
        <v>3</v>
      </c>
      <c r="G5" s="15">
        <f t="shared" si="1"/>
        <v>-66.666666666666671</v>
      </c>
      <c r="H5" s="2">
        <f>+B5-C5+'Agosto 2016'!H5</f>
        <v>1</v>
      </c>
      <c r="I5" s="16">
        <f>+'Septiembre 2015'!H5</f>
        <v>4</v>
      </c>
      <c r="J5" s="15">
        <f t="shared" si="2"/>
        <v>-75</v>
      </c>
    </row>
    <row r="6" spans="1:10" ht="13" x14ac:dyDescent="0.15">
      <c r="A6" s="1" t="s">
        <v>6</v>
      </c>
      <c r="B6" s="2"/>
      <c r="C6" s="2">
        <f>+'Septiembre 2015'!B6</f>
        <v>2</v>
      </c>
      <c r="D6" s="15">
        <f t="shared" ref="D6" si="3">+(B6-C6)*100/C6</f>
        <v>-100</v>
      </c>
      <c r="E6" s="2">
        <f>+B6+'Agosto 2016'!E6</f>
        <v>5</v>
      </c>
      <c r="F6" s="2">
        <f>+C6+'Agosto 2016'!F6</f>
        <v>5</v>
      </c>
      <c r="G6" s="15">
        <f t="shared" si="1"/>
        <v>0</v>
      </c>
      <c r="H6" s="2">
        <f>+B6-C6+'Agosto 2016'!H6</f>
        <v>7</v>
      </c>
      <c r="I6" s="16">
        <f>+'Septiembre 2015'!H6</f>
        <v>5</v>
      </c>
      <c r="J6" s="15">
        <f t="shared" si="2"/>
        <v>40</v>
      </c>
    </row>
    <row r="7" spans="1:10" x14ac:dyDescent="0.15">
      <c r="A7" s="6" t="s">
        <v>1</v>
      </c>
      <c r="B7" s="4">
        <f t="shared" ref="B7" si="4">+B4+B5+B6</f>
        <v>1</v>
      </c>
      <c r="C7" s="4">
        <f>SUM(C4:C6)</f>
        <v>3</v>
      </c>
      <c r="D7" s="5">
        <f>+(B7-C7)*100/C7</f>
        <v>-66.666666666666671</v>
      </c>
      <c r="E7" s="4">
        <f>SUM(E4:E6)</f>
        <v>11</v>
      </c>
      <c r="F7" s="4">
        <f>SUM(F4:F6)</f>
        <v>16</v>
      </c>
      <c r="G7" s="5">
        <f t="shared" si="1"/>
        <v>-31.25</v>
      </c>
      <c r="H7" s="4">
        <f>SUM(H4:H6)</f>
        <v>13</v>
      </c>
      <c r="I7" s="4">
        <f>SUM(I4:I6)</f>
        <v>18</v>
      </c>
      <c r="J7" s="5">
        <f t="shared" si="2"/>
        <v>-27.777777777777779</v>
      </c>
    </row>
    <row r="8" spans="1:10" ht="13" x14ac:dyDescent="0.15">
      <c r="A8" s="1" t="s">
        <v>7</v>
      </c>
      <c r="B8" s="2"/>
      <c r="C8" s="2">
        <f>+'Septiembre 2015'!B8</f>
        <v>1</v>
      </c>
      <c r="D8" s="15">
        <f t="shared" ref="D8:D12" si="5">+(B8-C8)*100/C8</f>
        <v>-100</v>
      </c>
      <c r="E8" s="2">
        <f>+B8+'Agosto 2016'!E8</f>
        <v>7</v>
      </c>
      <c r="F8" s="2">
        <f>+C8+'Agosto 2016'!F8</f>
        <v>6</v>
      </c>
      <c r="G8" s="15">
        <f t="shared" si="1"/>
        <v>16.666666666666668</v>
      </c>
      <c r="H8" s="2">
        <f>+B8-C8+'Agosto 2016'!H8</f>
        <v>8</v>
      </c>
      <c r="I8" s="16">
        <f>+'Septiembre 2015'!H8</f>
        <v>8</v>
      </c>
      <c r="J8" s="15">
        <f t="shared" si="2"/>
        <v>0</v>
      </c>
    </row>
    <row r="9" spans="1:10" ht="13" x14ac:dyDescent="0.15">
      <c r="A9" s="1" t="s">
        <v>8</v>
      </c>
      <c r="B9" s="2"/>
      <c r="C9" s="2">
        <f>+'Septiembre 2015'!B9</f>
        <v>1</v>
      </c>
      <c r="D9" s="15">
        <f t="shared" si="5"/>
        <v>-100</v>
      </c>
      <c r="E9" s="2">
        <f>+B9+'Agosto 2016'!E9</f>
        <v>14</v>
      </c>
      <c r="F9" s="2">
        <f>+C9+'Agosto 2016'!F9</f>
        <v>14</v>
      </c>
      <c r="G9" s="15">
        <f t="shared" si="1"/>
        <v>0</v>
      </c>
      <c r="H9" s="2">
        <f>+B9-C9+'Agosto 2016'!H9</f>
        <v>19</v>
      </c>
      <c r="I9" s="16">
        <f>+'Septiembre 2015'!H9</f>
        <v>18</v>
      </c>
      <c r="J9" s="15">
        <f t="shared" si="2"/>
        <v>5.5555555555555554</v>
      </c>
    </row>
    <row r="10" spans="1:10" ht="13" x14ac:dyDescent="0.15">
      <c r="A10" s="1" t="s">
        <v>9</v>
      </c>
      <c r="B10" s="2">
        <v>5</v>
      </c>
      <c r="C10" s="2">
        <f>+'Septiembre 2015'!B10</f>
        <v>2</v>
      </c>
      <c r="D10" s="15">
        <f t="shared" si="5"/>
        <v>150</v>
      </c>
      <c r="E10" s="2">
        <f>+B10+'Agosto 2016'!E10</f>
        <v>30</v>
      </c>
      <c r="F10" s="2">
        <f>+C10+'Agosto 2016'!F10</f>
        <v>40</v>
      </c>
      <c r="G10" s="15">
        <f t="shared" si="1"/>
        <v>-25</v>
      </c>
      <c r="H10" s="2">
        <f>+B10-C10+'Agosto 2016'!H10</f>
        <v>41</v>
      </c>
      <c r="I10" s="16">
        <f>+'Septiembre 2015'!H10</f>
        <v>45</v>
      </c>
      <c r="J10" s="15">
        <f t="shared" si="2"/>
        <v>-8.8888888888888893</v>
      </c>
    </row>
    <row r="11" spans="1:10" ht="13" x14ac:dyDescent="0.15">
      <c r="A11" s="1" t="s">
        <v>10</v>
      </c>
      <c r="B11" s="2">
        <v>9</v>
      </c>
      <c r="C11" s="2">
        <f>+'Septiembre 2015'!B11</f>
        <v>7</v>
      </c>
      <c r="D11" s="15">
        <f t="shared" si="5"/>
        <v>28.571428571428573</v>
      </c>
      <c r="E11" s="2">
        <f>+B11+'Agosto 2016'!E11</f>
        <v>69</v>
      </c>
      <c r="F11" s="2">
        <f>+C11+'Agosto 2016'!F11</f>
        <v>48</v>
      </c>
      <c r="G11" s="15">
        <f t="shared" si="1"/>
        <v>43.75</v>
      </c>
      <c r="H11" s="2">
        <f>+B11-C11+'Agosto 2016'!H11</f>
        <v>81</v>
      </c>
      <c r="I11" s="16">
        <f>+'Septiembre 2015'!H11</f>
        <v>64</v>
      </c>
      <c r="J11" s="15">
        <f t="shared" si="2"/>
        <v>26.5625</v>
      </c>
    </row>
    <row r="12" spans="1:10" ht="13" x14ac:dyDescent="0.15">
      <c r="A12" s="1" t="s">
        <v>11</v>
      </c>
      <c r="B12" s="2">
        <v>14</v>
      </c>
      <c r="C12" s="2">
        <f>+'Septiembre 2015'!B12</f>
        <v>4</v>
      </c>
      <c r="D12" s="15">
        <f t="shared" si="5"/>
        <v>250</v>
      </c>
      <c r="E12" s="2">
        <f>+B12+'Agosto 2016'!E12</f>
        <v>113</v>
      </c>
      <c r="F12" s="2">
        <f>+C12+'Agosto 2016'!F12</f>
        <v>100</v>
      </c>
      <c r="G12" s="15">
        <f t="shared" si="1"/>
        <v>13</v>
      </c>
      <c r="H12" s="2">
        <f>+B12-C12+'Agosto 2016'!H12</f>
        <v>134</v>
      </c>
      <c r="I12" s="16">
        <f>+'Septiembre 2015'!H12</f>
        <v>132</v>
      </c>
      <c r="J12" s="15">
        <f t="shared" si="2"/>
        <v>1.5151515151515151</v>
      </c>
    </row>
    <row r="13" spans="1:10" x14ac:dyDescent="0.15">
      <c r="A13" s="6" t="s">
        <v>2</v>
      </c>
      <c r="B13" s="4">
        <f t="shared" ref="B13" si="6">+B8+B9+B10+B11+B12</f>
        <v>28</v>
      </c>
      <c r="C13" s="4">
        <f>SUM(C8:C12)</f>
        <v>15</v>
      </c>
      <c r="D13" s="5">
        <f>+(B13-C13)*100/C13</f>
        <v>86.666666666666671</v>
      </c>
      <c r="E13" s="4">
        <f>SUM(E8:E12)</f>
        <v>233</v>
      </c>
      <c r="F13" s="4">
        <f>SUM(F8:F12)</f>
        <v>208</v>
      </c>
      <c r="G13" s="5">
        <f t="shared" si="1"/>
        <v>12.01923076923077</v>
      </c>
      <c r="H13" s="4">
        <f>SUM(H8:H12)</f>
        <v>283</v>
      </c>
      <c r="I13" s="4">
        <f>SUM(I8:I12)</f>
        <v>267</v>
      </c>
      <c r="J13" s="5">
        <f t="shared" si="2"/>
        <v>5.9925093632958806</v>
      </c>
    </row>
    <row r="14" spans="1:10" ht="13" x14ac:dyDescent="0.15">
      <c r="A14" s="1" t="s">
        <v>12</v>
      </c>
      <c r="B14" s="2">
        <v>9</v>
      </c>
      <c r="C14" s="2">
        <f>+'Septiembre 2015'!B14</f>
        <v>8</v>
      </c>
      <c r="D14" s="15">
        <f t="shared" ref="D14:D18" si="7">+(B14-C14)*100/C14</f>
        <v>12.5</v>
      </c>
      <c r="E14" s="2">
        <f>+B14+'Agosto 2016'!E14</f>
        <v>102</v>
      </c>
      <c r="F14" s="2">
        <f>+C14+'Agosto 2016'!F14</f>
        <v>65</v>
      </c>
      <c r="G14" s="15">
        <f t="shared" si="1"/>
        <v>56.92307692307692</v>
      </c>
      <c r="H14" s="2">
        <f>+B14-C14+'Agosto 2016'!H14</f>
        <v>118</v>
      </c>
      <c r="I14" s="16">
        <f>+'Septiembre 2015'!H14</f>
        <v>86</v>
      </c>
      <c r="J14" s="15">
        <f t="shared" si="2"/>
        <v>37.209302325581397</v>
      </c>
    </row>
    <row r="15" spans="1:10" ht="13" x14ac:dyDescent="0.15">
      <c r="A15" s="1" t="s">
        <v>13</v>
      </c>
      <c r="B15" s="2">
        <v>12</v>
      </c>
      <c r="C15" s="2">
        <f>+'Septiembre 2015'!B15</f>
        <v>5</v>
      </c>
      <c r="D15" s="15">
        <f t="shared" si="7"/>
        <v>140</v>
      </c>
      <c r="E15" s="2">
        <f>+B15+'Agosto 2016'!E15</f>
        <v>91</v>
      </c>
      <c r="F15" s="2">
        <f>+C15+'Agosto 2016'!F15</f>
        <v>68</v>
      </c>
      <c r="G15" s="15">
        <f t="shared" si="1"/>
        <v>33.823529411764703</v>
      </c>
      <c r="H15" s="2">
        <f>+B15-C15+'Agosto 2016'!H15</f>
        <v>118</v>
      </c>
      <c r="I15" s="16">
        <f>+'Septiembre 2015'!H15</f>
        <v>87</v>
      </c>
      <c r="J15" s="15">
        <f t="shared" si="2"/>
        <v>35.632183908045974</v>
      </c>
    </row>
    <row r="16" spans="1:10" ht="13" x14ac:dyDescent="0.15">
      <c r="A16" s="1" t="s">
        <v>14</v>
      </c>
      <c r="B16" s="2">
        <v>16</v>
      </c>
      <c r="C16" s="2">
        <f>+'Septiembre 2015'!B16</f>
        <v>10</v>
      </c>
      <c r="D16" s="15">
        <f t="shared" si="7"/>
        <v>60</v>
      </c>
      <c r="E16" s="2">
        <f>+B16+'Agosto 2016'!E16</f>
        <v>107</v>
      </c>
      <c r="F16" s="2">
        <f>+C16+'Agosto 2016'!F16</f>
        <v>88</v>
      </c>
      <c r="G16" s="15">
        <f t="shared" si="1"/>
        <v>21.59090909090909</v>
      </c>
      <c r="H16" s="2">
        <f>+B16-C16+'Agosto 2016'!H16</f>
        <v>135</v>
      </c>
      <c r="I16" s="16">
        <f>+'Septiembre 2015'!H16</f>
        <v>109</v>
      </c>
      <c r="J16" s="15">
        <f t="shared" si="2"/>
        <v>23.853211009174313</v>
      </c>
    </row>
    <row r="17" spans="1:10" ht="13" x14ac:dyDescent="0.15">
      <c r="A17" s="1" t="s">
        <v>15</v>
      </c>
      <c r="B17" s="2">
        <v>4</v>
      </c>
      <c r="C17" s="2">
        <f>+'Septiembre 2015'!B17</f>
        <v>4</v>
      </c>
      <c r="D17" s="15">
        <f t="shared" si="7"/>
        <v>0</v>
      </c>
      <c r="E17" s="2">
        <f>+B17+'Agosto 2016'!E17</f>
        <v>56</v>
      </c>
      <c r="F17" s="2">
        <f>+C17+'Agosto 2016'!F17</f>
        <v>50</v>
      </c>
      <c r="G17" s="15">
        <f t="shared" si="1"/>
        <v>12</v>
      </c>
      <c r="H17" s="2">
        <f>+B17-C17+'Agosto 2016'!H17</f>
        <v>67</v>
      </c>
      <c r="I17" s="16">
        <f>+'Septiembre 2015'!H17</f>
        <v>59</v>
      </c>
      <c r="J17" s="15">
        <f t="shared" si="2"/>
        <v>13.559322033898304</v>
      </c>
    </row>
    <row r="18" spans="1:10" ht="13" x14ac:dyDescent="0.15">
      <c r="A18" s="1" t="s">
        <v>29</v>
      </c>
      <c r="B18" s="2">
        <v>13</v>
      </c>
      <c r="C18" s="2">
        <f>+'Septiembre 2015'!B18</f>
        <v>12</v>
      </c>
      <c r="D18" s="15">
        <f t="shared" si="7"/>
        <v>8.3333333333333339</v>
      </c>
      <c r="E18" s="2">
        <f>+B18+'Agosto 2016'!E18</f>
        <v>102</v>
      </c>
      <c r="F18" s="2">
        <f>+C18+'Agosto 2016'!F18</f>
        <v>56</v>
      </c>
      <c r="G18" s="15">
        <f t="shared" si="1"/>
        <v>82.142857142857139</v>
      </c>
      <c r="H18" s="2">
        <f>+B18-C18+'Agosto 2016'!H18</f>
        <v>121</v>
      </c>
      <c r="I18" s="16">
        <f>+'Septiembre 2015'!H18</f>
        <v>82</v>
      </c>
      <c r="J18" s="15">
        <f t="shared" si="2"/>
        <v>47.560975609756099</v>
      </c>
    </row>
    <row r="19" spans="1:10" x14ac:dyDescent="0.15">
      <c r="A19" s="6" t="s">
        <v>3</v>
      </c>
      <c r="B19" s="4">
        <f t="shared" ref="B19" si="8">+B14+B15+B16+B17+B18</f>
        <v>54</v>
      </c>
      <c r="C19" s="4">
        <f>SUM(C14:C18)</f>
        <v>39</v>
      </c>
      <c r="D19" s="5">
        <f>+(B19-C19)*100/C19</f>
        <v>38.46153846153846</v>
      </c>
      <c r="E19" s="4">
        <f>SUM(E14:E18)</f>
        <v>458</v>
      </c>
      <c r="F19" s="4">
        <f>SUM(F14:F18)</f>
        <v>327</v>
      </c>
      <c r="G19" s="5">
        <f t="shared" si="1"/>
        <v>40.061162079510702</v>
      </c>
      <c r="H19" s="4">
        <f>SUM(H14:H18)</f>
        <v>559</v>
      </c>
      <c r="I19" s="4">
        <f>SUM(I14:I18)</f>
        <v>423</v>
      </c>
      <c r="J19" s="5">
        <f t="shared" si="2"/>
        <v>32.15130023640662</v>
      </c>
    </row>
    <row r="20" spans="1:10" ht="13" x14ac:dyDescent="0.15">
      <c r="A20" s="1" t="s">
        <v>16</v>
      </c>
      <c r="B20" s="2">
        <v>8</v>
      </c>
      <c r="C20" s="2">
        <f>+'Septiembre 2015'!B20</f>
        <v>7</v>
      </c>
      <c r="D20" s="15">
        <f t="shared" ref="D20:D26" si="9">+(B20-C20)*100/C20</f>
        <v>14.285714285714286</v>
      </c>
      <c r="E20" s="2">
        <f>+B20+'Agosto 2016'!E20</f>
        <v>96</v>
      </c>
      <c r="F20" s="2">
        <f>+C20+'Agosto 2016'!F20</f>
        <v>85</v>
      </c>
      <c r="G20" s="15">
        <f t="shared" si="1"/>
        <v>12.941176470588236</v>
      </c>
      <c r="H20" s="2">
        <f>+B20-C20+'Agosto 2016'!H20</f>
        <v>127</v>
      </c>
      <c r="I20" s="16">
        <f>+'Septiembre 2015'!H20</f>
        <v>109</v>
      </c>
      <c r="J20" s="15">
        <f t="shared" si="2"/>
        <v>16.513761467889907</v>
      </c>
    </row>
    <row r="21" spans="1:10" ht="13" x14ac:dyDescent="0.15">
      <c r="A21" s="1" t="s">
        <v>17</v>
      </c>
      <c r="B21" s="2">
        <v>11</v>
      </c>
      <c r="C21" s="2">
        <f>+'Septiembre 2015'!B21</f>
        <v>9</v>
      </c>
      <c r="D21" s="15">
        <f t="shared" si="9"/>
        <v>22.222222222222221</v>
      </c>
      <c r="E21" s="2">
        <f>+B21+'Agosto 2016'!E21</f>
        <v>61</v>
      </c>
      <c r="F21" s="2">
        <f>+C21+'Agosto 2016'!F21</f>
        <v>35</v>
      </c>
      <c r="G21" s="15">
        <f t="shared" si="1"/>
        <v>74.285714285714292</v>
      </c>
      <c r="H21" s="2">
        <f>+B21-C21+'Agosto 2016'!H21</f>
        <v>73</v>
      </c>
      <c r="I21" s="16">
        <f>+'Septiembre 2015'!H21</f>
        <v>41</v>
      </c>
      <c r="J21" s="15">
        <f t="shared" si="2"/>
        <v>78.048780487804876</v>
      </c>
    </row>
    <row r="22" spans="1:10" ht="13" x14ac:dyDescent="0.15">
      <c r="A22" s="1" t="s">
        <v>19</v>
      </c>
      <c r="B22" s="2">
        <v>2</v>
      </c>
      <c r="C22" s="2">
        <f>+'Septiembre 2015'!B22</f>
        <v>1</v>
      </c>
      <c r="D22" s="15">
        <f t="shared" si="9"/>
        <v>100</v>
      </c>
      <c r="E22" s="2">
        <f>+B22+'Agosto 2016'!E22</f>
        <v>26</v>
      </c>
      <c r="F22" s="2">
        <f>+C22+'Agosto 2016'!F22</f>
        <v>17</v>
      </c>
      <c r="G22" s="15">
        <f t="shared" si="1"/>
        <v>52.941176470588232</v>
      </c>
      <c r="H22" s="2">
        <f>+B22-C22+'Agosto 2016'!H22</f>
        <v>32</v>
      </c>
      <c r="I22" s="16">
        <f>+'Septiembre 2015'!H22</f>
        <v>19</v>
      </c>
      <c r="J22" s="15">
        <f t="shared" si="2"/>
        <v>68.421052631578945</v>
      </c>
    </row>
    <row r="23" spans="1:10" ht="13" x14ac:dyDescent="0.15">
      <c r="A23" s="1" t="s">
        <v>18</v>
      </c>
      <c r="B23" s="2">
        <v>11</v>
      </c>
      <c r="C23" s="2">
        <f>+'Septiembre 2015'!B23</f>
        <v>3</v>
      </c>
      <c r="D23" s="15">
        <f t="shared" si="9"/>
        <v>266.66666666666669</v>
      </c>
      <c r="E23" s="2">
        <f>+B23+'Agosto 2016'!E23</f>
        <v>61</v>
      </c>
      <c r="F23" s="2">
        <f>+C23+'Agosto 2016'!F23</f>
        <v>28</v>
      </c>
      <c r="G23" s="15">
        <f t="shared" si="1"/>
        <v>117.85714285714286</v>
      </c>
      <c r="H23" s="2">
        <f>+B23-C23+'Agosto 2016'!H23</f>
        <v>69</v>
      </c>
      <c r="I23" s="16">
        <f>+'Septiembre 2015'!H23</f>
        <v>38</v>
      </c>
      <c r="J23" s="15">
        <f t="shared" si="2"/>
        <v>81.578947368421055</v>
      </c>
    </row>
    <row r="24" spans="1:10" ht="13" x14ac:dyDescent="0.15">
      <c r="A24" s="1" t="s">
        <v>20</v>
      </c>
      <c r="B24" s="2">
        <v>4</v>
      </c>
      <c r="C24" s="2">
        <f>+'Septiembre 2015'!B24</f>
        <v>4</v>
      </c>
      <c r="D24" s="15">
        <f t="shared" si="9"/>
        <v>0</v>
      </c>
      <c r="E24" s="2">
        <f>+B24+'Agosto 2016'!E24</f>
        <v>42</v>
      </c>
      <c r="F24" s="2">
        <f>+C24+'Agosto 2016'!F24</f>
        <v>33</v>
      </c>
      <c r="G24" s="15">
        <f t="shared" si="1"/>
        <v>27.272727272727273</v>
      </c>
      <c r="H24" s="2">
        <f>+B24-C24+'Agosto 2016'!H24</f>
        <v>50</v>
      </c>
      <c r="I24" s="16">
        <f>+'Septiembre 2015'!H24</f>
        <v>44</v>
      </c>
      <c r="J24" s="15">
        <f t="shared" si="2"/>
        <v>13.636363636363637</v>
      </c>
    </row>
    <row r="25" spans="1:10" ht="13" x14ac:dyDescent="0.15">
      <c r="A25" s="1" t="s">
        <v>22</v>
      </c>
      <c r="B25" s="2">
        <v>7</v>
      </c>
      <c r="C25" s="2">
        <v>10</v>
      </c>
      <c r="D25" s="15">
        <f t="shared" si="9"/>
        <v>-30</v>
      </c>
      <c r="E25" s="2">
        <f>+B25+'Agosto 2016'!E25</f>
        <v>82</v>
      </c>
      <c r="F25" s="2">
        <f>+C25+'Agosto 2016'!F25</f>
        <v>63</v>
      </c>
      <c r="G25" s="15">
        <f t="shared" si="1"/>
        <v>30.158730158730158</v>
      </c>
      <c r="H25" s="2">
        <f>+B25-C25+'Agosto 2016'!H25</f>
        <v>104</v>
      </c>
      <c r="I25" s="16">
        <f>+'Septiembre 2015'!H25</f>
        <v>85</v>
      </c>
      <c r="J25" s="15">
        <f t="shared" si="2"/>
        <v>22.352941176470587</v>
      </c>
    </row>
    <row r="26" spans="1:10" ht="13" x14ac:dyDescent="0.15">
      <c r="A26" s="1" t="s">
        <v>21</v>
      </c>
      <c r="B26" s="2">
        <v>4</v>
      </c>
      <c r="C26" s="2">
        <f>+'Septiembre 2015'!B26</f>
        <v>1</v>
      </c>
      <c r="D26" s="15">
        <f t="shared" si="9"/>
        <v>300</v>
      </c>
      <c r="E26" s="2">
        <f>+B26+'Agosto 2016'!E26</f>
        <v>41</v>
      </c>
      <c r="F26" s="2">
        <f>+C26+'Agosto 2016'!F26</f>
        <v>23</v>
      </c>
      <c r="G26" s="15">
        <f t="shared" si="1"/>
        <v>78.260869565217391</v>
      </c>
      <c r="H26" s="2">
        <f>+B26-C26+'Agosto 2016'!H26</f>
        <v>47</v>
      </c>
      <c r="I26" s="16">
        <f>+'Septiembre 2015'!H26</f>
        <v>23</v>
      </c>
      <c r="J26" s="15">
        <f t="shared" si="2"/>
        <v>104.34782608695652</v>
      </c>
    </row>
    <row r="27" spans="1:10" ht="13" x14ac:dyDescent="0.15">
      <c r="A27" s="1" t="s">
        <v>28</v>
      </c>
      <c r="B27" s="2"/>
      <c r="C27" s="2"/>
      <c r="D27" s="15"/>
      <c r="E27" s="2">
        <f>+B27+'Agosto 2016'!E27</f>
        <v>9</v>
      </c>
      <c r="F27" s="2">
        <f>+C27+'Agosto 2016'!F27</f>
        <v>8</v>
      </c>
      <c r="G27" s="15">
        <f t="shared" si="1"/>
        <v>12.5</v>
      </c>
      <c r="H27" s="2">
        <f>+B27-C27+'Agosto 2016'!H27</f>
        <v>11</v>
      </c>
      <c r="I27" s="16">
        <f>+'Septiembre 2015'!H27</f>
        <v>9</v>
      </c>
      <c r="J27" s="15">
        <f t="shared" si="2"/>
        <v>22.222222222222221</v>
      </c>
    </row>
    <row r="28" spans="1:10" x14ac:dyDescent="0.15">
      <c r="A28" s="6" t="s">
        <v>30</v>
      </c>
      <c r="B28" s="4">
        <f>SUM(B20:B27)</f>
        <v>47</v>
      </c>
      <c r="C28" s="4">
        <f>SUM(C20:C27)</f>
        <v>35</v>
      </c>
      <c r="D28" s="5">
        <f>+(B28-C28)*100/C28</f>
        <v>34.285714285714285</v>
      </c>
      <c r="E28" s="4">
        <f>SUM(E20:E27)</f>
        <v>418</v>
      </c>
      <c r="F28" s="4">
        <f>SUM(F20:F27)</f>
        <v>292</v>
      </c>
      <c r="G28" s="5">
        <f>+(E28-F28)*100/F28</f>
        <v>43.150684931506852</v>
      </c>
      <c r="H28" s="4">
        <f>SUM(H20:H27)</f>
        <v>513</v>
      </c>
      <c r="I28" s="4">
        <f>SUM(I20:I27)</f>
        <v>368</v>
      </c>
      <c r="J28" s="5">
        <f>+(H28-I28)*100/I28</f>
        <v>39.402173913043477</v>
      </c>
    </row>
    <row r="29" spans="1:10" ht="14" x14ac:dyDescent="0.15">
      <c r="A29" s="14" t="s">
        <v>27</v>
      </c>
      <c r="B29" s="12">
        <f>+B7+B13+B19+B28</f>
        <v>130</v>
      </c>
      <c r="C29" s="12">
        <f>+C7+C13+C19+C28</f>
        <v>92</v>
      </c>
      <c r="D29" s="13">
        <f>+(B29-C29)*100/C29</f>
        <v>41.304347826086953</v>
      </c>
      <c r="E29" s="12">
        <f t="shared" ref="E29:I29" si="10">+E7+E13+E19+E28</f>
        <v>1120</v>
      </c>
      <c r="F29" s="12">
        <f t="shared" si="10"/>
        <v>843</v>
      </c>
      <c r="G29" s="13">
        <f>+(E29-F29)*100/F29</f>
        <v>32.858837485172003</v>
      </c>
      <c r="H29" s="12">
        <f t="shared" si="10"/>
        <v>1368</v>
      </c>
      <c r="I29" s="12">
        <f t="shared" si="10"/>
        <v>1076</v>
      </c>
      <c r="J29" s="13">
        <f>+(H29-I29)*100/I29</f>
        <v>27.137546468401489</v>
      </c>
    </row>
    <row r="30" spans="1:10" x14ac:dyDescent="0.15">
      <c r="A30" s="11" t="s">
        <v>31</v>
      </c>
      <c r="B30" s="11">
        <f>+B29-B7</f>
        <v>129</v>
      </c>
      <c r="C30" s="11">
        <f>+C29-C7</f>
        <v>89</v>
      </c>
      <c r="D30" s="10">
        <f>+(B30-C30)*100/C30</f>
        <v>44.943820224719104</v>
      </c>
      <c r="E30" s="11">
        <f t="shared" ref="E30:I30" si="11">+E29-E7</f>
        <v>1109</v>
      </c>
      <c r="F30" s="11">
        <f t="shared" si="11"/>
        <v>827</v>
      </c>
      <c r="G30" s="10">
        <f>+(E30-F30)*100/F30</f>
        <v>34.099153567110037</v>
      </c>
      <c r="H30" s="11">
        <f t="shared" si="11"/>
        <v>1355</v>
      </c>
      <c r="I30" s="11">
        <f t="shared" si="11"/>
        <v>1058</v>
      </c>
      <c r="J30" s="10">
        <f>+(H30-I30)*100/I30</f>
        <v>28.071833648393195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sheetPr codeName="Hoja13"/>
  <dimension ref="A2:J30"/>
  <sheetViews>
    <sheetView zoomScale="150" zoomScaleNormal="150" zoomScalePageLayoutView="150" workbookViewId="0">
      <selection activeCell="B4" sqref="B4:B27"/>
    </sheetView>
  </sheetViews>
  <sheetFormatPr baseColWidth="10" defaultRowHeight="12" x14ac:dyDescent="0.15"/>
  <cols>
    <col min="1" max="1" width="31.83203125" style="3" customWidth="1"/>
    <col min="2" max="16384" width="10.83203125" style="3"/>
  </cols>
  <sheetData>
    <row r="2" spans="1:10" ht="14" x14ac:dyDescent="0.15">
      <c r="B2" s="17" t="s">
        <v>24</v>
      </c>
      <c r="C2" s="18"/>
      <c r="D2" s="19"/>
      <c r="E2" s="17" t="s">
        <v>25</v>
      </c>
      <c r="F2" s="18"/>
      <c r="G2" s="19"/>
      <c r="H2" s="17" t="s">
        <v>26</v>
      </c>
      <c r="I2" s="18"/>
      <c r="J2" s="19"/>
    </row>
    <row r="3" spans="1:10" x14ac:dyDescent="0.15">
      <c r="B3" s="7">
        <v>2016</v>
      </c>
      <c r="C3" s="8">
        <v>2015</v>
      </c>
      <c r="D3" s="9" t="s">
        <v>23</v>
      </c>
      <c r="E3" s="7">
        <v>2016</v>
      </c>
      <c r="F3" s="8">
        <v>2015</v>
      </c>
      <c r="G3" s="9" t="s">
        <v>23</v>
      </c>
      <c r="H3" s="7">
        <v>2016</v>
      </c>
      <c r="I3" s="8">
        <v>2015</v>
      </c>
      <c r="J3" s="9" t="s">
        <v>23</v>
      </c>
    </row>
    <row r="4" spans="1:10" ht="13" x14ac:dyDescent="0.15">
      <c r="A4" s="1" t="s">
        <v>4</v>
      </c>
      <c r="B4" s="2"/>
      <c r="C4" s="2">
        <f>+'Agosto 2015'!B4</f>
        <v>0</v>
      </c>
      <c r="D4" s="15"/>
      <c r="E4" s="2">
        <f>+B4+'Julio 2016'!E4</f>
        <v>4</v>
      </c>
      <c r="F4" s="2">
        <f>+C4+'Julio 2016'!F4</f>
        <v>7</v>
      </c>
      <c r="G4" s="15">
        <f t="shared" ref="G4:G27" si="0">+(E4-F4)*100/F4</f>
        <v>-42.857142857142854</v>
      </c>
      <c r="H4" s="2">
        <f>+B4-C4+'Julio 2016'!H4</f>
        <v>5</v>
      </c>
      <c r="I4" s="16">
        <f>+'Agosto 2015'!H4</f>
        <v>8</v>
      </c>
      <c r="J4" s="15">
        <f t="shared" ref="J4:J27" si="1">+(H4-I4)*100/I4</f>
        <v>-37.5</v>
      </c>
    </row>
    <row r="5" spans="1:10" ht="13" x14ac:dyDescent="0.15">
      <c r="A5" s="1" t="s">
        <v>5</v>
      </c>
      <c r="B5" s="2"/>
      <c r="C5" s="2">
        <f>+'Agosto 2015'!B5</f>
        <v>1</v>
      </c>
      <c r="D5" s="15"/>
      <c r="E5" s="2">
        <f>+B5+'Julio 2016'!E5</f>
        <v>1</v>
      </c>
      <c r="F5" s="2">
        <f>+C5+'Julio 2016'!F5</f>
        <v>3</v>
      </c>
      <c r="G5" s="15">
        <f t="shared" si="0"/>
        <v>-66.666666666666671</v>
      </c>
      <c r="H5" s="2">
        <f>+B5-C5+'Julio 2016'!H5</f>
        <v>1</v>
      </c>
      <c r="I5" s="16">
        <f>+'Agosto 2015'!H5</f>
        <v>4</v>
      </c>
      <c r="J5" s="15">
        <f t="shared" si="1"/>
        <v>-75</v>
      </c>
    </row>
    <row r="6" spans="1:10" ht="13" x14ac:dyDescent="0.15">
      <c r="A6" s="1" t="s">
        <v>6</v>
      </c>
      <c r="B6" s="2">
        <v>1</v>
      </c>
      <c r="C6" s="2">
        <f>+'Agosto 2015'!B6</f>
        <v>0</v>
      </c>
      <c r="D6" s="15"/>
      <c r="E6" s="2">
        <f>+B6+'Julio 2016'!E6</f>
        <v>5</v>
      </c>
      <c r="F6" s="2">
        <f>+C6+'Julio 2016'!F6</f>
        <v>3</v>
      </c>
      <c r="G6" s="15">
        <f t="shared" si="0"/>
        <v>66.666666666666671</v>
      </c>
      <c r="H6" s="2">
        <f>+B6-C6+'Julio 2016'!H6</f>
        <v>9</v>
      </c>
      <c r="I6" s="16">
        <f>+'Agosto 2015'!H6</f>
        <v>4</v>
      </c>
      <c r="J6" s="15">
        <f t="shared" si="1"/>
        <v>125</v>
      </c>
    </row>
    <row r="7" spans="1:10" x14ac:dyDescent="0.15">
      <c r="A7" s="6" t="s">
        <v>1</v>
      </c>
      <c r="B7" s="4">
        <f t="shared" ref="B7" si="2">+B4+B5+B6</f>
        <v>1</v>
      </c>
      <c r="C7" s="4">
        <f>SUM(C4:C6)</f>
        <v>1</v>
      </c>
      <c r="D7" s="5">
        <f>+(B7-C7)*100/C7</f>
        <v>0</v>
      </c>
      <c r="E7" s="4">
        <f>SUM(E4:E6)</f>
        <v>10</v>
      </c>
      <c r="F7" s="4">
        <f>SUM(F4:F6)</f>
        <v>13</v>
      </c>
      <c r="G7" s="5">
        <f t="shared" si="0"/>
        <v>-23.076923076923077</v>
      </c>
      <c r="H7" s="4">
        <f>SUM(H4:H6)</f>
        <v>15</v>
      </c>
      <c r="I7" s="4">
        <f>SUM(I4:I6)</f>
        <v>16</v>
      </c>
      <c r="J7" s="5">
        <f t="shared" si="1"/>
        <v>-6.25</v>
      </c>
    </row>
    <row r="8" spans="1:10" ht="13" x14ac:dyDescent="0.15">
      <c r="A8" s="1" t="s">
        <v>7</v>
      </c>
      <c r="B8" s="2">
        <v>2</v>
      </c>
      <c r="C8" s="2">
        <f>+'Agosto 2015'!B8</f>
        <v>0</v>
      </c>
      <c r="D8" s="15"/>
      <c r="E8" s="2">
        <f>+B8+'Julio 2016'!E8</f>
        <v>7</v>
      </c>
      <c r="F8" s="2">
        <f>+C8+'Julio 2016'!F8</f>
        <v>5</v>
      </c>
      <c r="G8" s="15">
        <f t="shared" si="0"/>
        <v>40</v>
      </c>
      <c r="H8" s="2">
        <f>+B8-C8+'Julio 2016'!H8</f>
        <v>9</v>
      </c>
      <c r="I8" s="16">
        <f>+'Agosto 2015'!H8</f>
        <v>8</v>
      </c>
      <c r="J8" s="15">
        <f t="shared" si="1"/>
        <v>12.5</v>
      </c>
    </row>
    <row r="9" spans="1:10" ht="13" x14ac:dyDescent="0.15">
      <c r="A9" s="1" t="s">
        <v>8</v>
      </c>
      <c r="B9" s="2">
        <v>1</v>
      </c>
      <c r="C9" s="2">
        <f>+'Agosto 2015'!B9</f>
        <v>0</v>
      </c>
      <c r="D9" s="15"/>
      <c r="E9" s="2">
        <f>+B9+'Julio 2016'!E9</f>
        <v>14</v>
      </c>
      <c r="F9" s="2">
        <f>+C9+'Julio 2016'!F9</f>
        <v>13</v>
      </c>
      <c r="G9" s="15">
        <f t="shared" si="0"/>
        <v>7.6923076923076925</v>
      </c>
      <c r="H9" s="2">
        <f>+B9-C9+'Julio 2016'!H9</f>
        <v>20</v>
      </c>
      <c r="I9" s="16">
        <f>+'Agosto 2015'!H9</f>
        <v>17</v>
      </c>
      <c r="J9" s="15">
        <f t="shared" si="1"/>
        <v>17.647058823529413</v>
      </c>
    </row>
    <row r="10" spans="1:10" ht="13" x14ac:dyDescent="0.15">
      <c r="A10" s="1" t="s">
        <v>9</v>
      </c>
      <c r="B10" s="2">
        <v>2</v>
      </c>
      <c r="C10" s="2">
        <f>+'Agosto 2015'!B10</f>
        <v>4</v>
      </c>
      <c r="D10" s="15">
        <f t="shared" ref="D10:D12" si="3">+(B10-C10)*100/C10</f>
        <v>-50</v>
      </c>
      <c r="E10" s="2">
        <f>+B10+'Julio 2016'!E10</f>
        <v>25</v>
      </c>
      <c r="F10" s="2">
        <f>+C10+'Julio 2016'!F10</f>
        <v>38</v>
      </c>
      <c r="G10" s="15">
        <f t="shared" si="0"/>
        <v>-34.210526315789473</v>
      </c>
      <c r="H10" s="2">
        <f>+B10-C10+'Julio 2016'!H10</f>
        <v>38</v>
      </c>
      <c r="I10" s="16">
        <f>+'Agosto 2015'!H10</f>
        <v>43</v>
      </c>
      <c r="J10" s="15">
        <f t="shared" si="1"/>
        <v>-11.627906976744185</v>
      </c>
    </row>
    <row r="11" spans="1:10" ht="13" x14ac:dyDescent="0.15">
      <c r="A11" s="1" t="s">
        <v>10</v>
      </c>
      <c r="B11" s="2">
        <v>7</v>
      </c>
      <c r="C11" s="2">
        <f>+'Agosto 2015'!B11</f>
        <v>5</v>
      </c>
      <c r="D11" s="15">
        <f t="shared" si="3"/>
        <v>40</v>
      </c>
      <c r="E11" s="2">
        <f>+B11+'Julio 2016'!E11</f>
        <v>60</v>
      </c>
      <c r="F11" s="2">
        <f>+C11+'Julio 2016'!F11</f>
        <v>41</v>
      </c>
      <c r="G11" s="15">
        <f t="shared" si="0"/>
        <v>46.341463414634148</v>
      </c>
      <c r="H11" s="2">
        <f>+B11-C11+'Julio 2016'!H11</f>
        <v>79</v>
      </c>
      <c r="I11" s="16">
        <f>+'Agosto 2015'!H11</f>
        <v>62</v>
      </c>
      <c r="J11" s="15">
        <f t="shared" si="1"/>
        <v>27.419354838709676</v>
      </c>
    </row>
    <row r="12" spans="1:10" ht="13" x14ac:dyDescent="0.15">
      <c r="A12" s="1" t="s">
        <v>11</v>
      </c>
      <c r="B12" s="2">
        <v>14</v>
      </c>
      <c r="C12" s="2">
        <f>+'Agosto 2015'!B12</f>
        <v>7</v>
      </c>
      <c r="D12" s="15">
        <f t="shared" si="3"/>
        <v>100</v>
      </c>
      <c r="E12" s="2">
        <f>+B12+'Julio 2016'!E12</f>
        <v>99</v>
      </c>
      <c r="F12" s="2">
        <f>+C12+'Julio 2016'!F12</f>
        <v>96</v>
      </c>
      <c r="G12" s="15">
        <f t="shared" si="0"/>
        <v>3.125</v>
      </c>
      <c r="H12" s="2">
        <f>+B12-C12+'Julio 2016'!H12</f>
        <v>124</v>
      </c>
      <c r="I12" s="16">
        <f>+'Agosto 2015'!H12</f>
        <v>130</v>
      </c>
      <c r="J12" s="15">
        <f t="shared" si="1"/>
        <v>-4.615384615384615</v>
      </c>
    </row>
    <row r="13" spans="1:10" x14ac:dyDescent="0.15">
      <c r="A13" s="6" t="s">
        <v>2</v>
      </c>
      <c r="B13" s="4">
        <f t="shared" ref="B13" si="4">+B8+B9+B10+B11+B12</f>
        <v>26</v>
      </c>
      <c r="C13" s="4">
        <f>SUM(C8:C12)</f>
        <v>16</v>
      </c>
      <c r="D13" s="5">
        <f>+(B13-C13)*100/C13</f>
        <v>62.5</v>
      </c>
      <c r="E13" s="4">
        <f>SUM(E8:E12)</f>
        <v>205</v>
      </c>
      <c r="F13" s="4">
        <f>SUM(F8:F12)</f>
        <v>193</v>
      </c>
      <c r="G13" s="5">
        <f t="shared" si="0"/>
        <v>6.2176165803108807</v>
      </c>
      <c r="H13" s="4">
        <f>SUM(H8:H12)</f>
        <v>270</v>
      </c>
      <c r="I13" s="4">
        <f>SUM(I8:I12)</f>
        <v>260</v>
      </c>
      <c r="J13" s="5">
        <f t="shared" si="1"/>
        <v>3.8461538461538463</v>
      </c>
    </row>
    <row r="14" spans="1:10" ht="13" x14ac:dyDescent="0.15">
      <c r="A14" s="1" t="s">
        <v>12</v>
      </c>
      <c r="B14" s="2">
        <v>14</v>
      </c>
      <c r="C14" s="2">
        <f>+'Agosto 2015'!B14</f>
        <v>4</v>
      </c>
      <c r="D14" s="15">
        <f t="shared" ref="D14:D18" si="5">+(B14-C14)*100/C14</f>
        <v>250</v>
      </c>
      <c r="E14" s="2">
        <f>+B14+'Julio 2016'!E14</f>
        <v>93</v>
      </c>
      <c r="F14" s="2">
        <f>+C14+'Julio 2016'!F14</f>
        <v>57</v>
      </c>
      <c r="G14" s="15">
        <f t="shared" si="0"/>
        <v>63.157894736842103</v>
      </c>
      <c r="H14" s="2">
        <f>+B14-C14+'Julio 2016'!H14</f>
        <v>117</v>
      </c>
      <c r="I14" s="16">
        <f>+'Agosto 2015'!H14</f>
        <v>82</v>
      </c>
      <c r="J14" s="15">
        <f t="shared" si="1"/>
        <v>42.68292682926829</v>
      </c>
    </row>
    <row r="15" spans="1:10" ht="13" x14ac:dyDescent="0.15">
      <c r="A15" s="1" t="s">
        <v>13</v>
      </c>
      <c r="B15" s="2">
        <v>7</v>
      </c>
      <c r="C15" s="2">
        <f>+'Agosto 2015'!B15</f>
        <v>7</v>
      </c>
      <c r="D15" s="15">
        <f t="shared" si="5"/>
        <v>0</v>
      </c>
      <c r="E15" s="2">
        <f>+B15+'Julio 2016'!E15</f>
        <v>79</v>
      </c>
      <c r="F15" s="2">
        <f>+C15+'Julio 2016'!F15</f>
        <v>63</v>
      </c>
      <c r="G15" s="15">
        <f t="shared" si="0"/>
        <v>25.396825396825395</v>
      </c>
      <c r="H15" s="2">
        <f>+B15-C15+'Julio 2016'!H15</f>
        <v>111</v>
      </c>
      <c r="I15" s="16">
        <f>+'Agosto 2015'!H15</f>
        <v>91</v>
      </c>
      <c r="J15" s="15">
        <f t="shared" si="1"/>
        <v>21.978021978021978</v>
      </c>
    </row>
    <row r="16" spans="1:10" ht="13" x14ac:dyDescent="0.15">
      <c r="A16" s="1" t="s">
        <v>14</v>
      </c>
      <c r="B16" s="2">
        <v>7</v>
      </c>
      <c r="C16" s="2">
        <f>+'Agosto 2015'!B16</f>
        <v>5</v>
      </c>
      <c r="D16" s="15">
        <f t="shared" si="5"/>
        <v>40</v>
      </c>
      <c r="E16" s="2">
        <f>+B16+'Julio 2016'!E16</f>
        <v>91</v>
      </c>
      <c r="F16" s="2">
        <f>+C16+'Julio 2016'!F16</f>
        <v>78</v>
      </c>
      <c r="G16" s="15">
        <f t="shared" si="0"/>
        <v>16.666666666666668</v>
      </c>
      <c r="H16" s="2">
        <f>+B16-C16+'Julio 2016'!H16</f>
        <v>129</v>
      </c>
      <c r="I16" s="16">
        <f>+'Agosto 2015'!H16</f>
        <v>105</v>
      </c>
      <c r="J16" s="15">
        <f t="shared" si="1"/>
        <v>22.857142857142858</v>
      </c>
    </row>
    <row r="17" spans="1:10" ht="13" x14ac:dyDescent="0.15">
      <c r="A17" s="1" t="s">
        <v>15</v>
      </c>
      <c r="B17" s="2">
        <v>8</v>
      </c>
      <c r="C17" s="2">
        <f>+'Agosto 2015'!B17</f>
        <v>2</v>
      </c>
      <c r="D17" s="15">
        <f t="shared" si="5"/>
        <v>300</v>
      </c>
      <c r="E17" s="2">
        <f>+B17+'Julio 2016'!E17</f>
        <v>52</v>
      </c>
      <c r="F17" s="2">
        <f>+C17+'Julio 2016'!F17</f>
        <v>46</v>
      </c>
      <c r="G17" s="15">
        <f t="shared" si="0"/>
        <v>13.043478260869565</v>
      </c>
      <c r="H17" s="2">
        <f>+B17-C17+'Julio 2016'!H17</f>
        <v>67</v>
      </c>
      <c r="I17" s="16">
        <f>+'Agosto 2015'!H17</f>
        <v>60</v>
      </c>
      <c r="J17" s="15">
        <f t="shared" si="1"/>
        <v>11.666666666666666</v>
      </c>
    </row>
    <row r="18" spans="1:10" ht="13" x14ac:dyDescent="0.15">
      <c r="A18" s="1" t="s">
        <v>29</v>
      </c>
      <c r="B18" s="2">
        <v>6</v>
      </c>
      <c r="C18" s="2">
        <f>+'Agosto 2015'!B18</f>
        <v>2</v>
      </c>
      <c r="D18" s="15">
        <f t="shared" si="5"/>
        <v>200</v>
      </c>
      <c r="E18" s="2">
        <f>+B18+'Julio 2016'!E18</f>
        <v>89</v>
      </c>
      <c r="F18" s="2">
        <f>+C18+'Julio 2016'!F18</f>
        <v>44</v>
      </c>
      <c r="G18" s="15">
        <f t="shared" si="0"/>
        <v>102.27272727272727</v>
      </c>
      <c r="H18" s="2">
        <f>+B18-C18+'Julio 2016'!H18</f>
        <v>120</v>
      </c>
      <c r="I18" s="16">
        <f>+'Agosto 2015'!H18</f>
        <v>76</v>
      </c>
      <c r="J18" s="15">
        <f t="shared" si="1"/>
        <v>57.89473684210526</v>
      </c>
    </row>
    <row r="19" spans="1:10" x14ac:dyDescent="0.15">
      <c r="A19" s="6" t="s">
        <v>3</v>
      </c>
      <c r="B19" s="4">
        <f t="shared" ref="B19" si="6">+B14+B15+B16+B17+B18</f>
        <v>42</v>
      </c>
      <c r="C19" s="4">
        <f>SUM(C14:C18)</f>
        <v>20</v>
      </c>
      <c r="D19" s="5">
        <f>+(B19-C19)*100/C19</f>
        <v>110</v>
      </c>
      <c r="E19" s="4">
        <f>SUM(E14:E18)</f>
        <v>404</v>
      </c>
      <c r="F19" s="4">
        <f>SUM(F14:F18)</f>
        <v>288</v>
      </c>
      <c r="G19" s="5">
        <f t="shared" si="0"/>
        <v>40.277777777777779</v>
      </c>
      <c r="H19" s="4">
        <f>SUM(H14:H18)</f>
        <v>544</v>
      </c>
      <c r="I19" s="4">
        <f>SUM(I14:I18)</f>
        <v>414</v>
      </c>
      <c r="J19" s="5">
        <f t="shared" si="1"/>
        <v>31.40096618357488</v>
      </c>
    </row>
    <row r="20" spans="1:10" ht="13" x14ac:dyDescent="0.15">
      <c r="A20" s="1" t="s">
        <v>16</v>
      </c>
      <c r="B20" s="2">
        <v>11</v>
      </c>
      <c r="C20" s="2">
        <f>+'Agosto 2015'!B20</f>
        <v>4</v>
      </c>
      <c r="D20" s="15">
        <f t="shared" ref="D20:D26" si="7">+(B20-C20)*100/C20</f>
        <v>175</v>
      </c>
      <c r="E20" s="2">
        <f>+B20+'Julio 2016'!E20</f>
        <v>88</v>
      </c>
      <c r="F20" s="2">
        <f>+C20+'Julio 2016'!F20</f>
        <v>78</v>
      </c>
      <c r="G20" s="15">
        <f t="shared" si="0"/>
        <v>12.820512820512821</v>
      </c>
      <c r="H20" s="2">
        <f>+B20-C20+'Julio 2016'!H20</f>
        <v>126</v>
      </c>
      <c r="I20" s="16">
        <f>+'Agosto 2015'!H20</f>
        <v>111</v>
      </c>
      <c r="J20" s="15">
        <f t="shared" si="1"/>
        <v>13.513513513513514</v>
      </c>
    </row>
    <row r="21" spans="1:10" ht="13" x14ac:dyDescent="0.15">
      <c r="A21" s="1" t="s">
        <v>17</v>
      </c>
      <c r="B21" s="2">
        <v>4</v>
      </c>
      <c r="C21" s="2">
        <f>+'Agosto 2015'!B21</f>
        <v>4</v>
      </c>
      <c r="D21" s="15">
        <f t="shared" si="7"/>
        <v>0</v>
      </c>
      <c r="E21" s="2">
        <f>+B21+'Julio 2016'!E21</f>
        <v>50</v>
      </c>
      <c r="F21" s="2">
        <f>+C21+'Julio 2016'!F21</f>
        <v>26</v>
      </c>
      <c r="G21" s="15">
        <f t="shared" si="0"/>
        <v>92.307692307692307</v>
      </c>
      <c r="H21" s="2">
        <f>+B21-C21+'Julio 2016'!H21</f>
        <v>71</v>
      </c>
      <c r="I21" s="16">
        <f>+'Agosto 2015'!H21</f>
        <v>35</v>
      </c>
      <c r="J21" s="15">
        <f t="shared" si="1"/>
        <v>102.85714285714286</v>
      </c>
    </row>
    <row r="22" spans="1:10" ht="13" x14ac:dyDescent="0.15">
      <c r="A22" s="1" t="s">
        <v>19</v>
      </c>
      <c r="B22" s="2">
        <v>1</v>
      </c>
      <c r="C22" s="2">
        <f>+'Agosto 2015'!B22</f>
        <v>1</v>
      </c>
      <c r="D22" s="15">
        <f t="shared" si="7"/>
        <v>0</v>
      </c>
      <c r="E22" s="2">
        <f>+B22+'Julio 2016'!E22</f>
        <v>24</v>
      </c>
      <c r="F22" s="2">
        <f>+C22+'Julio 2016'!F22</f>
        <v>16</v>
      </c>
      <c r="G22" s="15">
        <f t="shared" si="0"/>
        <v>50</v>
      </c>
      <c r="H22" s="2">
        <f>+B22-C22+'Julio 2016'!H22</f>
        <v>31</v>
      </c>
      <c r="I22" s="16">
        <f>+'Agosto 2015'!H22</f>
        <v>19</v>
      </c>
      <c r="J22" s="15">
        <f t="shared" si="1"/>
        <v>63.157894736842103</v>
      </c>
    </row>
    <row r="23" spans="1:10" ht="13" x14ac:dyDescent="0.15">
      <c r="A23" s="1" t="s">
        <v>18</v>
      </c>
      <c r="B23" s="2">
        <v>7</v>
      </c>
      <c r="C23" s="2">
        <f>+'Agosto 2015'!B23</f>
        <v>3</v>
      </c>
      <c r="D23" s="15">
        <f t="shared" si="7"/>
        <v>133.33333333333334</v>
      </c>
      <c r="E23" s="2">
        <f>+B23+'Julio 2016'!E23</f>
        <v>50</v>
      </c>
      <c r="F23" s="2">
        <f>+C23+'Julio 2016'!F23</f>
        <v>25</v>
      </c>
      <c r="G23" s="15">
        <f t="shared" si="0"/>
        <v>100</v>
      </c>
      <c r="H23" s="2">
        <f>+B23-C23+'Julio 2016'!H23</f>
        <v>61</v>
      </c>
      <c r="I23" s="16">
        <f>+'Agosto 2015'!H23</f>
        <v>37</v>
      </c>
      <c r="J23" s="15">
        <f t="shared" si="1"/>
        <v>64.86486486486487</v>
      </c>
    </row>
    <row r="24" spans="1:10" ht="13" x14ac:dyDescent="0.15">
      <c r="A24" s="1" t="s">
        <v>20</v>
      </c>
      <c r="B24" s="2">
        <v>4</v>
      </c>
      <c r="C24" s="2">
        <f>+'Agosto 2015'!B24</f>
        <v>4</v>
      </c>
      <c r="D24" s="15">
        <f t="shared" si="7"/>
        <v>0</v>
      </c>
      <c r="E24" s="2">
        <f>+B24+'Julio 2016'!E24</f>
        <v>38</v>
      </c>
      <c r="F24" s="2">
        <f>+C24+'Julio 2016'!F24</f>
        <v>29</v>
      </c>
      <c r="G24" s="15">
        <f t="shared" si="0"/>
        <v>31.03448275862069</v>
      </c>
      <c r="H24" s="2">
        <f>+B24-C24+'Julio 2016'!H24</f>
        <v>50</v>
      </c>
      <c r="I24" s="16">
        <f>+'Agosto 2015'!H24</f>
        <v>42</v>
      </c>
      <c r="J24" s="15">
        <f t="shared" si="1"/>
        <v>19.047619047619047</v>
      </c>
    </row>
    <row r="25" spans="1:10" ht="13" x14ac:dyDescent="0.15">
      <c r="A25" s="1" t="s">
        <v>22</v>
      </c>
      <c r="B25" s="2">
        <v>9</v>
      </c>
      <c r="C25" s="2">
        <f>+'Agosto 2015'!B25</f>
        <v>6</v>
      </c>
      <c r="D25" s="15">
        <f t="shared" si="7"/>
        <v>50</v>
      </c>
      <c r="E25" s="2">
        <f>+B25+'Julio 2016'!E25</f>
        <v>75</v>
      </c>
      <c r="F25" s="2">
        <f>+C25+'Julio 2016'!F25</f>
        <v>53</v>
      </c>
      <c r="G25" s="15">
        <f t="shared" si="0"/>
        <v>41.509433962264154</v>
      </c>
      <c r="H25" s="2">
        <f>+B25-C25+'Julio 2016'!H25</f>
        <v>107</v>
      </c>
      <c r="I25" s="16">
        <f>+'Agosto 2015'!H25</f>
        <v>79</v>
      </c>
      <c r="J25" s="15">
        <f t="shared" si="1"/>
        <v>35.443037974683541</v>
      </c>
    </row>
    <row r="26" spans="1:10" ht="13" x14ac:dyDescent="0.15">
      <c r="A26" s="1" t="s">
        <v>21</v>
      </c>
      <c r="B26" s="2">
        <v>4</v>
      </c>
      <c r="C26" s="2">
        <f>+'Agosto 2015'!B26</f>
        <v>1</v>
      </c>
      <c r="D26" s="15">
        <f t="shared" si="7"/>
        <v>300</v>
      </c>
      <c r="E26" s="2">
        <f>+B26+'Julio 2016'!E26</f>
        <v>37</v>
      </c>
      <c r="F26" s="2">
        <f>+C26+'Julio 2016'!F26</f>
        <v>22</v>
      </c>
      <c r="G26" s="15">
        <f t="shared" si="0"/>
        <v>68.181818181818187</v>
      </c>
      <c r="H26" s="2">
        <f>+B26-C26+'Julio 2016'!H26</f>
        <v>44</v>
      </c>
      <c r="I26" s="16">
        <f>+'Agosto 2015'!H26</f>
        <v>23</v>
      </c>
      <c r="J26" s="15">
        <f t="shared" si="1"/>
        <v>91.304347826086953</v>
      </c>
    </row>
    <row r="27" spans="1:10" ht="13" x14ac:dyDescent="0.15">
      <c r="A27" s="1" t="s">
        <v>28</v>
      </c>
      <c r="B27" s="2">
        <v>2</v>
      </c>
      <c r="C27" s="2">
        <f>+'Agosto 2015'!B27</f>
        <v>0</v>
      </c>
      <c r="D27" s="15"/>
      <c r="E27" s="2">
        <f>+B27+'Julio 2016'!E27</f>
        <v>9</v>
      </c>
      <c r="F27" s="2">
        <f>+C27+'Julio 2016'!F27</f>
        <v>8</v>
      </c>
      <c r="G27" s="15">
        <f t="shared" si="0"/>
        <v>12.5</v>
      </c>
      <c r="H27" s="2">
        <f>+B27-C27+'Julio 2016'!H27</f>
        <v>11</v>
      </c>
      <c r="I27" s="16">
        <f>+'Agosto 2015'!H27</f>
        <v>9</v>
      </c>
      <c r="J27" s="15">
        <f t="shared" si="1"/>
        <v>22.222222222222221</v>
      </c>
    </row>
    <row r="28" spans="1:10" x14ac:dyDescent="0.15">
      <c r="A28" s="6" t="s">
        <v>30</v>
      </c>
      <c r="B28" s="4">
        <f>SUM(B20:B27)</f>
        <v>42</v>
      </c>
      <c r="C28" s="4">
        <f>SUM(C20:C27)</f>
        <v>23</v>
      </c>
      <c r="D28" s="5">
        <f>+(B28-C28)*100/C28</f>
        <v>82.608695652173907</v>
      </c>
      <c r="E28" s="4">
        <f>SUM(E20:E27)</f>
        <v>371</v>
      </c>
      <c r="F28" s="4">
        <f>SUM(F20:F27)</f>
        <v>257</v>
      </c>
      <c r="G28" s="5">
        <f>+(E28-F28)*100/F28</f>
        <v>44.357976653696497</v>
      </c>
      <c r="H28" s="4">
        <f>SUM(H20:H27)</f>
        <v>501</v>
      </c>
      <c r="I28" s="4">
        <f>SUM(I20:I27)</f>
        <v>355</v>
      </c>
      <c r="J28" s="5">
        <f>+(H28-I28)*100/I28</f>
        <v>41.12676056338028</v>
      </c>
    </row>
    <row r="29" spans="1:10" ht="14" x14ac:dyDescent="0.15">
      <c r="A29" s="14" t="s">
        <v>27</v>
      </c>
      <c r="B29" s="12">
        <f>+B7+B13+B19+B28</f>
        <v>111</v>
      </c>
      <c r="C29" s="12">
        <f>+C7+C13+C19+C28</f>
        <v>60</v>
      </c>
      <c r="D29" s="13">
        <f>+(B29-C29)*100/C29</f>
        <v>85</v>
      </c>
      <c r="E29" s="12">
        <f t="shared" ref="E29:I29" si="8">+E7+E13+E19+E28</f>
        <v>990</v>
      </c>
      <c r="F29" s="12">
        <f t="shared" si="8"/>
        <v>751</v>
      </c>
      <c r="G29" s="13">
        <f>+(E29-F29)*100/F29</f>
        <v>31.824234354194406</v>
      </c>
      <c r="H29" s="12">
        <f t="shared" si="8"/>
        <v>1330</v>
      </c>
      <c r="I29" s="12">
        <f t="shared" si="8"/>
        <v>1045</v>
      </c>
      <c r="J29" s="13">
        <f>+(H29-I29)*100/I29</f>
        <v>27.272727272727273</v>
      </c>
    </row>
    <row r="30" spans="1:10" x14ac:dyDescent="0.15">
      <c r="A30" s="11" t="s">
        <v>31</v>
      </c>
      <c r="B30" s="11">
        <f>+B29-B7</f>
        <v>110</v>
      </c>
      <c r="C30" s="11">
        <f>+C29-C7</f>
        <v>59</v>
      </c>
      <c r="D30" s="10">
        <f>+(B30-C30)*100/C30</f>
        <v>86.440677966101688</v>
      </c>
      <c r="E30" s="11">
        <f t="shared" ref="E30:I30" si="9">+E29-E7</f>
        <v>980</v>
      </c>
      <c r="F30" s="11">
        <f t="shared" si="9"/>
        <v>738</v>
      </c>
      <c r="G30" s="10">
        <f>+(E30-F30)*100/F30</f>
        <v>32.791327913279133</v>
      </c>
      <c r="H30" s="11">
        <f t="shared" si="9"/>
        <v>1315</v>
      </c>
      <c r="I30" s="11">
        <f t="shared" si="9"/>
        <v>1029</v>
      </c>
      <c r="J30" s="10">
        <f>+(H30-I30)*100/I30</f>
        <v>27.793974732750243</v>
      </c>
    </row>
  </sheetData>
  <mergeCells count="3">
    <mergeCell ref="B2:D2"/>
    <mergeCell ref="E2:G2"/>
    <mergeCell ref="H2:J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130</vt:i4>
      </vt:variant>
    </vt:vector>
  </HeadingPairs>
  <TitlesOfParts>
    <vt:vector size="130" baseType="lpstr">
      <vt:lpstr>Octubre 2024</vt:lpstr>
      <vt:lpstr>Septiembre 2024</vt:lpstr>
      <vt:lpstr>Agosto 2024</vt:lpstr>
      <vt:lpstr>Julio 2024</vt:lpstr>
      <vt:lpstr>Junio 2024</vt:lpstr>
      <vt:lpstr>Mayo 2024</vt:lpstr>
      <vt:lpstr>Abril 2024</vt:lpstr>
      <vt:lpstr>Marzo 2024</vt:lpstr>
      <vt:lpstr>Febrero 2024</vt:lpstr>
      <vt:lpstr>Enero 2024</vt:lpstr>
      <vt:lpstr>Diciembre 2023</vt:lpstr>
      <vt:lpstr>Noviembre 2023</vt:lpstr>
      <vt:lpstr>Octubre 2023</vt:lpstr>
      <vt:lpstr>Septiembre 2023</vt:lpstr>
      <vt:lpstr>Agosto 2023</vt:lpstr>
      <vt:lpstr>Julio 2023</vt:lpstr>
      <vt:lpstr>Junio 2023</vt:lpstr>
      <vt:lpstr>Mayo 2023</vt:lpstr>
      <vt:lpstr>Abril 2023</vt:lpstr>
      <vt:lpstr>Marzo 2023</vt:lpstr>
      <vt:lpstr>Febrero 2023</vt:lpstr>
      <vt:lpstr>Enero 2023</vt:lpstr>
      <vt:lpstr>Diciembre 2022</vt:lpstr>
      <vt:lpstr>Noviembre 2022</vt:lpstr>
      <vt:lpstr>Octubre 2022</vt:lpstr>
      <vt:lpstr>Septiembre 2022</vt:lpstr>
      <vt:lpstr>Agosto 2022</vt:lpstr>
      <vt:lpstr>Julio 2022</vt:lpstr>
      <vt:lpstr>Junio 2022</vt:lpstr>
      <vt:lpstr>Mayo 2022</vt:lpstr>
      <vt:lpstr>Abril 2022</vt:lpstr>
      <vt:lpstr>Marzo 2022</vt:lpstr>
      <vt:lpstr>Febrero 2022</vt:lpstr>
      <vt:lpstr>Enero 2022</vt:lpstr>
      <vt:lpstr>Diciembre 2021</vt:lpstr>
      <vt:lpstr>Noviembre 2021</vt:lpstr>
      <vt:lpstr>Octubre 2021</vt:lpstr>
      <vt:lpstr>Septiembre 2021</vt:lpstr>
      <vt:lpstr>Agosto 2021</vt:lpstr>
      <vt:lpstr>Julio 2021</vt:lpstr>
      <vt:lpstr>Junio 2021</vt:lpstr>
      <vt:lpstr>Mayo 2021</vt:lpstr>
      <vt:lpstr>Abril 2021</vt:lpstr>
      <vt:lpstr>Marzo 2021</vt:lpstr>
      <vt:lpstr>Febrero 2021</vt:lpstr>
      <vt:lpstr>Enero 2021</vt:lpstr>
      <vt:lpstr>Diciembre 2020</vt:lpstr>
      <vt:lpstr>Noviembre 2020</vt:lpstr>
      <vt:lpstr>Octubre 2020</vt:lpstr>
      <vt:lpstr>Septiembre 2020</vt:lpstr>
      <vt:lpstr>Agosto 2020</vt:lpstr>
      <vt:lpstr>Julio 2020</vt:lpstr>
      <vt:lpstr>Junio 2020</vt:lpstr>
      <vt:lpstr>Mayo 2020</vt:lpstr>
      <vt:lpstr>Abril 2020</vt:lpstr>
      <vt:lpstr>Marzo 2020</vt:lpstr>
      <vt:lpstr>Febrero 2020</vt:lpstr>
      <vt:lpstr>Enero 2020</vt:lpstr>
      <vt:lpstr>Diciembre 2019</vt:lpstr>
      <vt:lpstr>Noviembre 2019</vt:lpstr>
      <vt:lpstr>Octubre 2019</vt:lpstr>
      <vt:lpstr>Septiembre 2019</vt:lpstr>
      <vt:lpstr>Agosto 2019</vt:lpstr>
      <vt:lpstr>Julio 2019</vt:lpstr>
      <vt:lpstr>Junio 2019</vt:lpstr>
      <vt:lpstr>Mayo 2019</vt:lpstr>
      <vt:lpstr>Abril 2019</vt:lpstr>
      <vt:lpstr>Marzo 2019</vt:lpstr>
      <vt:lpstr>Febrero 2019</vt:lpstr>
      <vt:lpstr>Enero 2019</vt:lpstr>
      <vt:lpstr>Diciembre 2018</vt:lpstr>
      <vt:lpstr>Noviembre 2018</vt:lpstr>
      <vt:lpstr>Octubre 2018</vt:lpstr>
      <vt:lpstr>Septiembre 2018</vt:lpstr>
      <vt:lpstr>Agosto 2018</vt:lpstr>
      <vt:lpstr>Julio 2018</vt:lpstr>
      <vt:lpstr>Junio 2018</vt:lpstr>
      <vt:lpstr>Mayo 2018</vt:lpstr>
      <vt:lpstr>Abril 2018</vt:lpstr>
      <vt:lpstr>Marzo 2018</vt:lpstr>
      <vt:lpstr>Febrero 2018</vt:lpstr>
      <vt:lpstr>Enero 2018</vt:lpstr>
      <vt:lpstr>Diciembre 2017</vt:lpstr>
      <vt:lpstr>Noviembre 2017</vt:lpstr>
      <vt:lpstr>Octubre 2017</vt:lpstr>
      <vt:lpstr>Septiembre 2017</vt:lpstr>
      <vt:lpstr>Agosto 2017</vt:lpstr>
      <vt:lpstr>Julio 2017</vt:lpstr>
      <vt:lpstr>Junio 2017</vt:lpstr>
      <vt:lpstr>Mayo 2017</vt:lpstr>
      <vt:lpstr>Abril 2017</vt:lpstr>
      <vt:lpstr>Marzo 2017</vt:lpstr>
      <vt:lpstr>Febrero 2017</vt:lpstr>
      <vt:lpstr>Enero 2017</vt:lpstr>
      <vt:lpstr>Diciembre 2016</vt:lpstr>
      <vt:lpstr>Noviembre 2016</vt:lpstr>
      <vt:lpstr>Octubre 2016</vt:lpstr>
      <vt:lpstr>Septiembre 2016</vt:lpstr>
      <vt:lpstr>Agosto 2016</vt:lpstr>
      <vt:lpstr>Julio 2016</vt:lpstr>
      <vt:lpstr>Junio 2016</vt:lpstr>
      <vt:lpstr>Mayo 2016</vt:lpstr>
      <vt:lpstr>Abril 2016</vt:lpstr>
      <vt:lpstr>Marzo 2016</vt:lpstr>
      <vt:lpstr>Febrero 2016 </vt:lpstr>
      <vt:lpstr>Enero 2016</vt:lpstr>
      <vt:lpstr>Diciembre 2015</vt:lpstr>
      <vt:lpstr>Noviembre 2015</vt:lpstr>
      <vt:lpstr>Octubre 2015</vt:lpstr>
      <vt:lpstr>Septiembre 2015</vt:lpstr>
      <vt:lpstr>Agosto 2015</vt:lpstr>
      <vt:lpstr>Julio 2015</vt:lpstr>
      <vt:lpstr>Junio 2015</vt:lpstr>
      <vt:lpstr>Mayo 2015</vt:lpstr>
      <vt:lpstr>Abril 2015</vt:lpstr>
      <vt:lpstr>Marzo 2015</vt:lpstr>
      <vt:lpstr>Febrero 2015</vt:lpstr>
      <vt:lpstr>Enero 2015</vt:lpstr>
      <vt:lpstr>Diciembre 2014</vt:lpstr>
      <vt:lpstr>Noviembre 2014 </vt:lpstr>
      <vt:lpstr>Octubre 2014 </vt:lpstr>
      <vt:lpstr>Septiembre 2014</vt:lpstr>
      <vt:lpstr>Agosto 2014</vt:lpstr>
      <vt:lpstr>Julio 2014</vt:lpstr>
      <vt:lpstr>Junio 2014</vt:lpstr>
      <vt:lpstr>Mayo 2014</vt:lpstr>
      <vt:lpstr>Abril 2014</vt:lpstr>
      <vt:lpstr>Marzo 2014</vt:lpstr>
      <vt:lpstr>Febrero 2014</vt:lpstr>
      <vt:lpstr>Enero 2014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IGNACIO RUIZ</dc:creator>
  <cp:lastModifiedBy>sobremesa</cp:lastModifiedBy>
  <cp:lastPrinted>2013-03-12T08:59:44Z</cp:lastPrinted>
  <dcterms:created xsi:type="dcterms:W3CDTF">2012-10-10T10:54:29Z</dcterms:created>
  <dcterms:modified xsi:type="dcterms:W3CDTF">2024-11-11T14:29:38Z</dcterms:modified>
</cp:coreProperties>
</file>