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ESPAÑA/"/>
    </mc:Choice>
  </mc:AlternateContent>
  <xr:revisionPtr revIDLastSave="0" documentId="13_ncr:1_{CB720362-16FD-5545-B925-69E55C812A21}" xr6:coauthVersionLast="47" xr6:coauthVersionMax="47" xr10:uidLastSave="{00000000-0000-0000-0000-000000000000}"/>
  <bookViews>
    <workbookView xWindow="16820" yWindow="640" windowWidth="31200" windowHeight="25780" tabRatio="749" xr2:uid="{00000000-000D-0000-FFFF-FFFF00000000}"/>
  </bookViews>
  <sheets>
    <sheet name="Octubre 2024" sheetId="200" r:id="rId1"/>
    <sheet name="Septiembre 2024" sheetId="199" r:id="rId2"/>
    <sheet name="Agosto 2024" sheetId="198" r:id="rId3"/>
    <sheet name="Julio 2024" sheetId="197" r:id="rId4"/>
    <sheet name="Junio 2024" sheetId="196" r:id="rId5"/>
    <sheet name="Mayo 2024" sheetId="195" r:id="rId6"/>
    <sheet name="Abril 2024" sheetId="194" r:id="rId7"/>
    <sheet name="Marzo 2024" sheetId="193" r:id="rId8"/>
    <sheet name="Febrero 2024" sheetId="192" r:id="rId9"/>
    <sheet name="Enero 2024" sheetId="191" r:id="rId10"/>
    <sheet name="Diciembre 2023" sheetId="190" r:id="rId11"/>
    <sheet name="Noviembre 2023" sheetId="189" r:id="rId12"/>
    <sheet name="Octubre 2023" sheetId="188" r:id="rId13"/>
    <sheet name="Septiembre 2023" sheetId="185" r:id="rId14"/>
    <sheet name="Agosto 2023" sheetId="184" r:id="rId15"/>
    <sheet name="Julio 2023" sheetId="183" r:id="rId16"/>
    <sheet name="Junio 2023" sheetId="182" r:id="rId17"/>
    <sheet name="Mayo 2023" sheetId="181" r:id="rId18"/>
    <sheet name="Abril 2023" sheetId="180" r:id="rId19"/>
    <sheet name="Marzo 2023" sheetId="179" r:id="rId20"/>
    <sheet name="Febrero 2023" sheetId="178" r:id="rId21"/>
    <sheet name="Enero 2023" sheetId="177" r:id="rId22"/>
    <sheet name="Diciembre 2022" sheetId="176" r:id="rId23"/>
    <sheet name="Noviembre 2022" sheetId="175" r:id="rId24"/>
    <sheet name="Octubre 2022" sheetId="174" r:id="rId25"/>
    <sheet name="Septiembre 2022" sheetId="173" r:id="rId26"/>
    <sheet name="Agosto 2022" sheetId="172" r:id="rId27"/>
    <sheet name="Julio 2022" sheetId="171" r:id="rId28"/>
    <sheet name="Junio 2022" sheetId="169" r:id="rId29"/>
    <sheet name="Mayo 2022" sheetId="168" r:id="rId30"/>
    <sheet name="Abril 2022" sheetId="167" r:id="rId31"/>
    <sheet name="Marzo 2022" sheetId="166" r:id="rId32"/>
    <sheet name="Febrero 2022" sheetId="165" r:id="rId33"/>
    <sheet name="Enero 2022" sheetId="164" r:id="rId34"/>
    <sheet name="Diciembre 2021" sheetId="163" r:id="rId35"/>
    <sheet name="Noviembre 2021" sheetId="162" r:id="rId36"/>
    <sheet name="Octubre 2021" sheetId="161" r:id="rId37"/>
    <sheet name="Septiembre 2021" sheetId="160" r:id="rId38"/>
    <sheet name="Agosto 2021" sheetId="159" r:id="rId39"/>
    <sheet name="Julio 2021" sheetId="158" r:id="rId40"/>
    <sheet name="Junio 2021" sheetId="157" r:id="rId41"/>
    <sheet name="Mayo 2021" sheetId="156" r:id="rId42"/>
    <sheet name="Abril 2021" sheetId="155" r:id="rId43"/>
    <sheet name="Marzo 2021" sheetId="154" r:id="rId44"/>
    <sheet name="Febrero 2021" sheetId="153" r:id="rId45"/>
    <sheet name="Enero 2021" sheetId="152" r:id="rId46"/>
    <sheet name="Diciembre 2020" sheetId="151" r:id="rId47"/>
    <sheet name="Noviembre 2020" sheetId="150" r:id="rId48"/>
    <sheet name="Octubre 2020" sheetId="149" r:id="rId49"/>
    <sheet name="Septiembre 2020" sheetId="148" r:id="rId50"/>
    <sheet name="Agosto 2020" sheetId="147" r:id="rId51"/>
    <sheet name="Julio 2020" sheetId="146" r:id="rId52"/>
    <sheet name="Junio 2020" sheetId="145" r:id="rId53"/>
    <sheet name="Mayo 2020" sheetId="144" r:id="rId54"/>
    <sheet name="Abril 2020" sheetId="143" r:id="rId55"/>
    <sheet name="Marzo 2020" sheetId="142" r:id="rId56"/>
    <sheet name="Febrero 2020" sheetId="141" r:id="rId57"/>
    <sheet name="Enero 2020" sheetId="139" r:id="rId58"/>
    <sheet name="Diciembre 2019" sheetId="138" r:id="rId59"/>
    <sheet name="Noviembre 2019" sheetId="137" r:id="rId60"/>
    <sheet name="Octubre 2019" sheetId="136" r:id="rId61"/>
    <sheet name="Septiembre 2019" sheetId="135" r:id="rId62"/>
    <sheet name="Agosto 2019" sheetId="134" r:id="rId63"/>
    <sheet name="Julio 2019" sheetId="133" r:id="rId64"/>
    <sheet name="Junio 2019" sheetId="132" r:id="rId65"/>
    <sheet name="Mayo 2019" sheetId="131" r:id="rId66"/>
    <sheet name="Abril 2019" sheetId="130" r:id="rId67"/>
    <sheet name="Marzo 2019" sheetId="129" r:id="rId68"/>
    <sheet name="Febrero 2019" sheetId="128" r:id="rId69"/>
    <sheet name="Enero 2019" sheetId="127" r:id="rId70"/>
    <sheet name="Diciembre 2018" sheetId="126" r:id="rId71"/>
    <sheet name="Noviembre 2018" sheetId="125" r:id="rId72"/>
    <sheet name="Octubre 2018" sheetId="124" r:id="rId73"/>
    <sheet name="Septiembre 2018" sheetId="123" r:id="rId74"/>
    <sheet name="Agosto 2018" sheetId="122" r:id="rId75"/>
    <sheet name="Julio 2018" sheetId="121" r:id="rId76"/>
    <sheet name="Junio 2018" sheetId="120" r:id="rId77"/>
    <sheet name="Mayo 2018" sheetId="119" r:id="rId78"/>
    <sheet name="Abril 2018" sheetId="118" r:id="rId79"/>
    <sheet name="Marzo 2018" sheetId="117" r:id="rId80"/>
    <sheet name="Febrero 2018" sheetId="116" r:id="rId81"/>
    <sheet name="Enero 2018" sheetId="115" r:id="rId82"/>
    <sheet name="Diciembre 2017" sheetId="114" r:id="rId83"/>
    <sheet name="Noviembre 2017" sheetId="113" r:id="rId84"/>
    <sheet name="Octubre 2017" sheetId="112" r:id="rId85"/>
    <sheet name="Septiembre 2017" sheetId="111" r:id="rId86"/>
    <sheet name="Agosto 2017" sheetId="110" r:id="rId87"/>
    <sheet name="Julio 2017" sheetId="109" r:id="rId88"/>
    <sheet name="Junio 2017" sheetId="108" r:id="rId89"/>
    <sheet name="Mayo 2017" sheetId="107" r:id="rId90"/>
    <sheet name="Abril 2017" sheetId="106" r:id="rId91"/>
    <sheet name="Marzo 2017" sheetId="105" r:id="rId92"/>
    <sheet name="Febrero 2017" sheetId="104" r:id="rId93"/>
    <sheet name="Enero 2017" sheetId="103" r:id="rId94"/>
    <sheet name="Diciembre 2016" sheetId="102" r:id="rId95"/>
    <sheet name="Noviembre 2016" sheetId="101" r:id="rId96"/>
    <sheet name="Octubre 2016" sheetId="100" r:id="rId97"/>
    <sheet name="Septiembre 2016" sheetId="99" r:id="rId98"/>
    <sheet name="Agosto 2016" sheetId="98" r:id="rId99"/>
    <sheet name="Julio 2016" sheetId="97" r:id="rId100"/>
    <sheet name="Junio 2016" sheetId="96" r:id="rId101"/>
    <sheet name="Mayo 2016" sheetId="95" r:id="rId102"/>
    <sheet name="Abril 2016" sheetId="94" r:id="rId103"/>
    <sheet name="Marzo 2016" sheetId="93" r:id="rId104"/>
    <sheet name="Febrero 2016" sheetId="92" r:id="rId105"/>
    <sheet name="Enero 2016" sheetId="91" r:id="rId106"/>
    <sheet name="Diciembre 2015" sheetId="90" r:id="rId107"/>
    <sheet name="Noviembre 2015" sheetId="89" r:id="rId108"/>
    <sheet name="Octubre 2015" sheetId="88" r:id="rId109"/>
    <sheet name="Septiembre 2015" sheetId="87" r:id="rId110"/>
    <sheet name="Agosto 2015" sheetId="86" r:id="rId111"/>
    <sheet name="Julio 2015" sheetId="85" r:id="rId112"/>
    <sheet name="Junio 2015" sheetId="84" r:id="rId113"/>
    <sheet name="Mayo 2015" sheetId="83" r:id="rId114"/>
    <sheet name="Abril 2015" sheetId="82" r:id="rId115"/>
    <sheet name="Marzo 2015" sheetId="81" r:id="rId116"/>
    <sheet name="Febrero 2015" sheetId="80" r:id="rId117"/>
    <sheet name="Enero 2015" sheetId="42" r:id="rId118"/>
    <sheet name="Diciembre 2014" sheetId="38" r:id="rId119"/>
    <sheet name="Noviembre 2014" sheetId="37" r:id="rId120"/>
    <sheet name="Octubre 2014" sheetId="36" r:id="rId121"/>
    <sheet name="Septiembre 2014" sheetId="35" r:id="rId122"/>
    <sheet name="Agosto 2014" sheetId="34" r:id="rId123"/>
    <sheet name="Julio 2014" sheetId="33" r:id="rId124"/>
    <sheet name="Junio 2014" sheetId="32" r:id="rId125"/>
    <sheet name="Mayo 2014" sheetId="31" r:id="rId126"/>
    <sheet name="Abril 2014" sheetId="30" r:id="rId127"/>
    <sheet name="Marzo 2014" sheetId="29" r:id="rId128"/>
    <sheet name="Febrero 2014" sheetId="28" r:id="rId129"/>
    <sheet name="Enero 2014" sheetId="27" r:id="rId13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200" l="1"/>
  <c r="H27" i="200"/>
  <c r="I26" i="200"/>
  <c r="H26" i="200"/>
  <c r="I25" i="200"/>
  <c r="H25" i="200"/>
  <c r="I24" i="200"/>
  <c r="H24" i="200"/>
  <c r="I23" i="200"/>
  <c r="H23" i="200"/>
  <c r="I22" i="200"/>
  <c r="H22" i="200"/>
  <c r="I21" i="200"/>
  <c r="H21" i="200"/>
  <c r="I20" i="200"/>
  <c r="I28" i="200" s="1"/>
  <c r="H20" i="200"/>
  <c r="I18" i="200"/>
  <c r="H18" i="200"/>
  <c r="I17" i="200"/>
  <c r="H17" i="200"/>
  <c r="I16" i="200"/>
  <c r="H16" i="200"/>
  <c r="I15" i="200"/>
  <c r="H15" i="200"/>
  <c r="I14" i="200"/>
  <c r="H14" i="200"/>
  <c r="I12" i="200"/>
  <c r="H12" i="200"/>
  <c r="I11" i="200"/>
  <c r="H11" i="200"/>
  <c r="I10" i="200"/>
  <c r="H10" i="200"/>
  <c r="I9" i="200"/>
  <c r="H9" i="200"/>
  <c r="I8" i="200"/>
  <c r="H8" i="200"/>
  <c r="I6" i="200"/>
  <c r="H6" i="200"/>
  <c r="I5" i="200"/>
  <c r="H5" i="200"/>
  <c r="I4" i="200"/>
  <c r="H4" i="200"/>
  <c r="F27" i="200"/>
  <c r="E27" i="200"/>
  <c r="F26" i="200"/>
  <c r="E26" i="200"/>
  <c r="F25" i="200"/>
  <c r="E25" i="200"/>
  <c r="F24" i="200"/>
  <c r="E24" i="200"/>
  <c r="F23" i="200"/>
  <c r="E23" i="200"/>
  <c r="F22" i="200"/>
  <c r="E22" i="200"/>
  <c r="F21" i="200"/>
  <c r="E21" i="200"/>
  <c r="F20" i="200"/>
  <c r="E20" i="200"/>
  <c r="F18" i="200"/>
  <c r="E18" i="200"/>
  <c r="F17" i="200"/>
  <c r="E17" i="200"/>
  <c r="F16" i="200"/>
  <c r="E16" i="200"/>
  <c r="G16" i="200" s="1"/>
  <c r="F15" i="200"/>
  <c r="E15" i="200"/>
  <c r="F14" i="200"/>
  <c r="E14" i="200"/>
  <c r="F12" i="200"/>
  <c r="E12" i="200"/>
  <c r="F11" i="200"/>
  <c r="E11" i="200"/>
  <c r="F10" i="200"/>
  <c r="E10" i="200"/>
  <c r="F9" i="200"/>
  <c r="E9" i="200"/>
  <c r="F8" i="200"/>
  <c r="E8" i="200"/>
  <c r="F6" i="200"/>
  <c r="E6" i="200"/>
  <c r="F5" i="200"/>
  <c r="E5" i="200"/>
  <c r="F4" i="200"/>
  <c r="E4" i="200"/>
  <c r="C27" i="200"/>
  <c r="C26" i="200"/>
  <c r="C25" i="200"/>
  <c r="C24" i="200"/>
  <c r="C23" i="200"/>
  <c r="D23" i="200" s="1"/>
  <c r="C22" i="200"/>
  <c r="C21" i="200"/>
  <c r="C20" i="200"/>
  <c r="C18" i="200"/>
  <c r="C17" i="200"/>
  <c r="C16" i="200"/>
  <c r="C15" i="200"/>
  <c r="C14" i="200"/>
  <c r="C12" i="200"/>
  <c r="C11" i="200"/>
  <c r="C10" i="200"/>
  <c r="C9" i="200"/>
  <c r="C8" i="200"/>
  <c r="C6" i="200"/>
  <c r="C5" i="200"/>
  <c r="C4" i="200"/>
  <c r="B28" i="200"/>
  <c r="B19" i="200"/>
  <c r="B13" i="200"/>
  <c r="B7" i="200"/>
  <c r="J26" i="200"/>
  <c r="D26" i="200"/>
  <c r="J25" i="200"/>
  <c r="J21" i="200"/>
  <c r="D21" i="200"/>
  <c r="C28" i="200"/>
  <c r="J17" i="200"/>
  <c r="J16" i="200"/>
  <c r="J15" i="200"/>
  <c r="I19" i="200"/>
  <c r="J12" i="200"/>
  <c r="J11" i="200"/>
  <c r="J10" i="200"/>
  <c r="J9" i="200"/>
  <c r="G9" i="200"/>
  <c r="D9" i="200"/>
  <c r="I13" i="200"/>
  <c r="C7" i="200"/>
  <c r="D7" i="200" s="1"/>
  <c r="J6" i="200"/>
  <c r="J5" i="200"/>
  <c r="I7" i="200"/>
  <c r="H7" i="200"/>
  <c r="E7" i="200"/>
  <c r="D4" i="200"/>
  <c r="B28" i="191"/>
  <c r="B19" i="191"/>
  <c r="B13" i="191"/>
  <c r="B7" i="191"/>
  <c r="B28" i="192"/>
  <c r="B19" i="192"/>
  <c r="B13" i="192"/>
  <c r="B7" i="192"/>
  <c r="B28" i="193"/>
  <c r="B19" i="193"/>
  <c r="B13" i="193"/>
  <c r="B7" i="193"/>
  <c r="B28" i="194"/>
  <c r="B19" i="194"/>
  <c r="B13" i="194"/>
  <c r="B7" i="194"/>
  <c r="B28" i="195"/>
  <c r="B19" i="195"/>
  <c r="B13" i="195"/>
  <c r="B7" i="195"/>
  <c r="B28" i="196"/>
  <c r="B19" i="196"/>
  <c r="B13" i="196"/>
  <c r="B7" i="196"/>
  <c r="B28" i="197"/>
  <c r="B19" i="197"/>
  <c r="B13" i="197"/>
  <c r="B7" i="197"/>
  <c r="B28" i="198"/>
  <c r="B19" i="198"/>
  <c r="B13" i="198"/>
  <c r="B7" i="198"/>
  <c r="B28" i="199"/>
  <c r="B19" i="199"/>
  <c r="B13" i="199"/>
  <c r="B7" i="199"/>
  <c r="I27" i="199"/>
  <c r="I26" i="199"/>
  <c r="I25" i="199"/>
  <c r="I24" i="199"/>
  <c r="I23" i="199"/>
  <c r="I22" i="199"/>
  <c r="I21" i="199"/>
  <c r="I20" i="199"/>
  <c r="I28" i="199" s="1"/>
  <c r="I18" i="199"/>
  <c r="I17" i="199"/>
  <c r="I16" i="199"/>
  <c r="I15" i="199"/>
  <c r="I14" i="199"/>
  <c r="I19" i="199" s="1"/>
  <c r="I12" i="199"/>
  <c r="I11" i="199"/>
  <c r="I10" i="199"/>
  <c r="I9" i="199"/>
  <c r="I8" i="199"/>
  <c r="I6" i="199"/>
  <c r="I5" i="199"/>
  <c r="I4" i="199"/>
  <c r="F27" i="199"/>
  <c r="F26" i="199"/>
  <c r="F25" i="199"/>
  <c r="F24" i="199"/>
  <c r="F23" i="199"/>
  <c r="F22" i="199"/>
  <c r="F21" i="199"/>
  <c r="F20" i="199"/>
  <c r="F18" i="199"/>
  <c r="F17" i="199"/>
  <c r="F16" i="199"/>
  <c r="F15" i="199"/>
  <c r="F14" i="199"/>
  <c r="F12" i="199"/>
  <c r="F11" i="199"/>
  <c r="F10" i="199"/>
  <c r="F9" i="199"/>
  <c r="F8" i="199"/>
  <c r="F6" i="199"/>
  <c r="F5" i="199"/>
  <c r="F4" i="199"/>
  <c r="C27" i="199"/>
  <c r="C26" i="199"/>
  <c r="C25" i="199"/>
  <c r="C24" i="199"/>
  <c r="C23" i="199"/>
  <c r="C22" i="199"/>
  <c r="C21" i="199"/>
  <c r="C20" i="199"/>
  <c r="C18" i="199"/>
  <c r="C17" i="199"/>
  <c r="C16" i="199"/>
  <c r="C15" i="199"/>
  <c r="C14" i="199"/>
  <c r="C12" i="199"/>
  <c r="C11" i="199"/>
  <c r="C10" i="199"/>
  <c r="C9" i="199"/>
  <c r="D9" i="199" s="1"/>
  <c r="C8" i="199"/>
  <c r="C6" i="199"/>
  <c r="C5" i="199"/>
  <c r="C4" i="199"/>
  <c r="D26" i="199"/>
  <c r="D24" i="199"/>
  <c r="D21" i="199"/>
  <c r="C28" i="199"/>
  <c r="D18" i="199"/>
  <c r="D17" i="199"/>
  <c r="D15" i="199"/>
  <c r="D12" i="199"/>
  <c r="I13" i="199"/>
  <c r="I7" i="199"/>
  <c r="D4" i="199"/>
  <c r="I27" i="198"/>
  <c r="I26" i="198"/>
  <c r="I25" i="198"/>
  <c r="I24" i="198"/>
  <c r="I23" i="198"/>
  <c r="I22" i="198"/>
  <c r="I21" i="198"/>
  <c r="I20" i="198"/>
  <c r="I18" i="198"/>
  <c r="I17" i="198"/>
  <c r="I16" i="198"/>
  <c r="I15" i="198"/>
  <c r="I14" i="198"/>
  <c r="I19" i="198" s="1"/>
  <c r="I12" i="198"/>
  <c r="I11" i="198"/>
  <c r="I10" i="198"/>
  <c r="I9" i="198"/>
  <c r="I8" i="198"/>
  <c r="I6" i="198"/>
  <c r="I5" i="198"/>
  <c r="I4" i="198"/>
  <c r="F27" i="198"/>
  <c r="F26" i="198"/>
  <c r="F25" i="198"/>
  <c r="F24" i="198"/>
  <c r="F23" i="198"/>
  <c r="F22" i="198"/>
  <c r="F21" i="198"/>
  <c r="F20" i="198"/>
  <c r="F18" i="198"/>
  <c r="F17" i="198"/>
  <c r="F16" i="198"/>
  <c r="F15" i="198"/>
  <c r="F14" i="198"/>
  <c r="F12" i="198"/>
  <c r="F11" i="198"/>
  <c r="F10" i="198"/>
  <c r="F9" i="198"/>
  <c r="F8" i="198"/>
  <c r="F6" i="198"/>
  <c r="F5" i="198"/>
  <c r="F4" i="198"/>
  <c r="C27" i="198"/>
  <c r="C26" i="198"/>
  <c r="C25" i="198"/>
  <c r="C24" i="198"/>
  <c r="C23" i="198"/>
  <c r="D23" i="198" s="1"/>
  <c r="C22" i="198"/>
  <c r="C21" i="198"/>
  <c r="C20" i="198"/>
  <c r="C18" i="198"/>
  <c r="C17" i="198"/>
  <c r="C16" i="198"/>
  <c r="C15" i="198"/>
  <c r="C14" i="198"/>
  <c r="C12" i="198"/>
  <c r="C11" i="198"/>
  <c r="C10" i="198"/>
  <c r="C9" i="198"/>
  <c r="C8" i="198"/>
  <c r="C6" i="198"/>
  <c r="C5" i="198"/>
  <c r="C4" i="198"/>
  <c r="D27" i="198"/>
  <c r="D24" i="198"/>
  <c r="D22" i="198"/>
  <c r="D21" i="198"/>
  <c r="I28" i="198"/>
  <c r="C28" i="198"/>
  <c r="D28" i="198" s="1"/>
  <c r="D18" i="198"/>
  <c r="D12" i="198"/>
  <c r="D9" i="198"/>
  <c r="I13" i="198"/>
  <c r="D6" i="198"/>
  <c r="I7" i="198"/>
  <c r="D4" i="198"/>
  <c r="I27" i="197"/>
  <c r="I26" i="197"/>
  <c r="I25" i="197"/>
  <c r="I24" i="197"/>
  <c r="I23" i="197"/>
  <c r="I22" i="197"/>
  <c r="I21" i="197"/>
  <c r="I20" i="197"/>
  <c r="I18" i="197"/>
  <c r="I17" i="197"/>
  <c r="I16" i="197"/>
  <c r="I15" i="197"/>
  <c r="I14" i="197"/>
  <c r="I12" i="197"/>
  <c r="I11" i="197"/>
  <c r="I10" i="197"/>
  <c r="I9" i="197"/>
  <c r="I13" i="197" s="1"/>
  <c r="I8" i="197"/>
  <c r="I6" i="197"/>
  <c r="I5" i="197"/>
  <c r="I4" i="197"/>
  <c r="I7" i="197" s="1"/>
  <c r="F27" i="197"/>
  <c r="F26" i="197"/>
  <c r="F25" i="197"/>
  <c r="F24" i="197"/>
  <c r="F23" i="197"/>
  <c r="F22" i="197"/>
  <c r="F21" i="197"/>
  <c r="F20" i="197"/>
  <c r="F18" i="197"/>
  <c r="F17" i="197"/>
  <c r="F16" i="197"/>
  <c r="F15" i="197"/>
  <c r="F14" i="197"/>
  <c r="F12" i="197"/>
  <c r="F11" i="197"/>
  <c r="F10" i="197"/>
  <c r="F9" i="197"/>
  <c r="F8" i="197"/>
  <c r="F6" i="197"/>
  <c r="F5" i="197"/>
  <c r="F4" i="197"/>
  <c r="C27" i="197"/>
  <c r="C26" i="197"/>
  <c r="C25" i="197"/>
  <c r="C24" i="197"/>
  <c r="C23" i="197"/>
  <c r="C22" i="197"/>
  <c r="C21" i="197"/>
  <c r="C20" i="197"/>
  <c r="C18" i="197"/>
  <c r="C17" i="197"/>
  <c r="C16" i="197"/>
  <c r="C15" i="197"/>
  <c r="D15" i="197" s="1"/>
  <c r="C14" i="197"/>
  <c r="C12" i="197"/>
  <c r="C11" i="197"/>
  <c r="C10" i="197"/>
  <c r="C9" i="197"/>
  <c r="C8" i="197"/>
  <c r="C6" i="197"/>
  <c r="C5" i="197"/>
  <c r="C4" i="197"/>
  <c r="C27" i="196"/>
  <c r="C26" i="196"/>
  <c r="F26" i="196" s="1"/>
  <c r="C25" i="196"/>
  <c r="D25" i="196" s="1"/>
  <c r="C24" i="196"/>
  <c r="F24" i="196" s="1"/>
  <c r="C23" i="196"/>
  <c r="C22" i="196"/>
  <c r="F22" i="196" s="1"/>
  <c r="C21" i="196"/>
  <c r="C20" i="196"/>
  <c r="F20" i="196" s="1"/>
  <c r="C18" i="196"/>
  <c r="C17" i="196"/>
  <c r="C16" i="196"/>
  <c r="C15" i="196"/>
  <c r="C14" i="196"/>
  <c r="C12" i="196"/>
  <c r="C11" i="196"/>
  <c r="C10" i="196"/>
  <c r="C9" i="196"/>
  <c r="C8" i="196"/>
  <c r="C6" i="196"/>
  <c r="C5" i="196"/>
  <c r="C4" i="196"/>
  <c r="I28" i="197"/>
  <c r="C28" i="197"/>
  <c r="I19" i="197"/>
  <c r="D18" i="197"/>
  <c r="D16" i="197"/>
  <c r="D14" i="197"/>
  <c r="C13" i="197"/>
  <c r="D13" i="197" s="1"/>
  <c r="D12" i="197"/>
  <c r="D11" i="197"/>
  <c r="D10" i="197"/>
  <c r="D9" i="197"/>
  <c r="D8" i="197"/>
  <c r="C7" i="197"/>
  <c r="D6" i="197"/>
  <c r="D5" i="197"/>
  <c r="D4" i="197"/>
  <c r="I27" i="196"/>
  <c r="I26" i="196"/>
  <c r="I25" i="196"/>
  <c r="I24" i="196"/>
  <c r="I23" i="196"/>
  <c r="I22" i="196"/>
  <c r="I21" i="196"/>
  <c r="I20" i="196"/>
  <c r="I28" i="196" s="1"/>
  <c r="I18" i="196"/>
  <c r="I17" i="196"/>
  <c r="I16" i="196"/>
  <c r="I15" i="196"/>
  <c r="I14" i="196"/>
  <c r="I12" i="196"/>
  <c r="I11" i="196"/>
  <c r="I10" i="196"/>
  <c r="I9" i="196"/>
  <c r="I8" i="196"/>
  <c r="I6" i="196"/>
  <c r="I5" i="196"/>
  <c r="I4" i="196"/>
  <c r="F27" i="196"/>
  <c r="F25" i="196"/>
  <c r="F23" i="196"/>
  <c r="F21" i="196"/>
  <c r="F18" i="196"/>
  <c r="F17" i="196"/>
  <c r="F16" i="196"/>
  <c r="F14" i="196"/>
  <c r="F12" i="196"/>
  <c r="F11" i="196"/>
  <c r="F9" i="196"/>
  <c r="F8" i="196"/>
  <c r="F6" i="196"/>
  <c r="F5" i="196"/>
  <c r="F4" i="196"/>
  <c r="D14" i="196"/>
  <c r="D26" i="196"/>
  <c r="D21" i="196"/>
  <c r="I19" i="196"/>
  <c r="D9" i="196"/>
  <c r="I13" i="196"/>
  <c r="B29" i="196"/>
  <c r="I7" i="196"/>
  <c r="I27" i="195"/>
  <c r="I26" i="195"/>
  <c r="I25" i="195"/>
  <c r="I24" i="195"/>
  <c r="I23" i="195"/>
  <c r="I22" i="195"/>
  <c r="I21" i="195"/>
  <c r="I20" i="195"/>
  <c r="I18" i="195"/>
  <c r="I17" i="195"/>
  <c r="I16" i="195"/>
  <c r="I15" i="195"/>
  <c r="I14" i="195"/>
  <c r="I19" i="195" s="1"/>
  <c r="I12" i="195"/>
  <c r="I11" i="195"/>
  <c r="I10" i="195"/>
  <c r="I9" i="195"/>
  <c r="I8" i="195"/>
  <c r="I6" i="195"/>
  <c r="I5" i="195"/>
  <c r="I4" i="195"/>
  <c r="F27" i="195"/>
  <c r="F26" i="195"/>
  <c r="F25" i="195"/>
  <c r="F24" i="195"/>
  <c r="F23" i="195"/>
  <c r="F22" i="195"/>
  <c r="F21" i="195"/>
  <c r="F20" i="195"/>
  <c r="F18" i="195"/>
  <c r="F17" i="195"/>
  <c r="F16" i="195"/>
  <c r="F15" i="195"/>
  <c r="F14" i="195"/>
  <c r="F12" i="195"/>
  <c r="F11" i="195"/>
  <c r="F10" i="195"/>
  <c r="F9" i="195"/>
  <c r="F8" i="195"/>
  <c r="F6" i="195"/>
  <c r="F5" i="195"/>
  <c r="F4" i="195"/>
  <c r="C27" i="195"/>
  <c r="C26" i="195"/>
  <c r="C25" i="195"/>
  <c r="C24" i="195"/>
  <c r="C23" i="195"/>
  <c r="C22" i="195"/>
  <c r="C21" i="195"/>
  <c r="C20" i="195"/>
  <c r="C18" i="195"/>
  <c r="C17" i="195"/>
  <c r="C16" i="195"/>
  <c r="C15" i="195"/>
  <c r="C14" i="195"/>
  <c r="C19" i="195" s="1"/>
  <c r="C12" i="195"/>
  <c r="C11" i="195"/>
  <c r="C10" i="195"/>
  <c r="C9" i="195"/>
  <c r="C8" i="195"/>
  <c r="C6" i="195"/>
  <c r="C5" i="195"/>
  <c r="C4" i="195"/>
  <c r="I28" i="195"/>
  <c r="D27" i="195"/>
  <c r="D26" i="195"/>
  <c r="D24" i="195"/>
  <c r="D21" i="195"/>
  <c r="C28" i="195"/>
  <c r="D11" i="195"/>
  <c r="D10" i="195"/>
  <c r="D9" i="195"/>
  <c r="C7" i="195"/>
  <c r="D6" i="195"/>
  <c r="D5" i="195"/>
  <c r="I7" i="195"/>
  <c r="D4" i="195"/>
  <c r="I27" i="194"/>
  <c r="I26" i="194"/>
  <c r="I25" i="194"/>
  <c r="I24" i="194"/>
  <c r="I23" i="194"/>
  <c r="I22" i="194"/>
  <c r="I21" i="194"/>
  <c r="I20" i="194"/>
  <c r="I28" i="194" s="1"/>
  <c r="I18" i="194"/>
  <c r="I17" i="194"/>
  <c r="I16" i="194"/>
  <c r="I15" i="194"/>
  <c r="I14" i="194"/>
  <c r="I12" i="194"/>
  <c r="I11" i="194"/>
  <c r="I10" i="194"/>
  <c r="I9" i="194"/>
  <c r="I8" i="194"/>
  <c r="I6" i="194"/>
  <c r="I5" i="194"/>
  <c r="I4" i="194"/>
  <c r="F27" i="194"/>
  <c r="F26" i="194"/>
  <c r="F25" i="194"/>
  <c r="F24" i="194"/>
  <c r="F23" i="194"/>
  <c r="F22" i="194"/>
  <c r="F21" i="194"/>
  <c r="F20" i="194"/>
  <c r="F18" i="194"/>
  <c r="F17" i="194"/>
  <c r="F16" i="194"/>
  <c r="F15" i="194"/>
  <c r="F14" i="194"/>
  <c r="F12" i="194"/>
  <c r="F11" i="194"/>
  <c r="F10" i="194"/>
  <c r="F9" i="194"/>
  <c r="F8" i="194"/>
  <c r="F6" i="194"/>
  <c r="F5" i="194"/>
  <c r="F4" i="194"/>
  <c r="C27" i="194"/>
  <c r="C26" i="194"/>
  <c r="C25" i="194"/>
  <c r="C24" i="194"/>
  <c r="C23" i="194"/>
  <c r="C22" i="194"/>
  <c r="C21" i="194"/>
  <c r="C20" i="194"/>
  <c r="C28" i="194" s="1"/>
  <c r="C18" i="194"/>
  <c r="C17" i="194"/>
  <c r="C16" i="194"/>
  <c r="C15" i="194"/>
  <c r="C14" i="194"/>
  <c r="C12" i="194"/>
  <c r="C11" i="194"/>
  <c r="C10" i="194"/>
  <c r="C9" i="194"/>
  <c r="C8" i="194"/>
  <c r="C6" i="194"/>
  <c r="C5" i="194"/>
  <c r="C4" i="194"/>
  <c r="D26" i="194"/>
  <c r="D21" i="194"/>
  <c r="D18" i="194"/>
  <c r="D17" i="194"/>
  <c r="D16" i="194"/>
  <c r="D15" i="194"/>
  <c r="I19" i="194"/>
  <c r="C19" i="194"/>
  <c r="D11" i="194"/>
  <c r="D9" i="194"/>
  <c r="I13" i="194"/>
  <c r="C7" i="194"/>
  <c r="D6" i="194"/>
  <c r="I7" i="194"/>
  <c r="D4" i="194"/>
  <c r="B19" i="91"/>
  <c r="B13" i="91"/>
  <c r="B7" i="91"/>
  <c r="B19" i="92"/>
  <c r="B13" i="92"/>
  <c r="B7" i="92"/>
  <c r="B19" i="93"/>
  <c r="B13" i="93"/>
  <c r="B7" i="93"/>
  <c r="B19" i="94"/>
  <c r="B13" i="94"/>
  <c r="B7" i="94"/>
  <c r="B19" i="95"/>
  <c r="B13" i="95"/>
  <c r="B7" i="95"/>
  <c r="B19" i="96"/>
  <c r="B13" i="96"/>
  <c r="B7" i="96"/>
  <c r="B19" i="97"/>
  <c r="B13" i="97"/>
  <c r="B7" i="97"/>
  <c r="B19" i="98"/>
  <c r="B13" i="98"/>
  <c r="B7" i="98"/>
  <c r="B19" i="99"/>
  <c r="B13" i="99"/>
  <c r="B7" i="99"/>
  <c r="B19" i="100"/>
  <c r="B13" i="100"/>
  <c r="B7" i="100"/>
  <c r="B19" i="101"/>
  <c r="B13" i="101"/>
  <c r="B7" i="101"/>
  <c r="B19" i="102"/>
  <c r="B13" i="102"/>
  <c r="B7" i="102"/>
  <c r="B19" i="103"/>
  <c r="B13" i="103"/>
  <c r="B7" i="103"/>
  <c r="B19" i="104"/>
  <c r="B13" i="104"/>
  <c r="B7" i="104"/>
  <c r="B19" i="105"/>
  <c r="B13" i="105"/>
  <c r="B7" i="105"/>
  <c r="B19" i="106"/>
  <c r="B13" i="106"/>
  <c r="B7" i="106"/>
  <c r="B19" i="107"/>
  <c r="B13" i="107"/>
  <c r="B7" i="107"/>
  <c r="B19" i="108"/>
  <c r="B13" i="108"/>
  <c r="B7" i="108"/>
  <c r="B19" i="109"/>
  <c r="B13" i="109"/>
  <c r="B7" i="109"/>
  <c r="B19" i="110"/>
  <c r="B13" i="110"/>
  <c r="B7" i="110"/>
  <c r="B19" i="111"/>
  <c r="B13" i="111"/>
  <c r="B7" i="111"/>
  <c r="B19" i="112"/>
  <c r="B13" i="112"/>
  <c r="B7" i="112"/>
  <c r="B19" i="113"/>
  <c r="B13" i="113"/>
  <c r="B7" i="113"/>
  <c r="B19" i="114"/>
  <c r="B13" i="114"/>
  <c r="B7" i="114"/>
  <c r="B19" i="115"/>
  <c r="B13" i="115"/>
  <c r="B7" i="115"/>
  <c r="B19" i="116"/>
  <c r="B13" i="116"/>
  <c r="B7" i="116"/>
  <c r="B19" i="117"/>
  <c r="B13" i="117"/>
  <c r="B7" i="117"/>
  <c r="B19" i="118"/>
  <c r="B13" i="118"/>
  <c r="B7" i="118"/>
  <c r="B19" i="119"/>
  <c r="B13" i="119"/>
  <c r="B7" i="119"/>
  <c r="B19" i="120"/>
  <c r="B13" i="120"/>
  <c r="B7" i="120"/>
  <c r="B19" i="121"/>
  <c r="B13" i="121"/>
  <c r="B7" i="121"/>
  <c r="B19" i="122"/>
  <c r="B13" i="122"/>
  <c r="B7" i="122"/>
  <c r="B19" i="123"/>
  <c r="B13" i="123"/>
  <c r="B7" i="123"/>
  <c r="B19" i="124"/>
  <c r="B13" i="124"/>
  <c r="B7" i="124"/>
  <c r="B19" i="125"/>
  <c r="B13" i="125"/>
  <c r="B7" i="125"/>
  <c r="B19" i="126"/>
  <c r="B13" i="126"/>
  <c r="B7" i="126"/>
  <c r="B19" i="127"/>
  <c r="B13" i="127"/>
  <c r="B7" i="127"/>
  <c r="B19" i="128"/>
  <c r="B13" i="128"/>
  <c r="B7" i="128"/>
  <c r="B19" i="129"/>
  <c r="B13" i="129"/>
  <c r="B7" i="129"/>
  <c r="B19" i="130"/>
  <c r="B13" i="130"/>
  <c r="B7" i="130"/>
  <c r="B19" i="131"/>
  <c r="B13" i="131"/>
  <c r="B7" i="131"/>
  <c r="B19" i="132"/>
  <c r="B13" i="132"/>
  <c r="B7" i="132"/>
  <c r="B19" i="133"/>
  <c r="B13" i="133"/>
  <c r="B7" i="133"/>
  <c r="B19" i="134"/>
  <c r="B13" i="134"/>
  <c r="B7" i="134"/>
  <c r="B19" i="135"/>
  <c r="B13" i="135"/>
  <c r="B7" i="135"/>
  <c r="B19" i="136"/>
  <c r="B13" i="136"/>
  <c r="B7" i="136"/>
  <c r="B19" i="137"/>
  <c r="B13" i="137"/>
  <c r="B7" i="137"/>
  <c r="B19" i="138"/>
  <c r="B13" i="138"/>
  <c r="B7" i="138"/>
  <c r="B19" i="139"/>
  <c r="B13" i="139"/>
  <c r="B7" i="139"/>
  <c r="B19" i="141"/>
  <c r="B13" i="141"/>
  <c r="B7" i="141"/>
  <c r="B19" i="142"/>
  <c r="B13" i="142"/>
  <c r="B7" i="142"/>
  <c r="B19" i="143"/>
  <c r="B13" i="143"/>
  <c r="B7" i="143"/>
  <c r="B19" i="144"/>
  <c r="B13" i="144"/>
  <c r="B7" i="144"/>
  <c r="B19" i="145"/>
  <c r="B13" i="145"/>
  <c r="B7" i="145"/>
  <c r="B19" i="146"/>
  <c r="B13" i="146"/>
  <c r="B7" i="146"/>
  <c r="B19" i="147"/>
  <c r="B13" i="147"/>
  <c r="B7" i="147"/>
  <c r="B19" i="148"/>
  <c r="B13" i="148"/>
  <c r="B7" i="148"/>
  <c r="B19" i="149"/>
  <c r="B13" i="149"/>
  <c r="B7" i="149"/>
  <c r="B19" i="150"/>
  <c r="B13" i="150"/>
  <c r="B7" i="150"/>
  <c r="B19" i="151"/>
  <c r="B13" i="151"/>
  <c r="B7" i="151"/>
  <c r="B19" i="152"/>
  <c r="B13" i="152"/>
  <c r="B7" i="152"/>
  <c r="B19" i="153"/>
  <c r="B13" i="153"/>
  <c r="B7" i="153"/>
  <c r="B19" i="154"/>
  <c r="B13" i="154"/>
  <c r="B7" i="154"/>
  <c r="B19" i="155"/>
  <c r="B13" i="155"/>
  <c r="B7" i="155"/>
  <c r="B19" i="156"/>
  <c r="B13" i="156"/>
  <c r="B7" i="156"/>
  <c r="B19" i="157"/>
  <c r="B13" i="157"/>
  <c r="B7" i="157"/>
  <c r="B19" i="158"/>
  <c r="B13" i="158"/>
  <c r="B7" i="158"/>
  <c r="B19" i="159"/>
  <c r="B13" i="159"/>
  <c r="B7" i="159"/>
  <c r="B19" i="160"/>
  <c r="B13" i="160"/>
  <c r="B7" i="160"/>
  <c r="B19" i="161"/>
  <c r="B13" i="161"/>
  <c r="B7" i="161"/>
  <c r="B19" i="162"/>
  <c r="B13" i="162"/>
  <c r="B7" i="162"/>
  <c r="B19" i="163"/>
  <c r="B13" i="163"/>
  <c r="B7" i="163"/>
  <c r="B19" i="164"/>
  <c r="B13" i="164"/>
  <c r="B7" i="164"/>
  <c r="B19" i="165"/>
  <c r="B13" i="165"/>
  <c r="B7" i="165"/>
  <c r="B19" i="166"/>
  <c r="B13" i="166"/>
  <c r="B7" i="166"/>
  <c r="B19" i="167"/>
  <c r="B13" i="167"/>
  <c r="B7" i="167"/>
  <c r="B19" i="168"/>
  <c r="B13" i="168"/>
  <c r="B7" i="168"/>
  <c r="B19" i="169"/>
  <c r="B13" i="169"/>
  <c r="B7" i="169"/>
  <c r="B19" i="171"/>
  <c r="B13" i="171"/>
  <c r="B7" i="171"/>
  <c r="B19" i="172"/>
  <c r="B13" i="172"/>
  <c r="B7" i="172"/>
  <c r="B19" i="173"/>
  <c r="B13" i="173"/>
  <c r="B7" i="173"/>
  <c r="B19" i="174"/>
  <c r="B13" i="174"/>
  <c r="B7" i="174"/>
  <c r="B19" i="175"/>
  <c r="B13" i="175"/>
  <c r="B7" i="175"/>
  <c r="B19" i="176"/>
  <c r="B13" i="176"/>
  <c r="B7" i="176"/>
  <c r="B19" i="177"/>
  <c r="B13" i="177"/>
  <c r="B7" i="177"/>
  <c r="B19" i="178"/>
  <c r="B13" i="178"/>
  <c r="B7" i="178"/>
  <c r="B19" i="179"/>
  <c r="B13" i="179"/>
  <c r="B7" i="179"/>
  <c r="B19" i="180"/>
  <c r="B13" i="180"/>
  <c r="B7" i="180"/>
  <c r="B19" i="181"/>
  <c r="B13" i="181"/>
  <c r="B7" i="181"/>
  <c r="B19" i="182"/>
  <c r="B13" i="182"/>
  <c r="B7" i="182"/>
  <c r="B19" i="183"/>
  <c r="B13" i="183"/>
  <c r="B7" i="183"/>
  <c r="B19" i="184"/>
  <c r="B13" i="184"/>
  <c r="B7" i="184"/>
  <c r="B19" i="185"/>
  <c r="B13" i="185"/>
  <c r="B7" i="185"/>
  <c r="B19" i="188"/>
  <c r="B13" i="188"/>
  <c r="B7" i="188"/>
  <c r="B19" i="189"/>
  <c r="B13" i="189"/>
  <c r="B7" i="189"/>
  <c r="B19" i="190"/>
  <c r="B13" i="190"/>
  <c r="B7" i="190"/>
  <c r="C27" i="193"/>
  <c r="D27" i="193" s="1"/>
  <c r="C26" i="193"/>
  <c r="D26" i="193" s="1"/>
  <c r="C25" i="193"/>
  <c r="C24" i="193"/>
  <c r="C23" i="193"/>
  <c r="C22" i="193"/>
  <c r="C21" i="193"/>
  <c r="C20" i="193"/>
  <c r="C18" i="193"/>
  <c r="C17" i="193"/>
  <c r="C16" i="193"/>
  <c r="C15" i="193"/>
  <c r="D15" i="193" s="1"/>
  <c r="C14" i="193"/>
  <c r="C12" i="193"/>
  <c r="C11" i="193"/>
  <c r="C10" i="193"/>
  <c r="C9" i="193"/>
  <c r="D9" i="193" s="1"/>
  <c r="C8" i="193"/>
  <c r="C6" i="193"/>
  <c r="C5" i="193"/>
  <c r="D5" i="193" s="1"/>
  <c r="C4" i="193"/>
  <c r="C7" i="193" s="1"/>
  <c r="D7" i="193" s="1"/>
  <c r="J22" i="200" l="1"/>
  <c r="I29" i="200"/>
  <c r="I30" i="200" s="1"/>
  <c r="E28" i="200"/>
  <c r="G21" i="200"/>
  <c r="G26" i="200"/>
  <c r="J7" i="200"/>
  <c r="G24" i="200"/>
  <c r="G11" i="200"/>
  <c r="G18" i="200"/>
  <c r="J14" i="200"/>
  <c r="G8" i="200"/>
  <c r="G27" i="200"/>
  <c r="D28" i="200"/>
  <c r="G22" i="200"/>
  <c r="G4" i="200"/>
  <c r="B29" i="200"/>
  <c r="D12" i="200"/>
  <c r="D27" i="200"/>
  <c r="J24" i="200"/>
  <c r="C19" i="200"/>
  <c r="D19" i="200" s="1"/>
  <c r="J4" i="200"/>
  <c r="D14" i="200"/>
  <c r="G12" i="200"/>
  <c r="D22" i="200"/>
  <c r="G17" i="200"/>
  <c r="D20" i="200"/>
  <c r="E19" i="200"/>
  <c r="D5" i="200"/>
  <c r="G5" i="200"/>
  <c r="D15" i="200"/>
  <c r="D25" i="200"/>
  <c r="G25" i="200"/>
  <c r="D18" i="200"/>
  <c r="G20" i="200"/>
  <c r="E13" i="200"/>
  <c r="D11" i="200"/>
  <c r="G23" i="200"/>
  <c r="D24" i="200"/>
  <c r="D10" i="200"/>
  <c r="D8" i="200"/>
  <c r="C13" i="200"/>
  <c r="G6" i="200"/>
  <c r="D16" i="200"/>
  <c r="J18" i="200"/>
  <c r="D17" i="200"/>
  <c r="G10" i="200"/>
  <c r="J27" i="200"/>
  <c r="G15" i="200"/>
  <c r="J23" i="200"/>
  <c r="D6" i="200"/>
  <c r="B29" i="199"/>
  <c r="B30" i="199" s="1"/>
  <c r="I29" i="199"/>
  <c r="I30" i="199" s="1"/>
  <c r="F7" i="199"/>
  <c r="D28" i="199"/>
  <c r="D14" i="199"/>
  <c r="C19" i="199"/>
  <c r="D19" i="199" s="1"/>
  <c r="C7" i="199"/>
  <c r="D22" i="199"/>
  <c r="D27" i="199"/>
  <c r="D5" i="199"/>
  <c r="D10" i="199"/>
  <c r="D20" i="199"/>
  <c r="D25" i="199"/>
  <c r="D8" i="199"/>
  <c r="C13" i="199"/>
  <c r="D13" i="199" s="1"/>
  <c r="F13" i="199"/>
  <c r="D23" i="199"/>
  <c r="D6" i="199"/>
  <c r="D11" i="199"/>
  <c r="D16" i="199"/>
  <c r="D26" i="198"/>
  <c r="B29" i="198"/>
  <c r="B30" i="198" s="1"/>
  <c r="I29" i="198"/>
  <c r="I30" i="198" s="1"/>
  <c r="D14" i="198"/>
  <c r="C19" i="198"/>
  <c r="D19" i="198" s="1"/>
  <c r="C7" i="198"/>
  <c r="D17" i="198"/>
  <c r="D5" i="198"/>
  <c r="D10" i="198"/>
  <c r="F7" i="198"/>
  <c r="D15" i="198"/>
  <c r="D20" i="198"/>
  <c r="D25" i="198"/>
  <c r="D8" i="198"/>
  <c r="C13" i="198"/>
  <c r="D13" i="198" s="1"/>
  <c r="D11" i="198"/>
  <c r="D16" i="198"/>
  <c r="I29" i="197"/>
  <c r="I30" i="197" s="1"/>
  <c r="D17" i="197"/>
  <c r="F7" i="197"/>
  <c r="C28" i="196"/>
  <c r="D20" i="196"/>
  <c r="F15" i="196"/>
  <c r="F10" i="196"/>
  <c r="C7" i="196"/>
  <c r="D4" i="196"/>
  <c r="B29" i="197"/>
  <c r="D7" i="197"/>
  <c r="F13" i="197"/>
  <c r="F19" i="197"/>
  <c r="D28" i="197"/>
  <c r="B30" i="197"/>
  <c r="C19" i="197"/>
  <c r="C29" i="197" s="1"/>
  <c r="D20" i="197"/>
  <c r="D21" i="197"/>
  <c r="D22" i="197"/>
  <c r="D23" i="197"/>
  <c r="D24" i="197"/>
  <c r="D25" i="197"/>
  <c r="D26" i="197"/>
  <c r="D27" i="197"/>
  <c r="B30" i="196"/>
  <c r="I29" i="196"/>
  <c r="I30" i="196" s="1"/>
  <c r="D28" i="196"/>
  <c r="C19" i="196"/>
  <c r="D19" i="196" s="1"/>
  <c r="D7" i="196"/>
  <c r="D12" i="196"/>
  <c r="D24" i="196"/>
  <c r="D17" i="196"/>
  <c r="D22" i="196"/>
  <c r="D27" i="196"/>
  <c r="D5" i="196"/>
  <c r="D10" i="196"/>
  <c r="D15" i="196"/>
  <c r="D8" i="196"/>
  <c r="C13" i="196"/>
  <c r="C29" i="196" s="1"/>
  <c r="D18" i="196"/>
  <c r="D23" i="196"/>
  <c r="D6" i="196"/>
  <c r="D11" i="196"/>
  <c r="D16" i="196"/>
  <c r="I13" i="195"/>
  <c r="I29" i="195"/>
  <c r="I30" i="195" s="1"/>
  <c r="D19" i="195"/>
  <c r="B29" i="195"/>
  <c r="B30" i="195" s="1"/>
  <c r="D28" i="195"/>
  <c r="D15" i="195"/>
  <c r="D20" i="195"/>
  <c r="D25" i="195"/>
  <c r="D7" i="195"/>
  <c r="D17" i="195"/>
  <c r="D8" i="195"/>
  <c r="C13" i="195"/>
  <c r="D13" i="195" s="1"/>
  <c r="D22" i="195"/>
  <c r="D18" i="195"/>
  <c r="D23" i="195"/>
  <c r="D14" i="195"/>
  <c r="D12" i="195"/>
  <c r="D16" i="195"/>
  <c r="D7" i="194"/>
  <c r="B29" i="194"/>
  <c r="B30" i="194" s="1"/>
  <c r="I29" i="194"/>
  <c r="I30" i="194" s="1"/>
  <c r="D28" i="194"/>
  <c r="D19" i="194"/>
  <c r="D12" i="194"/>
  <c r="D22" i="194"/>
  <c r="D27" i="194"/>
  <c r="D5" i="194"/>
  <c r="D24" i="194"/>
  <c r="D10" i="194"/>
  <c r="D20" i="194"/>
  <c r="D25" i="194"/>
  <c r="D8" i="194"/>
  <c r="C13" i="194"/>
  <c r="C29" i="194" s="1"/>
  <c r="D23" i="194"/>
  <c r="D14" i="194"/>
  <c r="D4" i="193"/>
  <c r="D10" i="193"/>
  <c r="D18" i="193"/>
  <c r="C28" i="193"/>
  <c r="D21" i="193"/>
  <c r="D19" i="193"/>
  <c r="D28" i="193"/>
  <c r="B29" i="193"/>
  <c r="D12" i="193"/>
  <c r="D22" i="193"/>
  <c r="D20" i="193"/>
  <c r="D25" i="193"/>
  <c r="C19" i="193"/>
  <c r="D17" i="193"/>
  <c r="D8" i="193"/>
  <c r="C13" i="193"/>
  <c r="D13" i="193" s="1"/>
  <c r="D14" i="193"/>
  <c r="D23" i="193"/>
  <c r="D24" i="193"/>
  <c r="D11" i="193"/>
  <c r="D6" i="193"/>
  <c r="D16" i="193"/>
  <c r="F27" i="192"/>
  <c r="F27" i="193" s="1"/>
  <c r="E26" i="192"/>
  <c r="E26" i="193" s="1"/>
  <c r="E26" i="194" s="1"/>
  <c r="E26" i="195" s="1"/>
  <c r="E26" i="196" s="1"/>
  <c r="E26" i="197" s="1"/>
  <c r="E26" i="198" s="1"/>
  <c r="E26" i="199" s="1"/>
  <c r="G26" i="199" s="1"/>
  <c r="E15" i="192"/>
  <c r="E15" i="193" s="1"/>
  <c r="E15" i="194" s="1"/>
  <c r="E15" i="195" s="1"/>
  <c r="E15" i="196" s="1"/>
  <c r="E15" i="197" s="1"/>
  <c r="G15" i="197" s="1"/>
  <c r="E8" i="192"/>
  <c r="E8" i="193" s="1"/>
  <c r="E8" i="194" s="1"/>
  <c r="E8" i="195" s="1"/>
  <c r="E8" i="196" s="1"/>
  <c r="E8" i="197" s="1"/>
  <c r="E8" i="198" s="1"/>
  <c r="E8" i="199" s="1"/>
  <c r="C27" i="192"/>
  <c r="C26" i="192"/>
  <c r="C25" i="192"/>
  <c r="C24" i="192"/>
  <c r="C23" i="192"/>
  <c r="C22" i="192"/>
  <c r="C21" i="192"/>
  <c r="C20" i="192"/>
  <c r="D20" i="192" s="1"/>
  <c r="C18" i="192"/>
  <c r="C17" i="192"/>
  <c r="C16" i="192"/>
  <c r="C15" i="192"/>
  <c r="C14" i="192"/>
  <c r="C12" i="192"/>
  <c r="C11" i="192"/>
  <c r="F11" i="192" s="1"/>
  <c r="F11" i="193" s="1"/>
  <c r="C10" i="192"/>
  <c r="C9" i="192"/>
  <c r="C8" i="192"/>
  <c r="C6" i="192"/>
  <c r="C5" i="192"/>
  <c r="C4" i="192"/>
  <c r="D4" i="192" s="1"/>
  <c r="F27" i="191"/>
  <c r="E27" i="191"/>
  <c r="E27" i="192" s="1"/>
  <c r="E27" i="193" s="1"/>
  <c r="E27" i="194" s="1"/>
  <c r="E27" i="195" s="1"/>
  <c r="E27" i="196" s="1"/>
  <c r="E27" i="197" s="1"/>
  <c r="E27" i="198" s="1"/>
  <c r="E27" i="199" s="1"/>
  <c r="G27" i="199" s="1"/>
  <c r="E26" i="191"/>
  <c r="F25" i="191"/>
  <c r="F25" i="192" s="1"/>
  <c r="F25" i="193" s="1"/>
  <c r="E25" i="191"/>
  <c r="E25" i="192" s="1"/>
  <c r="E25" i="193" s="1"/>
  <c r="E25" i="194" s="1"/>
  <c r="E25" i="195" s="1"/>
  <c r="E25" i="196" s="1"/>
  <c r="E25" i="197" s="1"/>
  <c r="E25" i="198" s="1"/>
  <c r="E25" i="199" s="1"/>
  <c r="G25" i="199" s="1"/>
  <c r="E24" i="191"/>
  <c r="E24" i="192" s="1"/>
  <c r="E24" i="193" s="1"/>
  <c r="E24" i="194" s="1"/>
  <c r="E24" i="195" s="1"/>
  <c r="E24" i="196" s="1"/>
  <c r="E24" i="197" s="1"/>
  <c r="E24" i="198" s="1"/>
  <c r="E24" i="199" s="1"/>
  <c r="G24" i="199" s="1"/>
  <c r="E23" i="191"/>
  <c r="E23" i="192" s="1"/>
  <c r="E23" i="193" s="1"/>
  <c r="E23" i="194" s="1"/>
  <c r="E23" i="195" s="1"/>
  <c r="G23" i="195" s="1"/>
  <c r="E22" i="191"/>
  <c r="E22" i="192" s="1"/>
  <c r="E21" i="191"/>
  <c r="E21" i="192" s="1"/>
  <c r="E21" i="193" s="1"/>
  <c r="E21" i="194" s="1"/>
  <c r="E21" i="195" s="1"/>
  <c r="E21" i="196" s="1"/>
  <c r="E21" i="197" s="1"/>
  <c r="E21" i="198" s="1"/>
  <c r="E21" i="199" s="1"/>
  <c r="G21" i="199" s="1"/>
  <c r="E20" i="191"/>
  <c r="E20" i="192" s="1"/>
  <c r="E20" i="193" s="1"/>
  <c r="E20" i="194" s="1"/>
  <c r="E20" i="195" s="1"/>
  <c r="E20" i="196" s="1"/>
  <c r="E20" i="197" s="1"/>
  <c r="E20" i="198" s="1"/>
  <c r="E20" i="199" s="1"/>
  <c r="E18" i="191"/>
  <c r="E18" i="192" s="1"/>
  <c r="E18" i="193" s="1"/>
  <c r="E18" i="194" s="1"/>
  <c r="E18" i="195" s="1"/>
  <c r="E18" i="196" s="1"/>
  <c r="E18" i="197" s="1"/>
  <c r="E18" i="198" s="1"/>
  <c r="E18" i="199" s="1"/>
  <c r="G18" i="199" s="1"/>
  <c r="E17" i="191"/>
  <c r="E16" i="191"/>
  <c r="E16" i="192" s="1"/>
  <c r="E16" i="193" s="1"/>
  <c r="E16" i="194" s="1"/>
  <c r="G16" i="194" s="1"/>
  <c r="E15" i="191"/>
  <c r="E14" i="191"/>
  <c r="E14" i="192" s="1"/>
  <c r="E14" i="193" s="1"/>
  <c r="E14" i="194" s="1"/>
  <c r="E14" i="195" s="1"/>
  <c r="E14" i="196" s="1"/>
  <c r="E14" i="197" s="1"/>
  <c r="E14" i="198" s="1"/>
  <c r="E14" i="199" s="1"/>
  <c r="E12" i="191"/>
  <c r="E12" i="192" s="1"/>
  <c r="E12" i="193" s="1"/>
  <c r="E12" i="194" s="1"/>
  <c r="E12" i="195" s="1"/>
  <c r="E12" i="196" s="1"/>
  <c r="E12" i="197" s="1"/>
  <c r="E12" i="198" s="1"/>
  <c r="E12" i="199" s="1"/>
  <c r="G12" i="199" s="1"/>
  <c r="F11" i="191"/>
  <c r="E11" i="191"/>
  <c r="E11" i="192" s="1"/>
  <c r="E11" i="193" s="1"/>
  <c r="E11" i="194" s="1"/>
  <c r="E11" i="195" s="1"/>
  <c r="E11" i="196" s="1"/>
  <c r="E11" i="197" s="1"/>
  <c r="E11" i="198" s="1"/>
  <c r="E11" i="199" s="1"/>
  <c r="G11" i="199" s="1"/>
  <c r="F10" i="191"/>
  <c r="F10" i="192" s="1"/>
  <c r="F10" i="193" s="1"/>
  <c r="E10" i="191"/>
  <c r="E10" i="192" s="1"/>
  <c r="E10" i="193" s="1"/>
  <c r="E10" i="194" s="1"/>
  <c r="E10" i="195" s="1"/>
  <c r="E10" i="196" s="1"/>
  <c r="E10" i="197" s="1"/>
  <c r="E10" i="198" s="1"/>
  <c r="E10" i="199" s="1"/>
  <c r="G10" i="199" s="1"/>
  <c r="E9" i="191"/>
  <c r="E8" i="191"/>
  <c r="E6" i="191"/>
  <c r="E6" i="192" s="1"/>
  <c r="E6" i="193" s="1"/>
  <c r="E6" i="194" s="1"/>
  <c r="G6" i="194" s="1"/>
  <c r="E5" i="191"/>
  <c r="E5" i="192" s="1"/>
  <c r="E5" i="193" s="1"/>
  <c r="E5" i="194" s="1"/>
  <c r="E5" i="195" s="1"/>
  <c r="E5" i="196" s="1"/>
  <c r="E5" i="197" s="1"/>
  <c r="G5" i="197" s="1"/>
  <c r="F4" i="191"/>
  <c r="E4" i="191"/>
  <c r="E4" i="192" s="1"/>
  <c r="E4" i="193" s="1"/>
  <c r="E4" i="194" s="1"/>
  <c r="E4" i="195" s="1"/>
  <c r="E4" i="196" s="1"/>
  <c r="E4" i="197" s="1"/>
  <c r="E4" i="198" s="1"/>
  <c r="E4" i="199" s="1"/>
  <c r="G4" i="199" s="1"/>
  <c r="D27" i="192"/>
  <c r="D26" i="192"/>
  <c r="D25" i="192"/>
  <c r="D22" i="192"/>
  <c r="D18" i="192"/>
  <c r="D16" i="192"/>
  <c r="D15" i="192"/>
  <c r="D9" i="192"/>
  <c r="C27" i="191"/>
  <c r="C26" i="191"/>
  <c r="F26" i="191" s="1"/>
  <c r="F26" i="192" s="1"/>
  <c r="F26" i="193" s="1"/>
  <c r="C25" i="191"/>
  <c r="C24" i="191"/>
  <c r="F24" i="191" s="1"/>
  <c r="F24" i="192" s="1"/>
  <c r="F24" i="193" s="1"/>
  <c r="C23" i="191"/>
  <c r="F23" i="191" s="1"/>
  <c r="C22" i="191"/>
  <c r="F22" i="191" s="1"/>
  <c r="C21" i="191"/>
  <c r="F21" i="191" s="1"/>
  <c r="C20" i="191"/>
  <c r="F20" i="191" s="1"/>
  <c r="C18" i="191"/>
  <c r="F18" i="191" s="1"/>
  <c r="C17" i="191"/>
  <c r="F17" i="191" s="1"/>
  <c r="C16" i="191"/>
  <c r="D16" i="191" s="1"/>
  <c r="C15" i="191"/>
  <c r="D15" i="191" s="1"/>
  <c r="C14" i="191"/>
  <c r="D14" i="191" s="1"/>
  <c r="C12" i="191"/>
  <c r="F12" i="191" s="1"/>
  <c r="C11" i="191"/>
  <c r="C10" i="191"/>
  <c r="C9" i="191"/>
  <c r="F9" i="191" s="1"/>
  <c r="F9" i="192" s="1"/>
  <c r="F9" i="193" s="1"/>
  <c r="C8" i="191"/>
  <c r="F8" i="191" s="1"/>
  <c r="F8" i="192" s="1"/>
  <c r="F8" i="193" s="1"/>
  <c r="C6" i="191"/>
  <c r="D6" i="191" s="1"/>
  <c r="C5" i="191"/>
  <c r="D5" i="191" s="1"/>
  <c r="C4" i="191"/>
  <c r="C27" i="190"/>
  <c r="C26" i="190"/>
  <c r="C25" i="190"/>
  <c r="C24" i="190"/>
  <c r="C23" i="190"/>
  <c r="D23" i="190" s="1"/>
  <c r="C22" i="190"/>
  <c r="C21" i="190"/>
  <c r="C20" i="190"/>
  <c r="D20" i="190" s="1"/>
  <c r="C18" i="190"/>
  <c r="C17" i="190"/>
  <c r="D17" i="190" s="1"/>
  <c r="C16" i="190"/>
  <c r="C15" i="190"/>
  <c r="C14" i="190"/>
  <c r="D14" i="190" s="1"/>
  <c r="C12" i="190"/>
  <c r="C11" i="190"/>
  <c r="C10" i="190"/>
  <c r="C9" i="190"/>
  <c r="C13" i="190" s="1"/>
  <c r="D13" i="190" s="1"/>
  <c r="C8" i="190"/>
  <c r="C6" i="190"/>
  <c r="C5" i="190"/>
  <c r="C4" i="190"/>
  <c r="B28" i="190"/>
  <c r="D25" i="190"/>
  <c r="D21" i="190"/>
  <c r="D15" i="190"/>
  <c r="D12" i="190"/>
  <c r="D11" i="190"/>
  <c r="D10" i="190"/>
  <c r="D9" i="190"/>
  <c r="D8" i="190"/>
  <c r="D4" i="190"/>
  <c r="C27" i="189"/>
  <c r="C26" i="189"/>
  <c r="C25" i="189"/>
  <c r="C24" i="189"/>
  <c r="C23" i="189"/>
  <c r="D23" i="189" s="1"/>
  <c r="C22" i="189"/>
  <c r="C21" i="189"/>
  <c r="C20" i="189"/>
  <c r="C18" i="189"/>
  <c r="C17" i="189"/>
  <c r="D17" i="189" s="1"/>
  <c r="C16" i="189"/>
  <c r="C15" i="189"/>
  <c r="D15" i="189" s="1"/>
  <c r="C14" i="189"/>
  <c r="C12" i="189"/>
  <c r="C11" i="189"/>
  <c r="D11" i="189" s="1"/>
  <c r="C10" i="189"/>
  <c r="C9" i="189"/>
  <c r="D9" i="189" s="1"/>
  <c r="C8" i="189"/>
  <c r="C6" i="189"/>
  <c r="C5" i="189"/>
  <c r="C4" i="189"/>
  <c r="B28" i="189"/>
  <c r="D21" i="189"/>
  <c r="D14" i="189"/>
  <c r="D4" i="189"/>
  <c r="C27" i="188"/>
  <c r="C26" i="188"/>
  <c r="C25" i="188"/>
  <c r="D25" i="188" s="1"/>
  <c r="C24" i="188"/>
  <c r="C23" i="188"/>
  <c r="C22" i="188"/>
  <c r="C28" i="188" s="1"/>
  <c r="C21" i="188"/>
  <c r="C20" i="188"/>
  <c r="C18" i="188"/>
  <c r="C17" i="188"/>
  <c r="C16" i="188"/>
  <c r="C15" i="188"/>
  <c r="C14" i="188"/>
  <c r="C12" i="188"/>
  <c r="C11" i="188"/>
  <c r="C10" i="188"/>
  <c r="C9" i="188"/>
  <c r="C8" i="188"/>
  <c r="C6" i="188"/>
  <c r="C5" i="188"/>
  <c r="C4" i="188"/>
  <c r="C7" i="188" s="1"/>
  <c r="B28" i="188"/>
  <c r="D24" i="188"/>
  <c r="D21" i="188"/>
  <c r="D20" i="188"/>
  <c r="D12" i="188"/>
  <c r="D10" i="188"/>
  <c r="D9" i="188"/>
  <c r="C27" i="185"/>
  <c r="C26" i="185"/>
  <c r="D26" i="185" s="1"/>
  <c r="C25" i="185"/>
  <c r="C24" i="185"/>
  <c r="C23" i="185"/>
  <c r="C22" i="185"/>
  <c r="C21" i="185"/>
  <c r="C20" i="185"/>
  <c r="C18" i="185"/>
  <c r="C17" i="185"/>
  <c r="C16" i="185"/>
  <c r="C15" i="185"/>
  <c r="C14" i="185"/>
  <c r="D14" i="185" s="1"/>
  <c r="C12" i="185"/>
  <c r="C11" i="185"/>
  <c r="C10" i="185"/>
  <c r="C9" i="185"/>
  <c r="D9" i="185" s="1"/>
  <c r="C8" i="185"/>
  <c r="C6" i="185"/>
  <c r="C5" i="185"/>
  <c r="D5" i="185" s="1"/>
  <c r="C4" i="185"/>
  <c r="C7" i="185" s="1"/>
  <c r="B28" i="185"/>
  <c r="D21" i="185"/>
  <c r="C27" i="184"/>
  <c r="C26" i="184"/>
  <c r="D26" i="184" s="1"/>
  <c r="C25" i="184"/>
  <c r="D25" i="184" s="1"/>
  <c r="C24" i="184"/>
  <c r="D24" i="184" s="1"/>
  <c r="C23" i="184"/>
  <c r="C22" i="184"/>
  <c r="C21" i="184"/>
  <c r="D21" i="184" s="1"/>
  <c r="C20" i="184"/>
  <c r="C18" i="184"/>
  <c r="C17" i="184"/>
  <c r="C16" i="184"/>
  <c r="D16" i="184" s="1"/>
  <c r="C15" i="184"/>
  <c r="C14" i="184"/>
  <c r="C12" i="184"/>
  <c r="C11" i="184"/>
  <c r="C10" i="184"/>
  <c r="C9" i="184"/>
  <c r="C8" i="184"/>
  <c r="C6" i="184"/>
  <c r="C5" i="184"/>
  <c r="C4" i="184"/>
  <c r="B28" i="184"/>
  <c r="D27" i="184"/>
  <c r="D23" i="184"/>
  <c r="D22" i="184"/>
  <c r="D18" i="184"/>
  <c r="D17" i="184"/>
  <c r="D14" i="184"/>
  <c r="C7" i="184"/>
  <c r="C27" i="183"/>
  <c r="C26" i="183"/>
  <c r="C25" i="183"/>
  <c r="C24" i="183"/>
  <c r="C23" i="183"/>
  <c r="C22" i="183"/>
  <c r="C21" i="183"/>
  <c r="D21" i="183" s="1"/>
  <c r="C20" i="183"/>
  <c r="C18" i="183"/>
  <c r="C17" i="183"/>
  <c r="C16" i="183"/>
  <c r="C15" i="183"/>
  <c r="C14" i="183"/>
  <c r="C12" i="183"/>
  <c r="C11" i="183"/>
  <c r="C10" i="183"/>
  <c r="C9" i="183"/>
  <c r="C8" i="183"/>
  <c r="C6" i="183"/>
  <c r="C5" i="183"/>
  <c r="C4" i="183"/>
  <c r="B28" i="183"/>
  <c r="D9" i="183"/>
  <c r="C7" i="183"/>
  <c r="D4" i="183"/>
  <c r="C27" i="182"/>
  <c r="C26" i="182"/>
  <c r="C25" i="182"/>
  <c r="C24" i="182"/>
  <c r="C23" i="182"/>
  <c r="C22" i="182"/>
  <c r="C21" i="182"/>
  <c r="D21" i="182" s="1"/>
  <c r="C20" i="182"/>
  <c r="C28" i="182" s="1"/>
  <c r="C18" i="182"/>
  <c r="C17" i="182"/>
  <c r="D17" i="182" s="1"/>
  <c r="C16" i="182"/>
  <c r="C15" i="182"/>
  <c r="D15" i="182" s="1"/>
  <c r="C14" i="182"/>
  <c r="C12" i="182"/>
  <c r="C11" i="182"/>
  <c r="C10" i="182"/>
  <c r="C9" i="182"/>
  <c r="C8" i="182"/>
  <c r="C6" i="182"/>
  <c r="D6" i="182" s="1"/>
  <c r="C5" i="182"/>
  <c r="C7" i="182" s="1"/>
  <c r="C4" i="182"/>
  <c r="B28" i="182"/>
  <c r="D26" i="182"/>
  <c r="D12" i="182"/>
  <c r="D4" i="182"/>
  <c r="C27" i="181"/>
  <c r="C26" i="181"/>
  <c r="D26" i="181" s="1"/>
  <c r="C25" i="181"/>
  <c r="C24" i="181"/>
  <c r="C23" i="181"/>
  <c r="C22" i="181"/>
  <c r="C21" i="181"/>
  <c r="C20" i="181"/>
  <c r="C18" i="181"/>
  <c r="C17" i="181"/>
  <c r="C16" i="181"/>
  <c r="D16" i="181" s="1"/>
  <c r="C15" i="181"/>
  <c r="C14" i="181"/>
  <c r="C12" i="181"/>
  <c r="C11" i="181"/>
  <c r="C10" i="181"/>
  <c r="C9" i="181"/>
  <c r="C8" i="181"/>
  <c r="C6" i="181"/>
  <c r="C5" i="181"/>
  <c r="C4" i="181"/>
  <c r="D4" i="181" s="1"/>
  <c r="B28" i="181"/>
  <c r="D24" i="181"/>
  <c r="D23" i="181"/>
  <c r="C28" i="181"/>
  <c r="D9" i="181"/>
  <c r="C7" i="181"/>
  <c r="E26" i="178"/>
  <c r="E26" i="179" s="1"/>
  <c r="E25" i="178"/>
  <c r="E25" i="179" s="1"/>
  <c r="E25" i="180" s="1"/>
  <c r="E25" i="181" s="1"/>
  <c r="E25" i="182" s="1"/>
  <c r="E25" i="183" s="1"/>
  <c r="E25" i="184" s="1"/>
  <c r="E25" i="185" s="1"/>
  <c r="E25" i="188" s="1"/>
  <c r="E25" i="189" s="1"/>
  <c r="E25" i="190" s="1"/>
  <c r="E23" i="178"/>
  <c r="E23" i="179" s="1"/>
  <c r="E23" i="180" s="1"/>
  <c r="E23" i="181" s="1"/>
  <c r="E23" i="182" s="1"/>
  <c r="E23" i="183" s="1"/>
  <c r="E23" i="184" s="1"/>
  <c r="E23" i="185" s="1"/>
  <c r="E23" i="188" s="1"/>
  <c r="E23" i="189" s="1"/>
  <c r="E15" i="178"/>
  <c r="E15" i="179" s="1"/>
  <c r="E15" i="180" s="1"/>
  <c r="E15" i="181" s="1"/>
  <c r="E15" i="182" s="1"/>
  <c r="E15" i="183" s="1"/>
  <c r="E15" i="184" s="1"/>
  <c r="E14" i="178"/>
  <c r="E14" i="179" s="1"/>
  <c r="E14" i="180" s="1"/>
  <c r="E14" i="181" s="1"/>
  <c r="E14" i="182" s="1"/>
  <c r="E14" i="183" s="1"/>
  <c r="E14" i="184" s="1"/>
  <c r="E14" i="185" s="1"/>
  <c r="E14" i="188" s="1"/>
  <c r="E14" i="189" s="1"/>
  <c r="E14" i="190" s="1"/>
  <c r="E11" i="178"/>
  <c r="E11" i="179" s="1"/>
  <c r="E11" i="180" s="1"/>
  <c r="E11" i="181" s="1"/>
  <c r="E11" i="182" s="1"/>
  <c r="E11" i="183" s="1"/>
  <c r="E11" i="184" s="1"/>
  <c r="C27" i="180"/>
  <c r="C26" i="180"/>
  <c r="C25" i="180"/>
  <c r="C24" i="180"/>
  <c r="C23" i="180"/>
  <c r="C22" i="180"/>
  <c r="C21" i="180"/>
  <c r="C20" i="180"/>
  <c r="C18" i="180"/>
  <c r="C17" i="180"/>
  <c r="C16" i="180"/>
  <c r="C15" i="180"/>
  <c r="C14" i="180"/>
  <c r="C12" i="180"/>
  <c r="C11" i="180"/>
  <c r="C10" i="180"/>
  <c r="C9" i="180"/>
  <c r="D9" i="180" s="1"/>
  <c r="C8" i="180"/>
  <c r="C6" i="180"/>
  <c r="C5" i="180"/>
  <c r="C4" i="180"/>
  <c r="B28" i="180"/>
  <c r="D27" i="180"/>
  <c r="D26" i="180"/>
  <c r="D24" i="180"/>
  <c r="D12" i="180"/>
  <c r="D10" i="180"/>
  <c r="D4" i="180"/>
  <c r="C27" i="179"/>
  <c r="C26" i="179"/>
  <c r="C25" i="179"/>
  <c r="C24" i="179"/>
  <c r="C23" i="179"/>
  <c r="C22" i="179"/>
  <c r="D22" i="179" s="1"/>
  <c r="C21" i="179"/>
  <c r="D21" i="179" s="1"/>
  <c r="C20" i="179"/>
  <c r="C18" i="179"/>
  <c r="C17" i="179"/>
  <c r="D17" i="179" s="1"/>
  <c r="C16" i="179"/>
  <c r="C15" i="179"/>
  <c r="C19" i="179" s="1"/>
  <c r="C14" i="179"/>
  <c r="C12" i="179"/>
  <c r="C11" i="179"/>
  <c r="C10" i="179"/>
  <c r="C9" i="179"/>
  <c r="C8" i="179"/>
  <c r="C6" i="179"/>
  <c r="C5" i="179"/>
  <c r="C4" i="179"/>
  <c r="B28" i="179"/>
  <c r="D18" i="179"/>
  <c r="D9" i="179"/>
  <c r="C7" i="179"/>
  <c r="C27" i="178"/>
  <c r="C26" i="178"/>
  <c r="C25" i="178"/>
  <c r="C24" i="178"/>
  <c r="C23" i="178"/>
  <c r="C22" i="178"/>
  <c r="C21" i="178"/>
  <c r="C28" i="178" s="1"/>
  <c r="C20" i="178"/>
  <c r="C18" i="178"/>
  <c r="C17" i="178"/>
  <c r="C16" i="178"/>
  <c r="C15" i="178"/>
  <c r="C14" i="178"/>
  <c r="D14" i="178" s="1"/>
  <c r="C12" i="178"/>
  <c r="C11" i="178"/>
  <c r="C10" i="178"/>
  <c r="F10" i="178" s="1"/>
  <c r="F10" i="179" s="1"/>
  <c r="C9" i="178"/>
  <c r="C8" i="178"/>
  <c r="C6" i="178"/>
  <c r="C5" i="178"/>
  <c r="C4" i="178"/>
  <c r="B28" i="178"/>
  <c r="C7" i="178"/>
  <c r="E27" i="177"/>
  <c r="E27" i="178" s="1"/>
  <c r="E27" i="179" s="1"/>
  <c r="E27" i="180" s="1"/>
  <c r="E27" i="181" s="1"/>
  <c r="E27" i="182" s="1"/>
  <c r="E27" i="183" s="1"/>
  <c r="E27" i="184" s="1"/>
  <c r="E27" i="185" s="1"/>
  <c r="E27" i="188" s="1"/>
  <c r="E27" i="189" s="1"/>
  <c r="E27" i="190" s="1"/>
  <c r="F26" i="177"/>
  <c r="G26" i="177" s="1"/>
  <c r="E26" i="177"/>
  <c r="E25" i="177"/>
  <c r="F24" i="177"/>
  <c r="F24" i="178" s="1"/>
  <c r="E24" i="177"/>
  <c r="E24" i="178" s="1"/>
  <c r="E24" i="179" s="1"/>
  <c r="E24" i="180" s="1"/>
  <c r="E24" i="181" s="1"/>
  <c r="E24" i="182" s="1"/>
  <c r="E24" i="183" s="1"/>
  <c r="E24" i="184" s="1"/>
  <c r="E24" i="185" s="1"/>
  <c r="E24" i="188" s="1"/>
  <c r="E24" i="189" s="1"/>
  <c r="E24" i="190" s="1"/>
  <c r="E23" i="177"/>
  <c r="F22" i="177"/>
  <c r="E22" i="177"/>
  <c r="G22" i="177" s="1"/>
  <c r="E21" i="177"/>
  <c r="E28" i="177" s="1"/>
  <c r="E20" i="177"/>
  <c r="E20" i="178" s="1"/>
  <c r="E20" i="179" s="1"/>
  <c r="E20" i="180" s="1"/>
  <c r="E20" i="181" s="1"/>
  <c r="E20" i="182" s="1"/>
  <c r="E20" i="183" s="1"/>
  <c r="E20" i="184" s="1"/>
  <c r="E20" i="185" s="1"/>
  <c r="E20" i="188" s="1"/>
  <c r="E20" i="189" s="1"/>
  <c r="F18" i="177"/>
  <c r="G18" i="177" s="1"/>
  <c r="E18" i="177"/>
  <c r="E18" i="178" s="1"/>
  <c r="E18" i="179" s="1"/>
  <c r="E18" i="180" s="1"/>
  <c r="E18" i="181" s="1"/>
  <c r="E18" i="182" s="1"/>
  <c r="E18" i="183" s="1"/>
  <c r="E18" i="184" s="1"/>
  <c r="E18" i="185" s="1"/>
  <c r="E18" i="188" s="1"/>
  <c r="E18" i="189" s="1"/>
  <c r="E18" i="190" s="1"/>
  <c r="F17" i="177"/>
  <c r="E17" i="177"/>
  <c r="E17" i="178" s="1"/>
  <c r="E17" i="179" s="1"/>
  <c r="E17" i="180" s="1"/>
  <c r="E17" i="181" s="1"/>
  <c r="E17" i="182" s="1"/>
  <c r="E17" i="183" s="1"/>
  <c r="E17" i="184" s="1"/>
  <c r="E17" i="185" s="1"/>
  <c r="E17" i="188" s="1"/>
  <c r="E17" i="189" s="1"/>
  <c r="E17" i="190" s="1"/>
  <c r="E16" i="177"/>
  <c r="E16" i="178" s="1"/>
  <c r="F15" i="177"/>
  <c r="G15" i="177" s="1"/>
  <c r="E15" i="177"/>
  <c r="F14" i="177"/>
  <c r="E14" i="177"/>
  <c r="F12" i="177"/>
  <c r="E12" i="177"/>
  <c r="E11" i="177"/>
  <c r="F10" i="177"/>
  <c r="E10" i="177"/>
  <c r="G10" i="177" s="1"/>
  <c r="E9" i="177"/>
  <c r="E9" i="178" s="1"/>
  <c r="E9" i="179" s="1"/>
  <c r="E8" i="177"/>
  <c r="E8" i="178" s="1"/>
  <c r="E8" i="179" s="1"/>
  <c r="E8" i="180" s="1"/>
  <c r="E8" i="181" s="1"/>
  <c r="E8" i="182" s="1"/>
  <c r="E8" i="183" s="1"/>
  <c r="E8" i="184" s="1"/>
  <c r="E8" i="185" s="1"/>
  <c r="E8" i="188" s="1"/>
  <c r="E8" i="189" s="1"/>
  <c r="E8" i="190" s="1"/>
  <c r="F6" i="177"/>
  <c r="F6" i="178" s="1"/>
  <c r="E6" i="177"/>
  <c r="E6" i="178" s="1"/>
  <c r="E6" i="179" s="1"/>
  <c r="E6" i="180" s="1"/>
  <c r="E6" i="181" s="1"/>
  <c r="E6" i="182" s="1"/>
  <c r="E6" i="183" s="1"/>
  <c r="E6" i="184" s="1"/>
  <c r="E6" i="185" s="1"/>
  <c r="E6" i="188" s="1"/>
  <c r="E6" i="189" s="1"/>
  <c r="E6" i="190" s="1"/>
  <c r="F5" i="177"/>
  <c r="F5" i="178" s="1"/>
  <c r="F5" i="179" s="1"/>
  <c r="F5" i="180" s="1"/>
  <c r="E5" i="177"/>
  <c r="E5" i="178" s="1"/>
  <c r="E5" i="179" s="1"/>
  <c r="E5" i="180" s="1"/>
  <c r="E5" i="181" s="1"/>
  <c r="E5" i="182" s="1"/>
  <c r="E5" i="183" s="1"/>
  <c r="E5" i="184" s="1"/>
  <c r="E5" i="185" s="1"/>
  <c r="E4" i="177"/>
  <c r="E4" i="178" s="1"/>
  <c r="E4" i="179" s="1"/>
  <c r="E4" i="180" s="1"/>
  <c r="E4" i="181" s="1"/>
  <c r="E4" i="182" s="1"/>
  <c r="E4" i="183" s="1"/>
  <c r="E4" i="184" s="1"/>
  <c r="E4" i="185" s="1"/>
  <c r="E4" i="188" s="1"/>
  <c r="E4" i="189" s="1"/>
  <c r="E4" i="190" s="1"/>
  <c r="C27" i="177"/>
  <c r="F27" i="177" s="1"/>
  <c r="C26" i="177"/>
  <c r="C25" i="177"/>
  <c r="F25" i="177" s="1"/>
  <c r="G25" i="177" s="1"/>
  <c r="C24" i="177"/>
  <c r="C23" i="177"/>
  <c r="F23" i="177" s="1"/>
  <c r="C22" i="177"/>
  <c r="C21" i="177"/>
  <c r="F21" i="177" s="1"/>
  <c r="C20" i="177"/>
  <c r="F20" i="177" s="1"/>
  <c r="F20" i="178" s="1"/>
  <c r="F20" i="179" s="1"/>
  <c r="C18" i="177"/>
  <c r="C17" i="177"/>
  <c r="C16" i="177"/>
  <c r="F16" i="177" s="1"/>
  <c r="C15" i="177"/>
  <c r="C14" i="177"/>
  <c r="C12" i="177"/>
  <c r="C11" i="177"/>
  <c r="F11" i="177" s="1"/>
  <c r="C10" i="177"/>
  <c r="C9" i="177"/>
  <c r="F9" i="177" s="1"/>
  <c r="C8" i="177"/>
  <c r="F8" i="177" s="1"/>
  <c r="G8" i="177" s="1"/>
  <c r="C6" i="177"/>
  <c r="C5" i="177"/>
  <c r="C7" i="177" s="1"/>
  <c r="C4" i="177"/>
  <c r="F4" i="177" s="1"/>
  <c r="B28" i="177"/>
  <c r="D12" i="177"/>
  <c r="D11" i="177"/>
  <c r="D10" i="177"/>
  <c r="D8" i="177"/>
  <c r="C27" i="176"/>
  <c r="C26" i="176"/>
  <c r="D26" i="176" s="1"/>
  <c r="C25" i="176"/>
  <c r="C24" i="176"/>
  <c r="C23" i="176"/>
  <c r="C22" i="176"/>
  <c r="C21" i="176"/>
  <c r="C20" i="176"/>
  <c r="C28" i="176" s="1"/>
  <c r="C18" i="176"/>
  <c r="C17" i="176"/>
  <c r="C16" i="176"/>
  <c r="C15" i="176"/>
  <c r="D15" i="176" s="1"/>
  <c r="C14" i="176"/>
  <c r="C12" i="176"/>
  <c r="C11" i="176"/>
  <c r="C10" i="176"/>
  <c r="C9" i="176"/>
  <c r="C8" i="176"/>
  <c r="C6" i="176"/>
  <c r="C5" i="176"/>
  <c r="C4" i="176"/>
  <c r="B28" i="176"/>
  <c r="B29" i="176" s="1"/>
  <c r="D24" i="176"/>
  <c r="D21" i="176"/>
  <c r="D9" i="176"/>
  <c r="C7" i="176"/>
  <c r="D5" i="176"/>
  <c r="C27" i="175"/>
  <c r="C28" i="175" s="1"/>
  <c r="C26" i="175"/>
  <c r="C25" i="175"/>
  <c r="C24" i="175"/>
  <c r="C23" i="175"/>
  <c r="C22" i="175"/>
  <c r="C21" i="175"/>
  <c r="C20" i="175"/>
  <c r="C18" i="175"/>
  <c r="C17" i="175"/>
  <c r="C16" i="175"/>
  <c r="D16" i="175" s="1"/>
  <c r="C15" i="175"/>
  <c r="C14" i="175"/>
  <c r="D14" i="175" s="1"/>
  <c r="C12" i="175"/>
  <c r="C11" i="175"/>
  <c r="C10" i="175"/>
  <c r="C9" i="175"/>
  <c r="C8" i="175"/>
  <c r="C6" i="175"/>
  <c r="D6" i="175" s="1"/>
  <c r="C5" i="175"/>
  <c r="D5" i="175" s="1"/>
  <c r="C4" i="175"/>
  <c r="C7" i="175" s="1"/>
  <c r="B28" i="175"/>
  <c r="D26" i="175"/>
  <c r="D21" i="175"/>
  <c r="D15" i="175"/>
  <c r="D10" i="175"/>
  <c r="D9" i="175"/>
  <c r="C27" i="174"/>
  <c r="C26" i="174"/>
  <c r="C25" i="174"/>
  <c r="C24" i="174"/>
  <c r="C23" i="174"/>
  <c r="C22" i="174"/>
  <c r="C21" i="174"/>
  <c r="D21" i="174" s="1"/>
  <c r="C20" i="174"/>
  <c r="D20" i="174" s="1"/>
  <c r="C18" i="174"/>
  <c r="C17" i="174"/>
  <c r="C16" i="174"/>
  <c r="C15" i="174"/>
  <c r="C14" i="174"/>
  <c r="C12" i="174"/>
  <c r="C11" i="174"/>
  <c r="C10" i="174"/>
  <c r="C9" i="174"/>
  <c r="D9" i="174" s="1"/>
  <c r="C8" i="174"/>
  <c r="C6" i="174"/>
  <c r="D6" i="174" s="1"/>
  <c r="C5" i="174"/>
  <c r="C4" i="174"/>
  <c r="C7" i="174" s="1"/>
  <c r="D7" i="174" s="1"/>
  <c r="B28" i="174"/>
  <c r="D26" i="174"/>
  <c r="D18" i="174"/>
  <c r="D17" i="174"/>
  <c r="D12" i="174"/>
  <c r="D4" i="174"/>
  <c r="C27" i="173"/>
  <c r="C26" i="173"/>
  <c r="C25" i="173"/>
  <c r="C24" i="173"/>
  <c r="C23" i="173"/>
  <c r="C22" i="173"/>
  <c r="C21" i="173"/>
  <c r="C20" i="173"/>
  <c r="C28" i="173" s="1"/>
  <c r="C18" i="173"/>
  <c r="C17" i="173"/>
  <c r="C16" i="173"/>
  <c r="C15" i="173"/>
  <c r="C14" i="173"/>
  <c r="C12" i="173"/>
  <c r="C11" i="173"/>
  <c r="C10" i="173"/>
  <c r="C13" i="173" s="1"/>
  <c r="D13" i="173" s="1"/>
  <c r="C9" i="173"/>
  <c r="C8" i="173"/>
  <c r="D8" i="173" s="1"/>
  <c r="C6" i="173"/>
  <c r="C5" i="173"/>
  <c r="C4" i="173"/>
  <c r="B28" i="173"/>
  <c r="D26" i="173"/>
  <c r="D21" i="173"/>
  <c r="D11" i="173"/>
  <c r="D9" i="173"/>
  <c r="C7" i="173"/>
  <c r="D4" i="173"/>
  <c r="C27" i="172"/>
  <c r="C26" i="172"/>
  <c r="C25" i="172"/>
  <c r="C24" i="172"/>
  <c r="C23" i="172"/>
  <c r="C22" i="172"/>
  <c r="C21" i="172"/>
  <c r="C20" i="172"/>
  <c r="C18" i="172"/>
  <c r="C17" i="172"/>
  <c r="C16" i="172"/>
  <c r="C15" i="172"/>
  <c r="D15" i="172" s="1"/>
  <c r="C14" i="172"/>
  <c r="C12" i="172"/>
  <c r="D12" i="172" s="1"/>
  <c r="C11" i="172"/>
  <c r="C10" i="172"/>
  <c r="C13" i="172" s="1"/>
  <c r="C9" i="172"/>
  <c r="C8" i="172"/>
  <c r="D8" i="172" s="1"/>
  <c r="C6" i="172"/>
  <c r="C5" i="172"/>
  <c r="C4" i="172"/>
  <c r="B28" i="172"/>
  <c r="D26" i="172"/>
  <c r="D24" i="172"/>
  <c r="D20" i="172"/>
  <c r="D9" i="172"/>
  <c r="D6" i="172"/>
  <c r="D4" i="172"/>
  <c r="C27" i="171"/>
  <c r="C26" i="171"/>
  <c r="C25" i="171"/>
  <c r="C24" i="171"/>
  <c r="C23" i="171"/>
  <c r="C22" i="171"/>
  <c r="C21" i="171"/>
  <c r="C20" i="171"/>
  <c r="C18" i="171"/>
  <c r="C17" i="171"/>
  <c r="C16" i="171"/>
  <c r="C15" i="171"/>
  <c r="C14" i="171"/>
  <c r="C12" i="171"/>
  <c r="C11" i="171"/>
  <c r="C10" i="171"/>
  <c r="C9" i="171"/>
  <c r="C8" i="171"/>
  <c r="C6" i="171"/>
  <c r="C5" i="171"/>
  <c r="C4" i="171"/>
  <c r="C7" i="171" s="1"/>
  <c r="B28" i="171"/>
  <c r="D27" i="171"/>
  <c r="D26" i="171"/>
  <c r="D22" i="171"/>
  <c r="D21" i="171"/>
  <c r="D9" i="171"/>
  <c r="D4" i="171"/>
  <c r="C27" i="169"/>
  <c r="C26" i="169"/>
  <c r="D26" i="169" s="1"/>
  <c r="C25" i="169"/>
  <c r="C24" i="169"/>
  <c r="C23" i="169"/>
  <c r="C22" i="169"/>
  <c r="C21" i="169"/>
  <c r="C20" i="169"/>
  <c r="C18" i="169"/>
  <c r="C17" i="169"/>
  <c r="C16" i="169"/>
  <c r="C15" i="169"/>
  <c r="C14" i="169"/>
  <c r="C12" i="169"/>
  <c r="C11" i="169"/>
  <c r="C10" i="169"/>
  <c r="C9" i="169"/>
  <c r="C8" i="169"/>
  <c r="C6" i="169"/>
  <c r="C5" i="169"/>
  <c r="C4" i="169"/>
  <c r="D4" i="169" s="1"/>
  <c r="B28" i="169"/>
  <c r="D27" i="169"/>
  <c r="D22" i="169"/>
  <c r="D17" i="169"/>
  <c r="D9" i="169"/>
  <c r="C27" i="168"/>
  <c r="C26" i="168"/>
  <c r="C25" i="168"/>
  <c r="C24" i="168"/>
  <c r="C23" i="168"/>
  <c r="C22" i="168"/>
  <c r="C21" i="168"/>
  <c r="D21" i="168" s="1"/>
  <c r="C20" i="168"/>
  <c r="D20" i="168" s="1"/>
  <c r="C18" i="168"/>
  <c r="C17" i="168"/>
  <c r="C16" i="168"/>
  <c r="C15" i="168"/>
  <c r="C14" i="168"/>
  <c r="C12" i="168"/>
  <c r="C11" i="168"/>
  <c r="C10" i="168"/>
  <c r="D10" i="168" s="1"/>
  <c r="C9" i="168"/>
  <c r="D9" i="168" s="1"/>
  <c r="C8" i="168"/>
  <c r="C6" i="168"/>
  <c r="C5" i="168"/>
  <c r="C4" i="168"/>
  <c r="B28" i="168"/>
  <c r="D26" i="168"/>
  <c r="D25" i="168"/>
  <c r="C7" i="168"/>
  <c r="D4" i="168"/>
  <c r="C27" i="167"/>
  <c r="C26" i="167"/>
  <c r="C25" i="167"/>
  <c r="C24" i="167"/>
  <c r="C23" i="167"/>
  <c r="C22" i="167"/>
  <c r="D22" i="167" s="1"/>
  <c r="C21" i="167"/>
  <c r="C20" i="167"/>
  <c r="C18" i="167"/>
  <c r="C17" i="167"/>
  <c r="C16" i="167"/>
  <c r="C15" i="167"/>
  <c r="C14" i="167"/>
  <c r="C12" i="167"/>
  <c r="C11" i="167"/>
  <c r="C10" i="167"/>
  <c r="C9" i="167"/>
  <c r="D9" i="167" s="1"/>
  <c r="C8" i="167"/>
  <c r="C6" i="167"/>
  <c r="C5" i="167"/>
  <c r="C7" i="167" s="1"/>
  <c r="D7" i="167" s="1"/>
  <c r="C4" i="167"/>
  <c r="B28" i="167"/>
  <c r="D27" i="167"/>
  <c r="D26" i="167"/>
  <c r="D21" i="167"/>
  <c r="D10" i="167"/>
  <c r="D5" i="167"/>
  <c r="D4" i="167"/>
  <c r="C27" i="166"/>
  <c r="C26" i="166"/>
  <c r="D26" i="166" s="1"/>
  <c r="C25" i="166"/>
  <c r="C24" i="166"/>
  <c r="C23" i="166"/>
  <c r="C22" i="166"/>
  <c r="C21" i="166"/>
  <c r="C20" i="166"/>
  <c r="C28" i="166" s="1"/>
  <c r="C18" i="166"/>
  <c r="C17" i="166"/>
  <c r="C16" i="166"/>
  <c r="C15" i="166"/>
  <c r="C14" i="166"/>
  <c r="C12" i="166"/>
  <c r="C11" i="166"/>
  <c r="C10" i="166"/>
  <c r="C9" i="166"/>
  <c r="D9" i="166" s="1"/>
  <c r="C8" i="166"/>
  <c r="C6" i="166"/>
  <c r="C5" i="166"/>
  <c r="C4" i="166"/>
  <c r="D4" i="166" s="1"/>
  <c r="B28" i="166"/>
  <c r="D24" i="166"/>
  <c r="D18" i="166"/>
  <c r="D17" i="166"/>
  <c r="D16" i="166"/>
  <c r="D15" i="166"/>
  <c r="E27" i="165"/>
  <c r="E27" i="166" s="1"/>
  <c r="E27" i="167" s="1"/>
  <c r="E27" i="168" s="1"/>
  <c r="E27" i="169" s="1"/>
  <c r="E27" i="171" s="1"/>
  <c r="E27" i="172" s="1"/>
  <c r="E27" i="173" s="1"/>
  <c r="E27" i="174" s="1"/>
  <c r="E27" i="175" s="1"/>
  <c r="E27" i="176" s="1"/>
  <c r="F25" i="165"/>
  <c r="F25" i="166" s="1"/>
  <c r="F15" i="165"/>
  <c r="E15" i="165"/>
  <c r="E12" i="165"/>
  <c r="E12" i="166" s="1"/>
  <c r="E4" i="165"/>
  <c r="E4" i="166" s="1"/>
  <c r="E4" i="167" s="1"/>
  <c r="C27" i="165"/>
  <c r="C26" i="165"/>
  <c r="C25" i="165"/>
  <c r="C24" i="165"/>
  <c r="C23" i="165"/>
  <c r="C22" i="165"/>
  <c r="C21" i="165"/>
  <c r="C20" i="165"/>
  <c r="C18" i="165"/>
  <c r="C17" i="165"/>
  <c r="C16" i="165"/>
  <c r="C15" i="165"/>
  <c r="C14" i="165"/>
  <c r="C12" i="165"/>
  <c r="C11" i="165"/>
  <c r="C10" i="165"/>
  <c r="C9" i="165"/>
  <c r="D9" i="165" s="1"/>
  <c r="C8" i="165"/>
  <c r="C6" i="165"/>
  <c r="C5" i="165"/>
  <c r="C4" i="165"/>
  <c r="C7" i="165" s="1"/>
  <c r="B28" i="165"/>
  <c r="D26" i="165"/>
  <c r="D15" i="165"/>
  <c r="D12" i="165"/>
  <c r="D8" i="165"/>
  <c r="F27" i="164"/>
  <c r="E27" i="164"/>
  <c r="E26" i="164"/>
  <c r="E26" i="165" s="1"/>
  <c r="E26" i="166" s="1"/>
  <c r="E26" i="167" s="1"/>
  <c r="E26" i="168" s="1"/>
  <c r="E26" i="169" s="1"/>
  <c r="E26" i="171" s="1"/>
  <c r="E26" i="172" s="1"/>
  <c r="E26" i="173" s="1"/>
  <c r="E26" i="174" s="1"/>
  <c r="E26" i="175" s="1"/>
  <c r="F25" i="164"/>
  <c r="E25" i="164"/>
  <c r="E25" i="165" s="1"/>
  <c r="E25" i="166" s="1"/>
  <c r="E25" i="167" s="1"/>
  <c r="E25" i="168" s="1"/>
  <c r="E25" i="169" s="1"/>
  <c r="E25" i="171" s="1"/>
  <c r="E25" i="172" s="1"/>
  <c r="E25" i="173" s="1"/>
  <c r="E24" i="164"/>
  <c r="E24" i="165" s="1"/>
  <c r="E24" i="166" s="1"/>
  <c r="E24" i="167" s="1"/>
  <c r="E24" i="168" s="1"/>
  <c r="E24" i="169" s="1"/>
  <c r="E24" i="171" s="1"/>
  <c r="E24" i="172" s="1"/>
  <c r="E24" i="173" s="1"/>
  <c r="E24" i="174" s="1"/>
  <c r="E24" i="175" s="1"/>
  <c r="E24" i="176" s="1"/>
  <c r="F23" i="164"/>
  <c r="F23" i="165" s="1"/>
  <c r="E23" i="164"/>
  <c r="E23" i="165" s="1"/>
  <c r="E23" i="166" s="1"/>
  <c r="E23" i="167" s="1"/>
  <c r="E23" i="168" s="1"/>
  <c r="E23" i="169" s="1"/>
  <c r="E23" i="171" s="1"/>
  <c r="E23" i="172" s="1"/>
  <c r="E23" i="173" s="1"/>
  <c r="F22" i="164"/>
  <c r="F22" i="165" s="1"/>
  <c r="E22" i="164"/>
  <c r="E22" i="165" s="1"/>
  <c r="E22" i="166" s="1"/>
  <c r="E22" i="167" s="1"/>
  <c r="E22" i="168" s="1"/>
  <c r="E22" i="169" s="1"/>
  <c r="E22" i="171" s="1"/>
  <c r="E22" i="172" s="1"/>
  <c r="E22" i="173" s="1"/>
  <c r="E22" i="174" s="1"/>
  <c r="E22" i="175" s="1"/>
  <c r="E22" i="176" s="1"/>
  <c r="F21" i="164"/>
  <c r="E21" i="164"/>
  <c r="E21" i="165" s="1"/>
  <c r="E21" i="166" s="1"/>
  <c r="E21" i="167" s="1"/>
  <c r="E21" i="168" s="1"/>
  <c r="E21" i="169" s="1"/>
  <c r="E21" i="171" s="1"/>
  <c r="E21" i="172" s="1"/>
  <c r="E21" i="173" s="1"/>
  <c r="E21" i="174" s="1"/>
  <c r="E21" i="175" s="1"/>
  <c r="E21" i="176" s="1"/>
  <c r="E20" i="164"/>
  <c r="E20" i="165" s="1"/>
  <c r="E20" i="166" s="1"/>
  <c r="E20" i="167" s="1"/>
  <c r="E20" i="168" s="1"/>
  <c r="E20" i="169" s="1"/>
  <c r="E20" i="171" s="1"/>
  <c r="E20" i="172" s="1"/>
  <c r="E20" i="173" s="1"/>
  <c r="E18" i="164"/>
  <c r="E18" i="165" s="1"/>
  <c r="E18" i="166" s="1"/>
  <c r="E18" i="167" s="1"/>
  <c r="E18" i="168" s="1"/>
  <c r="E18" i="169" s="1"/>
  <c r="E18" i="171" s="1"/>
  <c r="E18" i="172" s="1"/>
  <c r="E18" i="173" s="1"/>
  <c r="E18" i="174" s="1"/>
  <c r="E18" i="175" s="1"/>
  <c r="E18" i="176" s="1"/>
  <c r="E17" i="164"/>
  <c r="E17" i="165" s="1"/>
  <c r="E17" i="166" s="1"/>
  <c r="E17" i="167" s="1"/>
  <c r="E17" i="168" s="1"/>
  <c r="E17" i="169" s="1"/>
  <c r="E16" i="164"/>
  <c r="E16" i="165" s="1"/>
  <c r="E16" i="166" s="1"/>
  <c r="E16" i="167" s="1"/>
  <c r="E16" i="168" s="1"/>
  <c r="E16" i="169" s="1"/>
  <c r="F15" i="164"/>
  <c r="E15" i="164"/>
  <c r="F14" i="164"/>
  <c r="E14" i="164"/>
  <c r="E14" i="165" s="1"/>
  <c r="E14" i="166" s="1"/>
  <c r="E14" i="167" s="1"/>
  <c r="E14" i="168" s="1"/>
  <c r="E14" i="169" s="1"/>
  <c r="E14" i="171" s="1"/>
  <c r="E14" i="172" s="1"/>
  <c r="E14" i="173" s="1"/>
  <c r="E14" i="174" s="1"/>
  <c r="E14" i="175" s="1"/>
  <c r="E14" i="176" s="1"/>
  <c r="E12" i="164"/>
  <c r="F11" i="164"/>
  <c r="F11" i="165" s="1"/>
  <c r="E11" i="164"/>
  <c r="E11" i="165" s="1"/>
  <c r="E11" i="166" s="1"/>
  <c r="E11" i="167" s="1"/>
  <c r="E11" i="168" s="1"/>
  <c r="E11" i="169" s="1"/>
  <c r="E11" i="171" s="1"/>
  <c r="E11" i="172" s="1"/>
  <c r="E11" i="173" s="1"/>
  <c r="E11" i="174" s="1"/>
  <c r="E11" i="175" s="1"/>
  <c r="E11" i="176" s="1"/>
  <c r="F10" i="164"/>
  <c r="F10" i="165" s="1"/>
  <c r="F10" i="166" s="1"/>
  <c r="F10" i="167" s="1"/>
  <c r="E10" i="164"/>
  <c r="E10" i="165" s="1"/>
  <c r="E10" i="166" s="1"/>
  <c r="E10" i="167" s="1"/>
  <c r="E10" i="168" s="1"/>
  <c r="E10" i="169" s="1"/>
  <c r="E10" i="171" s="1"/>
  <c r="E10" i="172" s="1"/>
  <c r="E10" i="173" s="1"/>
  <c r="E10" i="174" s="1"/>
  <c r="E10" i="175" s="1"/>
  <c r="E10" i="176" s="1"/>
  <c r="F9" i="164"/>
  <c r="F9" i="165" s="1"/>
  <c r="E9" i="164"/>
  <c r="E9" i="165" s="1"/>
  <c r="E8" i="164"/>
  <c r="E8" i="165" s="1"/>
  <c r="E8" i="166" s="1"/>
  <c r="E8" i="167" s="1"/>
  <c r="E8" i="168" s="1"/>
  <c r="E8" i="169" s="1"/>
  <c r="E8" i="171" s="1"/>
  <c r="E8" i="172" s="1"/>
  <c r="E6" i="164"/>
  <c r="E6" i="165" s="1"/>
  <c r="E6" i="166" s="1"/>
  <c r="E6" i="167" s="1"/>
  <c r="E6" i="168" s="1"/>
  <c r="E6" i="169" s="1"/>
  <c r="E6" i="171" s="1"/>
  <c r="E6" i="172" s="1"/>
  <c r="E6" i="173" s="1"/>
  <c r="E6" i="174" s="1"/>
  <c r="F5" i="164"/>
  <c r="E5" i="164"/>
  <c r="E5" i="165" s="1"/>
  <c r="E5" i="166" s="1"/>
  <c r="E5" i="167" s="1"/>
  <c r="E5" i="168" s="1"/>
  <c r="E5" i="169" s="1"/>
  <c r="E5" i="171" s="1"/>
  <c r="E5" i="172" s="1"/>
  <c r="E5" i="173" s="1"/>
  <c r="E5" i="174" s="1"/>
  <c r="E5" i="175" s="1"/>
  <c r="E5" i="176" s="1"/>
  <c r="F4" i="164"/>
  <c r="E4" i="164"/>
  <c r="C27" i="164"/>
  <c r="C26" i="164"/>
  <c r="F26" i="164" s="1"/>
  <c r="F26" i="165" s="1"/>
  <c r="F26" i="166" s="1"/>
  <c r="C25" i="164"/>
  <c r="D25" i="164" s="1"/>
  <c r="C24" i="164"/>
  <c r="F24" i="164" s="1"/>
  <c r="F24" i="165" s="1"/>
  <c r="C23" i="164"/>
  <c r="C22" i="164"/>
  <c r="D22" i="164" s="1"/>
  <c r="C21" i="164"/>
  <c r="D21" i="164" s="1"/>
  <c r="C20" i="164"/>
  <c r="F20" i="164" s="1"/>
  <c r="C18" i="164"/>
  <c r="F18" i="164" s="1"/>
  <c r="F18" i="165" s="1"/>
  <c r="F18" i="166" s="1"/>
  <c r="C17" i="164"/>
  <c r="F17" i="164" s="1"/>
  <c r="F17" i="165" s="1"/>
  <c r="C16" i="164"/>
  <c r="F16" i="164" s="1"/>
  <c r="F16" i="165" s="1"/>
  <c r="F16" i="166" s="1"/>
  <c r="F16" i="167" s="1"/>
  <c r="C15" i="164"/>
  <c r="C14" i="164"/>
  <c r="C12" i="164"/>
  <c r="F12" i="164" s="1"/>
  <c r="F12" i="165" s="1"/>
  <c r="F12" i="166" s="1"/>
  <c r="F12" i="167" s="1"/>
  <c r="F12" i="168" s="1"/>
  <c r="F12" i="169" s="1"/>
  <c r="C11" i="164"/>
  <c r="C10" i="164"/>
  <c r="C9" i="164"/>
  <c r="C8" i="164"/>
  <c r="F8" i="164" s="1"/>
  <c r="C6" i="164"/>
  <c r="F6" i="164" s="1"/>
  <c r="F6" i="165" s="1"/>
  <c r="C5" i="164"/>
  <c r="C4" i="164"/>
  <c r="C7" i="164" s="1"/>
  <c r="B28" i="164"/>
  <c r="D27" i="164"/>
  <c r="D26" i="164"/>
  <c r="D11" i="164"/>
  <c r="D10" i="164"/>
  <c r="D9" i="164"/>
  <c r="C27" i="163"/>
  <c r="C26" i="163"/>
  <c r="C25" i="163"/>
  <c r="C24" i="163"/>
  <c r="C23" i="163"/>
  <c r="C22" i="163"/>
  <c r="D22" i="163" s="1"/>
  <c r="C21" i="163"/>
  <c r="D21" i="163" s="1"/>
  <c r="C20" i="163"/>
  <c r="C18" i="163"/>
  <c r="D18" i="163" s="1"/>
  <c r="C17" i="163"/>
  <c r="C16" i="163"/>
  <c r="C15" i="163"/>
  <c r="D15" i="163" s="1"/>
  <c r="C14" i="163"/>
  <c r="C12" i="163"/>
  <c r="C11" i="163"/>
  <c r="C10" i="163"/>
  <c r="C9" i="163"/>
  <c r="C8" i="163"/>
  <c r="C6" i="163"/>
  <c r="C5" i="163"/>
  <c r="C4" i="163"/>
  <c r="B28" i="163"/>
  <c r="D26" i="163"/>
  <c r="D11" i="163"/>
  <c r="D9" i="163"/>
  <c r="C7" i="163"/>
  <c r="D4" i="163"/>
  <c r="C27" i="162"/>
  <c r="C26" i="162"/>
  <c r="C25" i="162"/>
  <c r="C24" i="162"/>
  <c r="C23" i="162"/>
  <c r="C22" i="162"/>
  <c r="C21" i="162"/>
  <c r="C20" i="162"/>
  <c r="C18" i="162"/>
  <c r="C17" i="162"/>
  <c r="C16" i="162"/>
  <c r="C15" i="162"/>
  <c r="C14" i="162"/>
  <c r="C12" i="162"/>
  <c r="D12" i="162" s="1"/>
  <c r="C11" i="162"/>
  <c r="C10" i="162"/>
  <c r="D10" i="162" s="1"/>
  <c r="C9" i="162"/>
  <c r="C8" i="162"/>
  <c r="C6" i="162"/>
  <c r="C5" i="162"/>
  <c r="C4" i="162"/>
  <c r="B28" i="162"/>
  <c r="D11" i="162"/>
  <c r="D9" i="162"/>
  <c r="D8" i="162"/>
  <c r="C7" i="162"/>
  <c r="D6" i="162"/>
  <c r="D5" i="162"/>
  <c r="D4" i="162"/>
  <c r="C29" i="200" l="1"/>
  <c r="C30" i="200" s="1"/>
  <c r="F13" i="200"/>
  <c r="F7" i="200"/>
  <c r="D13" i="200"/>
  <c r="H13" i="200"/>
  <c r="J8" i="200"/>
  <c r="H28" i="200"/>
  <c r="J28" i="200" s="1"/>
  <c r="J20" i="200"/>
  <c r="G13" i="200"/>
  <c r="F19" i="200"/>
  <c r="D29" i="200"/>
  <c r="B30" i="200"/>
  <c r="D30" i="200" s="1"/>
  <c r="G19" i="200"/>
  <c r="G14" i="200"/>
  <c r="F28" i="200"/>
  <c r="G28" i="200" s="1"/>
  <c r="H19" i="200"/>
  <c r="J19" i="200" s="1"/>
  <c r="E29" i="200"/>
  <c r="G7" i="200"/>
  <c r="G11" i="191"/>
  <c r="G25" i="196"/>
  <c r="G20" i="196"/>
  <c r="G25" i="195"/>
  <c r="G24" i="194"/>
  <c r="G11" i="197"/>
  <c r="G25" i="194"/>
  <c r="G12" i="194"/>
  <c r="G11" i="194"/>
  <c r="G21" i="194"/>
  <c r="G27" i="195"/>
  <c r="G10" i="194"/>
  <c r="G20" i="194"/>
  <c r="G18" i="198"/>
  <c r="E15" i="198"/>
  <c r="E15" i="199" s="1"/>
  <c r="G15" i="199" s="1"/>
  <c r="G12" i="195"/>
  <c r="G21" i="197"/>
  <c r="G21" i="196"/>
  <c r="G12" i="197"/>
  <c r="G15" i="194"/>
  <c r="G26" i="196"/>
  <c r="G8" i="197"/>
  <c r="G4" i="196"/>
  <c r="G11" i="196"/>
  <c r="G4" i="197"/>
  <c r="G18" i="195"/>
  <c r="G12" i="196"/>
  <c r="G4" i="198"/>
  <c r="G5" i="195"/>
  <c r="G10" i="195"/>
  <c r="G10" i="197"/>
  <c r="E16" i="195"/>
  <c r="G24" i="195"/>
  <c r="G14" i="197"/>
  <c r="G5" i="194"/>
  <c r="G20" i="199"/>
  <c r="E6" i="195"/>
  <c r="E6" i="196" s="1"/>
  <c r="G27" i="194"/>
  <c r="G14" i="195"/>
  <c r="G18" i="196"/>
  <c r="G24" i="196"/>
  <c r="G11" i="195"/>
  <c r="G27" i="198"/>
  <c r="E7" i="194"/>
  <c r="G11" i="198"/>
  <c r="G20" i="198"/>
  <c r="G18" i="194"/>
  <c r="G4" i="195"/>
  <c r="G18" i="197"/>
  <c r="G25" i="198"/>
  <c r="G12" i="198"/>
  <c r="G27" i="197"/>
  <c r="G26" i="198"/>
  <c r="G23" i="194"/>
  <c r="G4" i="194"/>
  <c r="G26" i="194"/>
  <c r="G8" i="196"/>
  <c r="G26" i="197"/>
  <c r="G25" i="197"/>
  <c r="G21" i="198"/>
  <c r="G15" i="195"/>
  <c r="G21" i="195"/>
  <c r="G27" i="196"/>
  <c r="G24" i="197"/>
  <c r="G10" i="196"/>
  <c r="G24" i="198"/>
  <c r="E5" i="198"/>
  <c r="E5" i="199" s="1"/>
  <c r="G5" i="199" s="1"/>
  <c r="E23" i="196"/>
  <c r="G26" i="195"/>
  <c r="G5" i="196"/>
  <c r="G15" i="196"/>
  <c r="G8" i="198"/>
  <c r="G15" i="198"/>
  <c r="F19" i="199"/>
  <c r="G14" i="199"/>
  <c r="D7" i="199"/>
  <c r="C29" i="199"/>
  <c r="F28" i="199"/>
  <c r="G8" i="199"/>
  <c r="F19" i="198"/>
  <c r="G14" i="198"/>
  <c r="D7" i="198"/>
  <c r="C29" i="198"/>
  <c r="F28" i="198"/>
  <c r="F13" i="198"/>
  <c r="G10" i="198"/>
  <c r="C30" i="197"/>
  <c r="D30" i="197" s="1"/>
  <c r="D29" i="197"/>
  <c r="F28" i="197"/>
  <c r="G20" i="197"/>
  <c r="D19" i="197"/>
  <c r="D13" i="196"/>
  <c r="C30" i="196"/>
  <c r="D30" i="196" s="1"/>
  <c r="D29" i="196"/>
  <c r="F7" i="196"/>
  <c r="F19" i="196"/>
  <c r="F13" i="196"/>
  <c r="G14" i="196"/>
  <c r="F28" i="196"/>
  <c r="F28" i="195"/>
  <c r="C29" i="195"/>
  <c r="F13" i="195"/>
  <c r="G8" i="195"/>
  <c r="F19" i="195"/>
  <c r="G20" i="195"/>
  <c r="F7" i="195"/>
  <c r="F19" i="194"/>
  <c r="F13" i="194"/>
  <c r="C30" i="194"/>
  <c r="D29" i="194"/>
  <c r="F7" i="194"/>
  <c r="G14" i="194"/>
  <c r="G8" i="194"/>
  <c r="F28" i="194"/>
  <c r="D13" i="194"/>
  <c r="D30" i="194"/>
  <c r="C13" i="162"/>
  <c r="F21" i="165"/>
  <c r="D4" i="164"/>
  <c r="F27" i="165"/>
  <c r="F27" i="166" s="1"/>
  <c r="F27" i="167" s="1"/>
  <c r="F5" i="165"/>
  <c r="F24" i="166"/>
  <c r="F24" i="167" s="1"/>
  <c r="F8" i="165"/>
  <c r="F14" i="165"/>
  <c r="F20" i="165"/>
  <c r="G9" i="165"/>
  <c r="G15" i="165"/>
  <c r="F6" i="166"/>
  <c r="F6" i="167" s="1"/>
  <c r="F6" i="168" s="1"/>
  <c r="F6" i="169" s="1"/>
  <c r="G6" i="169" s="1"/>
  <c r="F8" i="166"/>
  <c r="F5" i="166"/>
  <c r="G5" i="166" s="1"/>
  <c r="C28" i="165"/>
  <c r="D21" i="165"/>
  <c r="F11" i="166"/>
  <c r="F15" i="166"/>
  <c r="F15" i="167" s="1"/>
  <c r="F15" i="168" s="1"/>
  <c r="F15" i="169" s="1"/>
  <c r="F15" i="171" s="1"/>
  <c r="F15" i="172" s="1"/>
  <c r="F15" i="173" s="1"/>
  <c r="F15" i="174" s="1"/>
  <c r="F15" i="175" s="1"/>
  <c r="F15" i="176" s="1"/>
  <c r="F17" i="166"/>
  <c r="F17" i="167" s="1"/>
  <c r="F14" i="166"/>
  <c r="F4" i="165"/>
  <c r="F4" i="166" s="1"/>
  <c r="F4" i="167" s="1"/>
  <c r="F4" i="168" s="1"/>
  <c r="F4" i="169" s="1"/>
  <c r="F4" i="171" s="1"/>
  <c r="F4" i="172" s="1"/>
  <c r="F4" i="173" s="1"/>
  <c r="F4" i="174" s="1"/>
  <c r="F4" i="175" s="1"/>
  <c r="F4" i="176" s="1"/>
  <c r="F21" i="166"/>
  <c r="F21" i="167" s="1"/>
  <c r="F21" i="168" s="1"/>
  <c r="F22" i="166"/>
  <c r="F22" i="167" s="1"/>
  <c r="F22" i="168" s="1"/>
  <c r="F22" i="169" s="1"/>
  <c r="F22" i="171" s="1"/>
  <c r="G22" i="171" s="1"/>
  <c r="D4" i="165"/>
  <c r="F23" i="166"/>
  <c r="F23" i="167" s="1"/>
  <c r="F14" i="167"/>
  <c r="F14" i="168" s="1"/>
  <c r="F14" i="169" s="1"/>
  <c r="F14" i="171" s="1"/>
  <c r="F20" i="166"/>
  <c r="F20" i="167" s="1"/>
  <c r="D21" i="166"/>
  <c r="F18" i="167"/>
  <c r="F18" i="168" s="1"/>
  <c r="F27" i="168"/>
  <c r="G27" i="168" s="1"/>
  <c r="F9" i="166"/>
  <c r="F9" i="167" s="1"/>
  <c r="F9" i="168" s="1"/>
  <c r="F9" i="169" s="1"/>
  <c r="F9" i="171" s="1"/>
  <c r="F9" i="172" s="1"/>
  <c r="F9" i="173" s="1"/>
  <c r="F9" i="174" s="1"/>
  <c r="F9" i="175" s="1"/>
  <c r="F9" i="176" s="1"/>
  <c r="F25" i="167"/>
  <c r="F25" i="168" s="1"/>
  <c r="F26" i="167"/>
  <c r="F26" i="168" s="1"/>
  <c r="F26" i="169" s="1"/>
  <c r="F26" i="171" s="1"/>
  <c r="F26" i="172" s="1"/>
  <c r="F8" i="167"/>
  <c r="F8" i="168" s="1"/>
  <c r="F8" i="169" s="1"/>
  <c r="F8" i="171" s="1"/>
  <c r="F16" i="168"/>
  <c r="G16" i="168" s="1"/>
  <c r="F11" i="167"/>
  <c r="F11" i="168" s="1"/>
  <c r="G11" i="168" s="1"/>
  <c r="D14" i="167"/>
  <c r="C28" i="167"/>
  <c r="F5" i="167"/>
  <c r="F5" i="168" s="1"/>
  <c r="F5" i="169" s="1"/>
  <c r="F10" i="168"/>
  <c r="F10" i="169" s="1"/>
  <c r="F10" i="171" s="1"/>
  <c r="F10" i="172" s="1"/>
  <c r="F27" i="169"/>
  <c r="F27" i="171" s="1"/>
  <c r="F18" i="169"/>
  <c r="F18" i="171" s="1"/>
  <c r="G18" i="171" s="1"/>
  <c r="C28" i="169"/>
  <c r="D21" i="169"/>
  <c r="D18" i="169"/>
  <c r="F12" i="171"/>
  <c r="F12" i="172" s="1"/>
  <c r="F12" i="173" s="1"/>
  <c r="F12" i="174" s="1"/>
  <c r="F12" i="175" s="1"/>
  <c r="F12" i="176" s="1"/>
  <c r="C28" i="171"/>
  <c r="C28" i="172"/>
  <c r="D28" i="172" s="1"/>
  <c r="D21" i="172"/>
  <c r="D25" i="174"/>
  <c r="D4" i="175"/>
  <c r="D4" i="176"/>
  <c r="D9" i="177"/>
  <c r="F8" i="178"/>
  <c r="F8" i="179" s="1"/>
  <c r="F8" i="180" s="1"/>
  <c r="F8" i="181" s="1"/>
  <c r="G8" i="181" s="1"/>
  <c r="F9" i="178"/>
  <c r="F15" i="178"/>
  <c r="F15" i="179" s="1"/>
  <c r="F11" i="178"/>
  <c r="F28" i="177"/>
  <c r="G23" i="177"/>
  <c r="F12" i="178"/>
  <c r="F12" i="179" s="1"/>
  <c r="F12" i="180" s="1"/>
  <c r="F24" i="179"/>
  <c r="F24" i="180" s="1"/>
  <c r="G12" i="177"/>
  <c r="F16" i="178"/>
  <c r="F17" i="178"/>
  <c r="F17" i="179" s="1"/>
  <c r="F18" i="178"/>
  <c r="F18" i="179" s="1"/>
  <c r="F18" i="180" s="1"/>
  <c r="F18" i="181" s="1"/>
  <c r="F22" i="178"/>
  <c r="F23" i="178"/>
  <c r="F23" i="179" s="1"/>
  <c r="F23" i="180" s="1"/>
  <c r="G23" i="180" s="1"/>
  <c r="F25" i="178"/>
  <c r="F26" i="178"/>
  <c r="G26" i="178" s="1"/>
  <c r="F4" i="178"/>
  <c r="F4" i="179" s="1"/>
  <c r="F27" i="178"/>
  <c r="F27" i="179" s="1"/>
  <c r="F25" i="179"/>
  <c r="F26" i="179"/>
  <c r="F26" i="180" s="1"/>
  <c r="D4" i="178"/>
  <c r="F6" i="179"/>
  <c r="F6" i="180" s="1"/>
  <c r="F6" i="181" s="1"/>
  <c r="F14" i="178"/>
  <c r="F14" i="179" s="1"/>
  <c r="F14" i="180" s="1"/>
  <c r="F14" i="181" s="1"/>
  <c r="F14" i="182" s="1"/>
  <c r="F14" i="183" s="1"/>
  <c r="F14" i="184" s="1"/>
  <c r="F14" i="185" s="1"/>
  <c r="F14" i="188" s="1"/>
  <c r="F14" i="189" s="1"/>
  <c r="G14" i="189" s="1"/>
  <c r="F9" i="179"/>
  <c r="F9" i="180" s="1"/>
  <c r="F9" i="181" s="1"/>
  <c r="F9" i="182" s="1"/>
  <c r="F9" i="183" s="1"/>
  <c r="F9" i="184" s="1"/>
  <c r="F9" i="185" s="1"/>
  <c r="F9" i="188" s="1"/>
  <c r="F9" i="189" s="1"/>
  <c r="F9" i="190" s="1"/>
  <c r="F20" i="180"/>
  <c r="F20" i="181" s="1"/>
  <c r="D8" i="178"/>
  <c r="F11" i="179"/>
  <c r="F11" i="180" s="1"/>
  <c r="D9" i="178"/>
  <c r="C19" i="178"/>
  <c r="F21" i="178"/>
  <c r="F21" i="179" s="1"/>
  <c r="F21" i="180" s="1"/>
  <c r="F21" i="181" s="1"/>
  <c r="F21" i="182" s="1"/>
  <c r="F21" i="183" s="1"/>
  <c r="F21" i="184" s="1"/>
  <c r="F21" i="185" s="1"/>
  <c r="F21" i="188" s="1"/>
  <c r="F21" i="189" s="1"/>
  <c r="F21" i="190" s="1"/>
  <c r="F16" i="179"/>
  <c r="F16" i="180" s="1"/>
  <c r="F16" i="181" s="1"/>
  <c r="F16" i="182" s="1"/>
  <c r="F16" i="183" s="1"/>
  <c r="F16" i="184" s="1"/>
  <c r="D26" i="178"/>
  <c r="D4" i="179"/>
  <c r="F25" i="180"/>
  <c r="F25" i="181" s="1"/>
  <c r="F25" i="182" s="1"/>
  <c r="F22" i="179"/>
  <c r="F22" i="180" s="1"/>
  <c r="F22" i="181" s="1"/>
  <c r="C28" i="179"/>
  <c r="F10" i="180"/>
  <c r="F10" i="181" s="1"/>
  <c r="F10" i="182" s="1"/>
  <c r="F5" i="181"/>
  <c r="F5" i="182" s="1"/>
  <c r="F5" i="183" s="1"/>
  <c r="F5" i="184" s="1"/>
  <c r="D26" i="179"/>
  <c r="D27" i="179"/>
  <c r="F24" i="181"/>
  <c r="F24" i="182" s="1"/>
  <c r="F24" i="183" s="1"/>
  <c r="C7" i="180"/>
  <c r="F26" i="181"/>
  <c r="F26" i="182" s="1"/>
  <c r="F26" i="183" s="1"/>
  <c r="F26" i="184" s="1"/>
  <c r="F26" i="185" s="1"/>
  <c r="F26" i="188" s="1"/>
  <c r="F26" i="189" s="1"/>
  <c r="F26" i="190" s="1"/>
  <c r="C19" i="181"/>
  <c r="D11" i="181"/>
  <c r="D9" i="182"/>
  <c r="F20" i="182"/>
  <c r="F20" i="183" s="1"/>
  <c r="G20" i="183" s="1"/>
  <c r="C19" i="182"/>
  <c r="C28" i="183"/>
  <c r="D26" i="183"/>
  <c r="C19" i="184"/>
  <c r="C28" i="184"/>
  <c r="C28" i="185"/>
  <c r="D4" i="185"/>
  <c r="D26" i="188"/>
  <c r="D4" i="188"/>
  <c r="E26" i="176"/>
  <c r="C28" i="189"/>
  <c r="D28" i="189" s="1"/>
  <c r="D26" i="189"/>
  <c r="C28" i="190"/>
  <c r="D26" i="190"/>
  <c r="D5" i="190"/>
  <c r="E16" i="179"/>
  <c r="E16" i="180" s="1"/>
  <c r="E16" i="181" s="1"/>
  <c r="E16" i="182" s="1"/>
  <c r="E16" i="183" s="1"/>
  <c r="E16" i="184" s="1"/>
  <c r="G16" i="178"/>
  <c r="E21" i="178"/>
  <c r="F14" i="191"/>
  <c r="G14" i="191" s="1"/>
  <c r="F22" i="192"/>
  <c r="F22" i="193" s="1"/>
  <c r="F23" i="192"/>
  <c r="F23" i="193" s="1"/>
  <c r="E10" i="178"/>
  <c r="E10" i="179" s="1"/>
  <c r="E10" i="180" s="1"/>
  <c r="E10" i="181" s="1"/>
  <c r="E10" i="182" s="1"/>
  <c r="E10" i="183" s="1"/>
  <c r="E10" i="184" s="1"/>
  <c r="E10" i="185" s="1"/>
  <c r="E10" i="188" s="1"/>
  <c r="E10" i="189" s="1"/>
  <c r="E10" i="190" s="1"/>
  <c r="E22" i="178"/>
  <c r="E22" i="179" s="1"/>
  <c r="E22" i="180" s="1"/>
  <c r="E22" i="181" s="1"/>
  <c r="E22" i="182" s="1"/>
  <c r="E22" i="183" s="1"/>
  <c r="E22" i="184" s="1"/>
  <c r="C19" i="191"/>
  <c r="F15" i="191"/>
  <c r="G21" i="177"/>
  <c r="F16" i="191"/>
  <c r="F16" i="192" s="1"/>
  <c r="G17" i="191"/>
  <c r="E7" i="177"/>
  <c r="E12" i="178"/>
  <c r="E12" i="179" s="1"/>
  <c r="E12" i="180" s="1"/>
  <c r="E12" i="181" s="1"/>
  <c r="E12" i="182" s="1"/>
  <c r="E12" i="183" s="1"/>
  <c r="E12" i="184" s="1"/>
  <c r="D17" i="191"/>
  <c r="F5" i="191"/>
  <c r="F5" i="192"/>
  <c r="F5" i="193" s="1"/>
  <c r="D18" i="191"/>
  <c r="G18" i="191"/>
  <c r="F6" i="191"/>
  <c r="G6" i="191" s="1"/>
  <c r="G27" i="177"/>
  <c r="G24" i="177"/>
  <c r="C28" i="191"/>
  <c r="D28" i="191" s="1"/>
  <c r="G9" i="191"/>
  <c r="C7" i="191"/>
  <c r="F12" i="192"/>
  <c r="F12" i="193" s="1"/>
  <c r="G12" i="193" s="1"/>
  <c r="F14" i="192"/>
  <c r="F14" i="193" s="1"/>
  <c r="F15" i="192"/>
  <c r="F15" i="193" s="1"/>
  <c r="F17" i="192"/>
  <c r="F17" i="193" s="1"/>
  <c r="D4" i="191"/>
  <c r="F18" i="192"/>
  <c r="F18" i="193" s="1"/>
  <c r="F21" i="192"/>
  <c r="F21" i="193" s="1"/>
  <c r="F28" i="193" s="1"/>
  <c r="G26" i="179"/>
  <c r="E26" i="180"/>
  <c r="E26" i="181" s="1"/>
  <c r="E26" i="182" s="1"/>
  <c r="E26" i="183" s="1"/>
  <c r="E26" i="184" s="1"/>
  <c r="D11" i="192"/>
  <c r="G25" i="193"/>
  <c r="G10" i="193"/>
  <c r="G26" i="193"/>
  <c r="G11" i="193"/>
  <c r="G23" i="193"/>
  <c r="C28" i="192"/>
  <c r="D21" i="192"/>
  <c r="G24" i="193"/>
  <c r="G27" i="193"/>
  <c r="G18" i="193"/>
  <c r="F4" i="192"/>
  <c r="F4" i="193" s="1"/>
  <c r="G4" i="193" s="1"/>
  <c r="F20" i="192"/>
  <c r="F20" i="193" s="1"/>
  <c r="G20" i="193" s="1"/>
  <c r="E9" i="180"/>
  <c r="G15" i="193"/>
  <c r="E7" i="185"/>
  <c r="E22" i="185"/>
  <c r="E22" i="188" s="1"/>
  <c r="E22" i="189" s="1"/>
  <c r="E22" i="190" s="1"/>
  <c r="E11" i="185"/>
  <c r="E11" i="188" s="1"/>
  <c r="E11" i="189" s="1"/>
  <c r="E11" i="190" s="1"/>
  <c r="E7" i="183"/>
  <c r="E19" i="184"/>
  <c r="E15" i="185"/>
  <c r="E15" i="188" s="1"/>
  <c r="E15" i="189" s="1"/>
  <c r="E15" i="190" s="1"/>
  <c r="E26" i="185"/>
  <c r="E26" i="188" s="1"/>
  <c r="E26" i="189" s="1"/>
  <c r="E26" i="190" s="1"/>
  <c r="E16" i="185"/>
  <c r="E16" i="188" s="1"/>
  <c r="E16" i="189" s="1"/>
  <c r="E16" i="190" s="1"/>
  <c r="E5" i="188"/>
  <c r="E5" i="189" s="1"/>
  <c r="E5" i="190" s="1"/>
  <c r="E23" i="190"/>
  <c r="E20" i="190"/>
  <c r="G16" i="191"/>
  <c r="G18" i="192"/>
  <c r="E17" i="192"/>
  <c r="E17" i="193" s="1"/>
  <c r="E9" i="192"/>
  <c r="G9" i="192" s="1"/>
  <c r="G14" i="193"/>
  <c r="G22" i="192"/>
  <c r="E22" i="193"/>
  <c r="G8" i="193"/>
  <c r="E7" i="193"/>
  <c r="C29" i="193"/>
  <c r="C30" i="193" s="1"/>
  <c r="F13" i="193"/>
  <c r="G5" i="193"/>
  <c r="B30" i="193"/>
  <c r="D29" i="193"/>
  <c r="G25" i="192"/>
  <c r="F28" i="192"/>
  <c r="G27" i="192"/>
  <c r="G23" i="192"/>
  <c r="G10" i="192"/>
  <c r="B29" i="192"/>
  <c r="G26" i="192"/>
  <c r="E28" i="192"/>
  <c r="G12" i="192"/>
  <c r="E7" i="192"/>
  <c r="G11" i="192"/>
  <c r="B30" i="192"/>
  <c r="D19" i="192"/>
  <c r="G24" i="192"/>
  <c r="D28" i="192"/>
  <c r="D14" i="192"/>
  <c r="C19" i="192"/>
  <c r="G21" i="192"/>
  <c r="G4" i="192"/>
  <c r="D24" i="192"/>
  <c r="C7" i="192"/>
  <c r="D12" i="192"/>
  <c r="D17" i="192"/>
  <c r="D5" i="192"/>
  <c r="D10" i="192"/>
  <c r="D8" i="192"/>
  <c r="C13" i="192"/>
  <c r="D13" i="192" s="1"/>
  <c r="G20" i="192"/>
  <c r="D23" i="192"/>
  <c r="D6" i="192"/>
  <c r="F19" i="191"/>
  <c r="G15" i="191"/>
  <c r="G5" i="191"/>
  <c r="F7" i="191"/>
  <c r="E19" i="191"/>
  <c r="G12" i="191"/>
  <c r="B29" i="191"/>
  <c r="B30" i="191" s="1"/>
  <c r="E13" i="191"/>
  <c r="G10" i="191"/>
  <c r="E7" i="191"/>
  <c r="D19" i="191"/>
  <c r="F13" i="191"/>
  <c r="G8" i="191"/>
  <c r="D7" i="191"/>
  <c r="D8" i="191"/>
  <c r="D9" i="191"/>
  <c r="D10" i="191"/>
  <c r="D11" i="191"/>
  <c r="D12" i="191"/>
  <c r="C13" i="191"/>
  <c r="D13" i="191" s="1"/>
  <c r="G20" i="191"/>
  <c r="G21" i="191"/>
  <c r="G22" i="191"/>
  <c r="G23" i="191"/>
  <c r="G24" i="191"/>
  <c r="G25" i="191"/>
  <c r="G26" i="191"/>
  <c r="G27" i="191"/>
  <c r="E28" i="191"/>
  <c r="D20" i="191"/>
  <c r="D21" i="191"/>
  <c r="D22" i="191"/>
  <c r="D23" i="191"/>
  <c r="D24" i="191"/>
  <c r="D25" i="191"/>
  <c r="D26" i="191"/>
  <c r="D27" i="191"/>
  <c r="D7" i="190"/>
  <c r="D28" i="190"/>
  <c r="D24" i="190"/>
  <c r="B29" i="190"/>
  <c r="C7" i="190"/>
  <c r="C19" i="190"/>
  <c r="D19" i="190" s="1"/>
  <c r="D22" i="190"/>
  <c r="D27" i="190"/>
  <c r="D18" i="190"/>
  <c r="D6" i="190"/>
  <c r="D16" i="190"/>
  <c r="B29" i="189"/>
  <c r="C7" i="189"/>
  <c r="D12" i="189"/>
  <c r="D24" i="189"/>
  <c r="D22" i="189"/>
  <c r="D27" i="189"/>
  <c r="C19" i="189"/>
  <c r="D19" i="189" s="1"/>
  <c r="D5" i="189"/>
  <c r="D10" i="189"/>
  <c r="D20" i="189"/>
  <c r="D25" i="189"/>
  <c r="D8" i="189"/>
  <c r="C13" i="189"/>
  <c r="D13" i="189" s="1"/>
  <c r="D18" i="189"/>
  <c r="D6" i="189"/>
  <c r="D16" i="189"/>
  <c r="D7" i="188"/>
  <c r="D28" i="188"/>
  <c r="B29" i="188"/>
  <c r="D22" i="188"/>
  <c r="D27" i="188"/>
  <c r="D5" i="188"/>
  <c r="C19" i="188"/>
  <c r="D19" i="188" s="1"/>
  <c r="D17" i="188"/>
  <c r="D15" i="188"/>
  <c r="D8" i="188"/>
  <c r="C13" i="188"/>
  <c r="D13" i="188" s="1"/>
  <c r="D18" i="188"/>
  <c r="D23" i="188"/>
  <c r="D6" i="188"/>
  <c r="D14" i="188"/>
  <c r="D11" i="188"/>
  <c r="D16" i="188"/>
  <c r="D7" i="185"/>
  <c r="D28" i="185"/>
  <c r="D24" i="185"/>
  <c r="B29" i="185"/>
  <c r="D12" i="185"/>
  <c r="D17" i="185"/>
  <c r="C19" i="185"/>
  <c r="D19" i="185" s="1"/>
  <c r="D22" i="185"/>
  <c r="D27" i="185"/>
  <c r="D10" i="185"/>
  <c r="D15" i="185"/>
  <c r="D20" i="185"/>
  <c r="D25" i="185"/>
  <c r="D8" i="185"/>
  <c r="C13" i="185"/>
  <c r="D13" i="185" s="1"/>
  <c r="D18" i="185"/>
  <c r="D23" i="185"/>
  <c r="D6" i="185"/>
  <c r="D11" i="185"/>
  <c r="D16" i="185"/>
  <c r="D28" i="184"/>
  <c r="D20" i="184"/>
  <c r="D15" i="184"/>
  <c r="D19" i="184"/>
  <c r="B29" i="184"/>
  <c r="B30" i="184" s="1"/>
  <c r="E7" i="184"/>
  <c r="D7" i="184"/>
  <c r="D8" i="184"/>
  <c r="D9" i="184"/>
  <c r="D10" i="184"/>
  <c r="D11" i="184"/>
  <c r="D12" i="184"/>
  <c r="C13" i="184"/>
  <c r="D13" i="184" s="1"/>
  <c r="D4" i="184"/>
  <c r="D5" i="184"/>
  <c r="D6" i="184"/>
  <c r="D7" i="183"/>
  <c r="D19" i="183"/>
  <c r="D28" i="183"/>
  <c r="D14" i="183"/>
  <c r="C19" i="183"/>
  <c r="D24" i="183"/>
  <c r="B29" i="183"/>
  <c r="E19" i="183"/>
  <c r="D12" i="183"/>
  <c r="D17" i="183"/>
  <c r="D22" i="183"/>
  <c r="D27" i="183"/>
  <c r="D5" i="183"/>
  <c r="D10" i="183"/>
  <c r="D15" i="183"/>
  <c r="D20" i="183"/>
  <c r="D25" i="183"/>
  <c r="D8" i="183"/>
  <c r="C13" i="183"/>
  <c r="C29" i="183" s="1"/>
  <c r="C30" i="183" s="1"/>
  <c r="D18" i="183"/>
  <c r="D23" i="183"/>
  <c r="D6" i="183"/>
  <c r="D11" i="183"/>
  <c r="D16" i="183"/>
  <c r="D19" i="182"/>
  <c r="D7" i="182"/>
  <c r="E19" i="182"/>
  <c r="E7" i="182"/>
  <c r="D28" i="182"/>
  <c r="D14" i="182"/>
  <c r="D22" i="182"/>
  <c r="D27" i="182"/>
  <c r="D5" i="182"/>
  <c r="D10" i="182"/>
  <c r="D20" i="182"/>
  <c r="D25" i="182"/>
  <c r="D8" i="182"/>
  <c r="C13" i="182"/>
  <c r="C29" i="182" s="1"/>
  <c r="C30" i="182" s="1"/>
  <c r="D18" i="182"/>
  <c r="D23" i="182"/>
  <c r="D24" i="182"/>
  <c r="D11" i="182"/>
  <c r="B29" i="182"/>
  <c r="D16" i="182"/>
  <c r="D21" i="181"/>
  <c r="D19" i="181"/>
  <c r="G26" i="181"/>
  <c r="G16" i="181"/>
  <c r="B29" i="181"/>
  <c r="B30" i="181"/>
  <c r="G25" i="181"/>
  <c r="C29" i="181"/>
  <c r="C30" i="181" s="1"/>
  <c r="D13" i="181"/>
  <c r="D28" i="181"/>
  <c r="E19" i="181"/>
  <c r="D5" i="181"/>
  <c r="D17" i="181"/>
  <c r="D27" i="181"/>
  <c r="D10" i="181"/>
  <c r="G5" i="181"/>
  <c r="D15" i="181"/>
  <c r="D22" i="181"/>
  <c r="G10" i="181"/>
  <c r="D20" i="181"/>
  <c r="D25" i="181"/>
  <c r="D14" i="181"/>
  <c r="D12" i="181"/>
  <c r="D8" i="181"/>
  <c r="C13" i="181"/>
  <c r="D18" i="181"/>
  <c r="G20" i="181"/>
  <c r="D7" i="181"/>
  <c r="D6" i="181"/>
  <c r="C28" i="180"/>
  <c r="D21" i="180"/>
  <c r="G26" i="180"/>
  <c r="E19" i="180"/>
  <c r="B29" i="180"/>
  <c r="B30" i="180" s="1"/>
  <c r="G5" i="180"/>
  <c r="D28" i="180"/>
  <c r="D14" i="180"/>
  <c r="G10" i="180"/>
  <c r="D20" i="180"/>
  <c r="D25" i="180"/>
  <c r="G24" i="180"/>
  <c r="E7" i="180"/>
  <c r="D15" i="180"/>
  <c r="D8" i="180"/>
  <c r="C13" i="180"/>
  <c r="G20" i="180"/>
  <c r="G25" i="180"/>
  <c r="C19" i="180"/>
  <c r="D19" i="180" s="1"/>
  <c r="D22" i="180"/>
  <c r="D18" i="180"/>
  <c r="D17" i="180"/>
  <c r="E13" i="180"/>
  <c r="D23" i="180"/>
  <c r="D6" i="180"/>
  <c r="D7" i="180"/>
  <c r="D11" i="180"/>
  <c r="D16" i="180"/>
  <c r="D5" i="180"/>
  <c r="G22" i="179"/>
  <c r="D7" i="179"/>
  <c r="G16" i="179"/>
  <c r="E7" i="179"/>
  <c r="D19" i="179"/>
  <c r="G8" i="179"/>
  <c r="G5" i="179"/>
  <c r="D28" i="179"/>
  <c r="G11" i="179"/>
  <c r="D24" i="179"/>
  <c r="B29" i="179"/>
  <c r="G14" i="179"/>
  <c r="E19" i="179"/>
  <c r="D12" i="179"/>
  <c r="G24" i="179"/>
  <c r="G12" i="179"/>
  <c r="D5" i="179"/>
  <c r="D10" i="179"/>
  <c r="D15" i="179"/>
  <c r="G10" i="179"/>
  <c r="D20" i="179"/>
  <c r="D25" i="179"/>
  <c r="D14" i="179"/>
  <c r="D8" i="179"/>
  <c r="C13" i="179"/>
  <c r="D13" i="179" s="1"/>
  <c r="G25" i="179"/>
  <c r="G20" i="179"/>
  <c r="E13" i="179"/>
  <c r="D23" i="179"/>
  <c r="D6" i="179"/>
  <c r="G18" i="179"/>
  <c r="D11" i="179"/>
  <c r="G6" i="179"/>
  <c r="D16" i="179"/>
  <c r="D21" i="178"/>
  <c r="G14" i="178"/>
  <c r="G9" i="178"/>
  <c r="C13" i="178"/>
  <c r="C29" i="178" s="1"/>
  <c r="C30" i="178" s="1"/>
  <c r="D7" i="178"/>
  <c r="E28" i="178"/>
  <c r="D19" i="178"/>
  <c r="E7" i="178"/>
  <c r="G4" i="178"/>
  <c r="G11" i="178"/>
  <c r="D28" i="178"/>
  <c r="D24" i="178"/>
  <c r="B29" i="178"/>
  <c r="E19" i="178"/>
  <c r="D12" i="178"/>
  <c r="G24" i="178"/>
  <c r="D17" i="178"/>
  <c r="G12" i="178"/>
  <c r="D22" i="178"/>
  <c r="D27" i="178"/>
  <c r="D5" i="178"/>
  <c r="G17" i="178"/>
  <c r="D10" i="178"/>
  <c r="G22" i="178"/>
  <c r="G27" i="178"/>
  <c r="G5" i="178"/>
  <c r="D15" i="178"/>
  <c r="G10" i="178"/>
  <c r="D20" i="178"/>
  <c r="D25" i="178"/>
  <c r="G15" i="178"/>
  <c r="G25" i="178"/>
  <c r="D18" i="178"/>
  <c r="G20" i="178"/>
  <c r="G8" i="178"/>
  <c r="E13" i="178"/>
  <c r="D23" i="178"/>
  <c r="D6" i="178"/>
  <c r="G18" i="178"/>
  <c r="D11" i="178"/>
  <c r="G23" i="178"/>
  <c r="G6" i="178"/>
  <c r="D16" i="178"/>
  <c r="C28" i="177"/>
  <c r="G28" i="177"/>
  <c r="C13" i="177"/>
  <c r="D13" i="177" s="1"/>
  <c r="F13" i="177"/>
  <c r="G11" i="177"/>
  <c r="F7" i="177"/>
  <c r="G5" i="177"/>
  <c r="G6" i="177"/>
  <c r="G17" i="177"/>
  <c r="G16" i="177"/>
  <c r="E19" i="177"/>
  <c r="B29" i="177"/>
  <c r="B30" i="177" s="1"/>
  <c r="D28" i="177"/>
  <c r="D7" i="177"/>
  <c r="F19" i="177"/>
  <c r="G14" i="177"/>
  <c r="D17" i="177"/>
  <c r="G20" i="177"/>
  <c r="G4" i="177"/>
  <c r="E13" i="177"/>
  <c r="D20" i="177"/>
  <c r="D21" i="177"/>
  <c r="D22" i="177"/>
  <c r="D23" i="177"/>
  <c r="D24" i="177"/>
  <c r="D25" i="177"/>
  <c r="D26" i="177"/>
  <c r="D27" i="177"/>
  <c r="D14" i="177"/>
  <c r="D15" i="177"/>
  <c r="D16" i="177"/>
  <c r="D18" i="177"/>
  <c r="C19" i="177"/>
  <c r="D4" i="177"/>
  <c r="D5" i="177"/>
  <c r="D6" i="177"/>
  <c r="B30" i="176"/>
  <c r="D28" i="176"/>
  <c r="D7" i="176"/>
  <c r="D12" i="176"/>
  <c r="D17" i="176"/>
  <c r="D22" i="176"/>
  <c r="D27" i="176"/>
  <c r="D10" i="176"/>
  <c r="D14" i="176"/>
  <c r="D20" i="176"/>
  <c r="D25" i="176"/>
  <c r="D8" i="176"/>
  <c r="C13" i="176"/>
  <c r="D13" i="176" s="1"/>
  <c r="D18" i="176"/>
  <c r="C19" i="176"/>
  <c r="D19" i="176" s="1"/>
  <c r="D23" i="176"/>
  <c r="D6" i="176"/>
  <c r="D11" i="176"/>
  <c r="D16" i="176"/>
  <c r="E15" i="166"/>
  <c r="E15" i="167" s="1"/>
  <c r="E15" i="168" s="1"/>
  <c r="E15" i="169" s="1"/>
  <c r="E15" i="171" s="1"/>
  <c r="E15" i="172" s="1"/>
  <c r="E15" i="173" s="1"/>
  <c r="E15" i="174" s="1"/>
  <c r="E15" i="175" s="1"/>
  <c r="E25" i="174"/>
  <c r="E25" i="175" s="1"/>
  <c r="E7" i="167"/>
  <c r="E4" i="168"/>
  <c r="E4" i="169" s="1"/>
  <c r="E4" i="171" s="1"/>
  <c r="E4" i="172" s="1"/>
  <c r="E4" i="173" s="1"/>
  <c r="E4" i="174" s="1"/>
  <c r="E7" i="174" s="1"/>
  <c r="E12" i="167"/>
  <c r="E12" i="168" s="1"/>
  <c r="E12" i="169" s="1"/>
  <c r="G12" i="166"/>
  <c r="E17" i="171"/>
  <c r="E6" i="175"/>
  <c r="E8" i="173"/>
  <c r="E8" i="174" s="1"/>
  <c r="E8" i="175" s="1"/>
  <c r="E8" i="176" s="1"/>
  <c r="E20" i="174"/>
  <c r="E20" i="175" s="1"/>
  <c r="E16" i="171"/>
  <c r="E23" i="174"/>
  <c r="E23" i="175" s="1"/>
  <c r="E7" i="164"/>
  <c r="E9" i="166"/>
  <c r="E13" i="166" s="1"/>
  <c r="D7" i="175"/>
  <c r="D13" i="175"/>
  <c r="D28" i="175"/>
  <c r="D24" i="175"/>
  <c r="B29" i="175"/>
  <c r="D12" i="175"/>
  <c r="D17" i="175"/>
  <c r="D22" i="175"/>
  <c r="D27" i="175"/>
  <c r="C19" i="175"/>
  <c r="C29" i="175" s="1"/>
  <c r="C30" i="175" s="1"/>
  <c r="D20" i="175"/>
  <c r="D25" i="175"/>
  <c r="D8" i="175"/>
  <c r="C13" i="175"/>
  <c r="D18" i="175"/>
  <c r="D23" i="175"/>
  <c r="D11" i="175"/>
  <c r="C28" i="174"/>
  <c r="D28" i="174" s="1"/>
  <c r="D16" i="174"/>
  <c r="C19" i="174"/>
  <c r="D19" i="174" s="1"/>
  <c r="D27" i="174"/>
  <c r="D5" i="174"/>
  <c r="D10" i="174"/>
  <c r="B29" i="174"/>
  <c r="D15" i="174"/>
  <c r="D14" i="174"/>
  <c r="D22" i="174"/>
  <c r="D8" i="174"/>
  <c r="C13" i="174"/>
  <c r="C29" i="174" s="1"/>
  <c r="C30" i="174" s="1"/>
  <c r="D24" i="174"/>
  <c r="D23" i="174"/>
  <c r="D11" i="174"/>
  <c r="E28" i="173"/>
  <c r="B29" i="173"/>
  <c r="B30" i="173" s="1"/>
  <c r="D7" i="173"/>
  <c r="D28" i="173"/>
  <c r="D14" i="173"/>
  <c r="C19" i="173"/>
  <c r="D19" i="173" s="1"/>
  <c r="D24" i="173"/>
  <c r="C29" i="173"/>
  <c r="C30" i="173" s="1"/>
  <c r="D12" i="173"/>
  <c r="D17" i="173"/>
  <c r="D22" i="173"/>
  <c r="D27" i="173"/>
  <c r="D5" i="173"/>
  <c r="D10" i="173"/>
  <c r="D15" i="173"/>
  <c r="D20" i="173"/>
  <c r="D25" i="173"/>
  <c r="D18" i="173"/>
  <c r="D23" i="173"/>
  <c r="D6" i="173"/>
  <c r="D16" i="173"/>
  <c r="D13" i="172"/>
  <c r="E28" i="172"/>
  <c r="D14" i="172"/>
  <c r="C19" i="172"/>
  <c r="D19" i="172" s="1"/>
  <c r="B29" i="172"/>
  <c r="C7" i="172"/>
  <c r="D17" i="172"/>
  <c r="D22" i="172"/>
  <c r="D27" i="172"/>
  <c r="D5" i="172"/>
  <c r="D10" i="172"/>
  <c r="D25" i="172"/>
  <c r="D18" i="172"/>
  <c r="D23" i="172"/>
  <c r="D11" i="172"/>
  <c r="D16" i="172"/>
  <c r="D7" i="171"/>
  <c r="E28" i="171"/>
  <c r="D28" i="171"/>
  <c r="D14" i="171"/>
  <c r="C19" i="171"/>
  <c r="D19" i="171" s="1"/>
  <c r="D24" i="171"/>
  <c r="B29" i="171"/>
  <c r="D12" i="171"/>
  <c r="D17" i="171"/>
  <c r="D5" i="171"/>
  <c r="D10" i="171"/>
  <c r="D15" i="171"/>
  <c r="D20" i="171"/>
  <c r="D25" i="171"/>
  <c r="D8" i="171"/>
  <c r="C13" i="171"/>
  <c r="D18" i="171"/>
  <c r="D23" i="171"/>
  <c r="D6" i="171"/>
  <c r="D11" i="171"/>
  <c r="D16" i="171"/>
  <c r="E28" i="169"/>
  <c r="D28" i="169"/>
  <c r="D14" i="169"/>
  <c r="C19" i="169"/>
  <c r="D19" i="169" s="1"/>
  <c r="D24" i="169"/>
  <c r="B29" i="169"/>
  <c r="C7" i="169"/>
  <c r="D12" i="169"/>
  <c r="D5" i="169"/>
  <c r="D10" i="169"/>
  <c r="D15" i="169"/>
  <c r="D20" i="169"/>
  <c r="D25" i="169"/>
  <c r="D8" i="169"/>
  <c r="C13" i="169"/>
  <c r="D13" i="169" s="1"/>
  <c r="D23" i="169"/>
  <c r="D6" i="169"/>
  <c r="D11" i="169"/>
  <c r="D16" i="169"/>
  <c r="E28" i="168"/>
  <c r="B29" i="168"/>
  <c r="B30" i="168" s="1"/>
  <c r="G10" i="168"/>
  <c r="D13" i="168"/>
  <c r="D24" i="168"/>
  <c r="D22" i="168"/>
  <c r="D27" i="168"/>
  <c r="D5" i="168"/>
  <c r="D14" i="168"/>
  <c r="D12" i="168"/>
  <c r="D17" i="168"/>
  <c r="D7" i="168"/>
  <c r="D15" i="168"/>
  <c r="D8" i="168"/>
  <c r="C13" i="168"/>
  <c r="D18" i="168"/>
  <c r="D23" i="168"/>
  <c r="C28" i="168"/>
  <c r="D28" i="168" s="1"/>
  <c r="D6" i="168"/>
  <c r="G18" i="168"/>
  <c r="D11" i="168"/>
  <c r="C19" i="168"/>
  <c r="D19" i="168" s="1"/>
  <c r="D16" i="168"/>
  <c r="E28" i="167"/>
  <c r="G21" i="167"/>
  <c r="G16" i="167"/>
  <c r="G8" i="167"/>
  <c r="D28" i="167"/>
  <c r="D17" i="167"/>
  <c r="G5" i="167"/>
  <c r="G10" i="167"/>
  <c r="D20" i="167"/>
  <c r="D25" i="167"/>
  <c r="G4" i="167"/>
  <c r="D12" i="167"/>
  <c r="D8" i="167"/>
  <c r="C13" i="167"/>
  <c r="C19" i="167"/>
  <c r="D19" i="167" s="1"/>
  <c r="D15" i="167"/>
  <c r="D18" i="167"/>
  <c r="D24" i="167"/>
  <c r="D23" i="167"/>
  <c r="G27" i="167"/>
  <c r="D6" i="167"/>
  <c r="G18" i="167"/>
  <c r="B29" i="167"/>
  <c r="D11" i="167"/>
  <c r="D16" i="167"/>
  <c r="G4" i="166"/>
  <c r="G17" i="166"/>
  <c r="G26" i="166"/>
  <c r="E28" i="166"/>
  <c r="G21" i="166"/>
  <c r="G16" i="166"/>
  <c r="D13" i="166"/>
  <c r="G25" i="166"/>
  <c r="G14" i="166"/>
  <c r="G11" i="166"/>
  <c r="D28" i="166"/>
  <c r="D14" i="166"/>
  <c r="C19" i="166"/>
  <c r="D19" i="166" s="1"/>
  <c r="B29" i="166"/>
  <c r="C7" i="166"/>
  <c r="C29" i="166" s="1"/>
  <c r="C30" i="166" s="1"/>
  <c r="D12" i="166"/>
  <c r="G24" i="166"/>
  <c r="E7" i="166"/>
  <c r="D22" i="166"/>
  <c r="D27" i="166"/>
  <c r="D5" i="166"/>
  <c r="D10" i="166"/>
  <c r="G22" i="166"/>
  <c r="G27" i="166"/>
  <c r="G10" i="166"/>
  <c r="D20" i="166"/>
  <c r="D25" i="166"/>
  <c r="D8" i="166"/>
  <c r="C13" i="166"/>
  <c r="G20" i="166"/>
  <c r="G8" i="166"/>
  <c r="D23" i="166"/>
  <c r="D6" i="166"/>
  <c r="G18" i="166"/>
  <c r="D11" i="166"/>
  <c r="G23" i="166"/>
  <c r="G6" i="166"/>
  <c r="D7" i="165"/>
  <c r="G26" i="165"/>
  <c r="E28" i="165"/>
  <c r="G21" i="165"/>
  <c r="G16" i="165"/>
  <c r="E13" i="165"/>
  <c r="G24" i="165"/>
  <c r="G14" i="165"/>
  <c r="G11" i="165"/>
  <c r="G5" i="165"/>
  <c r="G18" i="165"/>
  <c r="F19" i="165"/>
  <c r="D28" i="165"/>
  <c r="E7" i="165"/>
  <c r="D17" i="165"/>
  <c r="G12" i="165"/>
  <c r="D22" i="165"/>
  <c r="D27" i="165"/>
  <c r="D5" i="165"/>
  <c r="G17" i="165"/>
  <c r="D24" i="165"/>
  <c r="D10" i="165"/>
  <c r="G22" i="165"/>
  <c r="G27" i="165"/>
  <c r="B29" i="165"/>
  <c r="G10" i="165"/>
  <c r="D20" i="165"/>
  <c r="D25" i="165"/>
  <c r="C13" i="165"/>
  <c r="D13" i="165" s="1"/>
  <c r="G25" i="165"/>
  <c r="D18" i="165"/>
  <c r="G20" i="165"/>
  <c r="D14" i="165"/>
  <c r="E19" i="165"/>
  <c r="D23" i="165"/>
  <c r="C19" i="165"/>
  <c r="D19" i="165" s="1"/>
  <c r="D11" i="165"/>
  <c r="G23" i="165"/>
  <c r="G8" i="165"/>
  <c r="G6" i="165"/>
  <c r="D16" i="165"/>
  <c r="D6" i="165"/>
  <c r="G9" i="164"/>
  <c r="G26" i="164"/>
  <c r="E28" i="164"/>
  <c r="G21" i="164"/>
  <c r="G16" i="164"/>
  <c r="B29" i="164"/>
  <c r="B30" i="164" s="1"/>
  <c r="G17" i="164"/>
  <c r="G18" i="164"/>
  <c r="G24" i="164"/>
  <c r="G12" i="164"/>
  <c r="G10" i="164"/>
  <c r="G8" i="164"/>
  <c r="G22" i="164"/>
  <c r="G27" i="164"/>
  <c r="C19" i="164"/>
  <c r="D19" i="164" s="1"/>
  <c r="D24" i="164"/>
  <c r="D5" i="164"/>
  <c r="E19" i="164"/>
  <c r="D12" i="164"/>
  <c r="D17" i="164"/>
  <c r="D20" i="164"/>
  <c r="D7" i="164"/>
  <c r="D15" i="164"/>
  <c r="G4" i="164"/>
  <c r="G14" i="164"/>
  <c r="G15" i="164"/>
  <c r="D18" i="164"/>
  <c r="C28" i="164"/>
  <c r="D28" i="164" s="1"/>
  <c r="G25" i="164"/>
  <c r="D23" i="164"/>
  <c r="D14" i="164"/>
  <c r="D8" i="164"/>
  <c r="C13" i="164"/>
  <c r="D13" i="164" s="1"/>
  <c r="E13" i="164"/>
  <c r="G23" i="164"/>
  <c r="G11" i="164"/>
  <c r="D6" i="164"/>
  <c r="G6" i="164"/>
  <c r="D16" i="164"/>
  <c r="B29" i="163"/>
  <c r="B30" i="163" s="1"/>
  <c r="D5" i="163"/>
  <c r="D20" i="163"/>
  <c r="D25" i="163"/>
  <c r="D17" i="163"/>
  <c r="D7" i="163"/>
  <c r="D14" i="163"/>
  <c r="D10" i="163"/>
  <c r="D23" i="163"/>
  <c r="C28" i="163"/>
  <c r="D28" i="163" s="1"/>
  <c r="D12" i="163"/>
  <c r="D24" i="163"/>
  <c r="D27" i="163"/>
  <c r="C13" i="163"/>
  <c r="D13" i="163" s="1"/>
  <c r="C19" i="163"/>
  <c r="D19" i="163" s="1"/>
  <c r="D8" i="163"/>
  <c r="D6" i="163"/>
  <c r="D16" i="163"/>
  <c r="C28" i="162"/>
  <c r="D28" i="162" s="1"/>
  <c r="D13" i="162"/>
  <c r="B29" i="162"/>
  <c r="B30" i="162" s="1"/>
  <c r="D7" i="162"/>
  <c r="D14" i="162"/>
  <c r="D15" i="162"/>
  <c r="D16" i="162"/>
  <c r="D17" i="162"/>
  <c r="D18" i="162"/>
  <c r="C19" i="162"/>
  <c r="D20" i="162"/>
  <c r="D21" i="162"/>
  <c r="D22" i="162"/>
  <c r="D23" i="162"/>
  <c r="D24" i="162"/>
  <c r="D25" i="162"/>
  <c r="D26" i="162"/>
  <c r="D27" i="162"/>
  <c r="C27" i="161"/>
  <c r="C26" i="161"/>
  <c r="C25" i="161"/>
  <c r="C24" i="161"/>
  <c r="C23" i="161"/>
  <c r="C22" i="161"/>
  <c r="C21" i="161"/>
  <c r="C20" i="161"/>
  <c r="C18" i="161"/>
  <c r="D18" i="161" s="1"/>
  <c r="C17" i="161"/>
  <c r="D17" i="161" s="1"/>
  <c r="C16" i="161"/>
  <c r="C15" i="161"/>
  <c r="C14" i="161"/>
  <c r="D14" i="161" s="1"/>
  <c r="C12" i="161"/>
  <c r="C11" i="161"/>
  <c r="D11" i="161" s="1"/>
  <c r="C10" i="161"/>
  <c r="C9" i="161"/>
  <c r="C8" i="161"/>
  <c r="D8" i="161" s="1"/>
  <c r="C6" i="161"/>
  <c r="D6" i="161" s="1"/>
  <c r="C5" i="161"/>
  <c r="D5" i="161" s="1"/>
  <c r="C4" i="161"/>
  <c r="C7" i="161" s="1"/>
  <c r="B28" i="161"/>
  <c r="F29" i="200" l="1"/>
  <c r="F30" i="200" s="1"/>
  <c r="E30" i="200"/>
  <c r="G30" i="200" s="1"/>
  <c r="G29" i="200"/>
  <c r="J13" i="200"/>
  <c r="H29" i="200"/>
  <c r="E7" i="195"/>
  <c r="E19" i="192"/>
  <c r="G17" i="192"/>
  <c r="G5" i="198"/>
  <c r="E13" i="192"/>
  <c r="G6" i="195"/>
  <c r="E6" i="197"/>
  <c r="G6" i="196"/>
  <c r="E23" i="197"/>
  <c r="G23" i="196"/>
  <c r="E7" i="196"/>
  <c r="G7" i="196" s="1"/>
  <c r="G22" i="193"/>
  <c r="E22" i="194"/>
  <c r="E16" i="196"/>
  <c r="G16" i="195"/>
  <c r="G17" i="193"/>
  <c r="E17" i="194"/>
  <c r="C30" i="199"/>
  <c r="D30" i="199" s="1"/>
  <c r="D29" i="199"/>
  <c r="F29" i="199"/>
  <c r="C30" i="198"/>
  <c r="D30" i="198" s="1"/>
  <c r="D29" i="198"/>
  <c r="F29" i="198"/>
  <c r="F29" i="197"/>
  <c r="F29" i="196"/>
  <c r="F30" i="196" s="1"/>
  <c r="F29" i="195"/>
  <c r="G7" i="195"/>
  <c r="C30" i="195"/>
  <c r="D30" i="195" s="1"/>
  <c r="D29" i="195"/>
  <c r="F29" i="194"/>
  <c r="F30" i="194" s="1"/>
  <c r="G7" i="194"/>
  <c r="D4" i="161"/>
  <c r="D10" i="161"/>
  <c r="D12" i="161"/>
  <c r="C28" i="161"/>
  <c r="D28" i="161" s="1"/>
  <c r="D15" i="161"/>
  <c r="D16" i="161"/>
  <c r="C29" i="162"/>
  <c r="F25" i="169"/>
  <c r="G25" i="168"/>
  <c r="F24" i="168"/>
  <c r="F24" i="169" s="1"/>
  <c r="G24" i="167"/>
  <c r="G4" i="165"/>
  <c r="G6" i="167"/>
  <c r="G14" i="168"/>
  <c r="G14" i="167"/>
  <c r="G11" i="167"/>
  <c r="G25" i="167"/>
  <c r="F20" i="168"/>
  <c r="G20" i="167"/>
  <c r="G23" i="167"/>
  <c r="F23" i="168"/>
  <c r="F21" i="169"/>
  <c r="F21" i="171" s="1"/>
  <c r="G21" i="168"/>
  <c r="F17" i="168"/>
  <c r="F17" i="169" s="1"/>
  <c r="G17" i="167"/>
  <c r="G22" i="167"/>
  <c r="F22" i="172"/>
  <c r="F18" i="172"/>
  <c r="F18" i="173" s="1"/>
  <c r="F18" i="174" s="1"/>
  <c r="G18" i="174" s="1"/>
  <c r="G18" i="169"/>
  <c r="F16" i="169"/>
  <c r="G5" i="168"/>
  <c r="G22" i="168"/>
  <c r="G22" i="169"/>
  <c r="F8" i="172"/>
  <c r="G8" i="171"/>
  <c r="G24" i="169"/>
  <c r="F24" i="171"/>
  <c r="F14" i="172"/>
  <c r="F14" i="173" s="1"/>
  <c r="F14" i="174" s="1"/>
  <c r="G14" i="171"/>
  <c r="G17" i="168"/>
  <c r="G27" i="169"/>
  <c r="F11" i="169"/>
  <c r="F13" i="169" s="1"/>
  <c r="G10" i="169"/>
  <c r="F13" i="168"/>
  <c r="G8" i="168"/>
  <c r="G18" i="172"/>
  <c r="D7" i="166"/>
  <c r="G26" i="168"/>
  <c r="G26" i="167"/>
  <c r="F27" i="172"/>
  <c r="G27" i="172" s="1"/>
  <c r="G27" i="171"/>
  <c r="F5" i="171"/>
  <c r="G5" i="171" s="1"/>
  <c r="G5" i="169"/>
  <c r="F10" i="173"/>
  <c r="F10" i="174" s="1"/>
  <c r="G10" i="174" s="1"/>
  <c r="G10" i="172"/>
  <c r="G25" i="169"/>
  <c r="F25" i="171"/>
  <c r="G26" i="169"/>
  <c r="F6" i="171"/>
  <c r="G24" i="168"/>
  <c r="F7" i="169"/>
  <c r="G7" i="169" s="1"/>
  <c r="G10" i="171"/>
  <c r="G26" i="171"/>
  <c r="F26" i="173"/>
  <c r="G26" i="172"/>
  <c r="F27" i="173"/>
  <c r="F27" i="174" s="1"/>
  <c r="C29" i="171"/>
  <c r="C30" i="171" s="1"/>
  <c r="D13" i="171"/>
  <c r="D13" i="174"/>
  <c r="F12" i="181"/>
  <c r="F12" i="182" s="1"/>
  <c r="G12" i="182" s="1"/>
  <c r="G12" i="180"/>
  <c r="F5" i="185"/>
  <c r="F5" i="188" s="1"/>
  <c r="F5" i="189" s="1"/>
  <c r="F5" i="190" s="1"/>
  <c r="G5" i="184"/>
  <c r="G15" i="179"/>
  <c r="F15" i="180"/>
  <c r="F15" i="181" s="1"/>
  <c r="F15" i="182" s="1"/>
  <c r="F15" i="183" s="1"/>
  <c r="F15" i="184" s="1"/>
  <c r="G15" i="184" s="1"/>
  <c r="F17" i="180"/>
  <c r="G17" i="179"/>
  <c r="G27" i="179"/>
  <c r="F27" i="180"/>
  <c r="G4" i="179"/>
  <c r="F4" i="180"/>
  <c r="F4" i="181" s="1"/>
  <c r="F4" i="182" s="1"/>
  <c r="G4" i="182" s="1"/>
  <c r="G16" i="182"/>
  <c r="E19" i="168"/>
  <c r="G23" i="179"/>
  <c r="G15" i="167"/>
  <c r="G22" i="180"/>
  <c r="G14" i="180"/>
  <c r="G16" i="180"/>
  <c r="G9" i="179"/>
  <c r="F23" i="181"/>
  <c r="F23" i="182" s="1"/>
  <c r="E19" i="166"/>
  <c r="E19" i="167"/>
  <c r="G15" i="166"/>
  <c r="G15" i="168"/>
  <c r="F13" i="180"/>
  <c r="G11" i="180"/>
  <c r="F11" i="181"/>
  <c r="F25" i="183"/>
  <c r="G25" i="182"/>
  <c r="G12" i="167"/>
  <c r="G15" i="182"/>
  <c r="E7" i="169"/>
  <c r="G24" i="181"/>
  <c r="G26" i="182"/>
  <c r="F8" i="182"/>
  <c r="F8" i="183" s="1"/>
  <c r="F8" i="184" s="1"/>
  <c r="F7" i="180"/>
  <c r="G15" i="180"/>
  <c r="G14" i="181"/>
  <c r="G18" i="180"/>
  <c r="F4" i="183"/>
  <c r="G15" i="183"/>
  <c r="F10" i="183"/>
  <c r="F10" i="184" s="1"/>
  <c r="G10" i="182"/>
  <c r="F22" i="182"/>
  <c r="G22" i="181"/>
  <c r="F6" i="182"/>
  <c r="F7" i="182" s="1"/>
  <c r="G7" i="182" s="1"/>
  <c r="G6" i="181"/>
  <c r="F17" i="181"/>
  <c r="G17" i="180"/>
  <c r="F18" i="182"/>
  <c r="G18" i="182" s="1"/>
  <c r="G18" i="181"/>
  <c r="G13" i="180"/>
  <c r="G20" i="182"/>
  <c r="F24" i="184"/>
  <c r="G24" i="183"/>
  <c r="F18" i="183"/>
  <c r="F12" i="183"/>
  <c r="F12" i="184" s="1"/>
  <c r="F12" i="185" s="1"/>
  <c r="F12" i="188" s="1"/>
  <c r="F12" i="189" s="1"/>
  <c r="F12" i="190" s="1"/>
  <c r="G24" i="182"/>
  <c r="G10" i="183"/>
  <c r="F20" i="184"/>
  <c r="G12" i="181"/>
  <c r="G26" i="184"/>
  <c r="G26" i="183"/>
  <c r="G14" i="184"/>
  <c r="G14" i="188"/>
  <c r="F16" i="185"/>
  <c r="F14" i="190"/>
  <c r="G14" i="190" s="1"/>
  <c r="G15" i="169"/>
  <c r="E19" i="169"/>
  <c r="G16" i="183"/>
  <c r="G16" i="184"/>
  <c r="D13" i="183"/>
  <c r="G26" i="190"/>
  <c r="E25" i="176"/>
  <c r="E23" i="176"/>
  <c r="E6" i="176"/>
  <c r="G15" i="175"/>
  <c r="E15" i="176"/>
  <c r="G5" i="190"/>
  <c r="E20" i="176"/>
  <c r="F16" i="193"/>
  <c r="G16" i="192"/>
  <c r="G21" i="193"/>
  <c r="G19" i="191"/>
  <c r="F6" i="192"/>
  <c r="E12" i="185"/>
  <c r="F13" i="192"/>
  <c r="G15" i="192"/>
  <c r="G21" i="178"/>
  <c r="E21" i="179"/>
  <c r="G28" i="192"/>
  <c r="G26" i="189"/>
  <c r="G9" i="180"/>
  <c r="E9" i="181"/>
  <c r="D30" i="193"/>
  <c r="E19" i="185"/>
  <c r="G26" i="185"/>
  <c r="G5" i="189"/>
  <c r="E19" i="190"/>
  <c r="E7" i="188"/>
  <c r="E19" i="188"/>
  <c r="G5" i="188"/>
  <c r="G26" i="188"/>
  <c r="E7" i="190"/>
  <c r="E7" i="189"/>
  <c r="E19" i="189"/>
  <c r="E9" i="193"/>
  <c r="E13" i="193" s="1"/>
  <c r="G13" i="193" s="1"/>
  <c r="E19" i="193"/>
  <c r="E28" i="193"/>
  <c r="G28" i="193" s="1"/>
  <c r="G13" i="192"/>
  <c r="G13" i="191"/>
  <c r="G7" i="191"/>
  <c r="G5" i="192"/>
  <c r="F7" i="192"/>
  <c r="E29" i="192"/>
  <c r="F19" i="192"/>
  <c r="G19" i="192" s="1"/>
  <c r="G14" i="192"/>
  <c r="D7" i="192"/>
  <c r="C29" i="192"/>
  <c r="G8" i="192"/>
  <c r="G4" i="191"/>
  <c r="F28" i="191"/>
  <c r="F29" i="191" s="1"/>
  <c r="F30" i="191" s="1"/>
  <c r="E29" i="191"/>
  <c r="C29" i="191"/>
  <c r="C29" i="190"/>
  <c r="C30" i="190" s="1"/>
  <c r="B30" i="190"/>
  <c r="D29" i="190"/>
  <c r="C29" i="189"/>
  <c r="C30" i="189" s="1"/>
  <c r="D7" i="189"/>
  <c r="B30" i="189"/>
  <c r="C29" i="188"/>
  <c r="C30" i="188" s="1"/>
  <c r="B30" i="188"/>
  <c r="G5" i="185"/>
  <c r="C29" i="185"/>
  <c r="C30" i="185" s="1"/>
  <c r="B30" i="185"/>
  <c r="D30" i="185" s="1"/>
  <c r="D29" i="185"/>
  <c r="G14" i="185"/>
  <c r="C29" i="184"/>
  <c r="C30" i="184" s="1"/>
  <c r="D30" i="184"/>
  <c r="B30" i="183"/>
  <c r="D30" i="183" s="1"/>
  <c r="D29" i="183"/>
  <c r="G5" i="183"/>
  <c r="G14" i="183"/>
  <c r="D13" i="182"/>
  <c r="D29" i="182"/>
  <c r="B30" i="182"/>
  <c r="D30" i="182" s="1"/>
  <c r="G14" i="182"/>
  <c r="G5" i="182"/>
  <c r="F13" i="181"/>
  <c r="D30" i="181"/>
  <c r="D29" i="181"/>
  <c r="F7" i="181"/>
  <c r="C29" i="180"/>
  <c r="C30" i="180" s="1"/>
  <c r="D13" i="180"/>
  <c r="G6" i="180"/>
  <c r="G7" i="180"/>
  <c r="D30" i="180"/>
  <c r="D29" i="180"/>
  <c r="F28" i="180"/>
  <c r="G8" i="180"/>
  <c r="C29" i="179"/>
  <c r="C30" i="179" s="1"/>
  <c r="F7" i="179"/>
  <c r="G7" i="179" s="1"/>
  <c r="F13" i="179"/>
  <c r="F19" i="179"/>
  <c r="G19" i="179" s="1"/>
  <c r="B30" i="179"/>
  <c r="D30" i="179" s="1"/>
  <c r="F28" i="179"/>
  <c r="E29" i="178"/>
  <c r="D13" i="178"/>
  <c r="F7" i="178"/>
  <c r="G7" i="178" s="1"/>
  <c r="E30" i="178"/>
  <c r="F19" i="178"/>
  <c r="G19" i="178" s="1"/>
  <c r="F13" i="178"/>
  <c r="B30" i="178"/>
  <c r="D30" i="178" s="1"/>
  <c r="D29" i="178"/>
  <c r="F28" i="178"/>
  <c r="G28" i="178" s="1"/>
  <c r="G19" i="177"/>
  <c r="C29" i="177"/>
  <c r="D29" i="177" s="1"/>
  <c r="G13" i="177"/>
  <c r="G9" i="177"/>
  <c r="G7" i="177"/>
  <c r="F29" i="177"/>
  <c r="F30" i="177" s="1"/>
  <c r="E29" i="177"/>
  <c r="E30" i="177" s="1"/>
  <c r="D19" i="177"/>
  <c r="C29" i="176"/>
  <c r="C30" i="176" s="1"/>
  <c r="D30" i="176" s="1"/>
  <c r="D29" i="176"/>
  <c r="E19" i="171"/>
  <c r="G15" i="172"/>
  <c r="E7" i="172"/>
  <c r="G15" i="171"/>
  <c r="G15" i="174"/>
  <c r="E7" i="171"/>
  <c r="G4" i="168"/>
  <c r="G4" i="173"/>
  <c r="G4" i="169"/>
  <c r="G15" i="173"/>
  <c r="G4" i="171"/>
  <c r="E7" i="168"/>
  <c r="G12" i="168"/>
  <c r="G4" i="172"/>
  <c r="E28" i="175"/>
  <c r="E7" i="173"/>
  <c r="E16" i="172"/>
  <c r="E17" i="172"/>
  <c r="G12" i="169"/>
  <c r="E12" i="171"/>
  <c r="E4" i="175"/>
  <c r="E4" i="176" s="1"/>
  <c r="G4" i="174"/>
  <c r="E9" i="167"/>
  <c r="G9" i="166"/>
  <c r="E28" i="174"/>
  <c r="D19" i="175"/>
  <c r="B30" i="175"/>
  <c r="D30" i="175" s="1"/>
  <c r="D29" i="175"/>
  <c r="B30" i="174"/>
  <c r="D30" i="174" s="1"/>
  <c r="D29" i="174"/>
  <c r="D29" i="173"/>
  <c r="D30" i="173"/>
  <c r="C29" i="172"/>
  <c r="C30" i="172" s="1"/>
  <c r="G14" i="172"/>
  <c r="B30" i="172"/>
  <c r="D7" i="172"/>
  <c r="B30" i="171"/>
  <c r="D30" i="171" s="1"/>
  <c r="D29" i="171"/>
  <c r="C29" i="169"/>
  <c r="C30" i="169" s="1"/>
  <c r="G14" i="169"/>
  <c r="B30" i="169"/>
  <c r="G8" i="169"/>
  <c r="D7" i="169"/>
  <c r="F7" i="168"/>
  <c r="G6" i="168"/>
  <c r="C29" i="168"/>
  <c r="F19" i="168"/>
  <c r="G19" i="168" s="1"/>
  <c r="F28" i="168"/>
  <c r="G28" i="168" s="1"/>
  <c r="C29" i="167"/>
  <c r="C30" i="167" s="1"/>
  <c r="D13" i="167"/>
  <c r="F13" i="167"/>
  <c r="F7" i="167"/>
  <c r="G7" i="167" s="1"/>
  <c r="B30" i="167"/>
  <c r="F19" i="167"/>
  <c r="G19" i="167" s="1"/>
  <c r="F28" i="167"/>
  <c r="G28" i="167" s="1"/>
  <c r="E29" i="166"/>
  <c r="B30" i="166"/>
  <c r="D30" i="166" s="1"/>
  <c r="D29" i="166"/>
  <c r="F19" i="166"/>
  <c r="G19" i="166" s="1"/>
  <c r="F7" i="166"/>
  <c r="F13" i="166"/>
  <c r="G13" i="166" s="1"/>
  <c r="F28" i="166"/>
  <c r="G28" i="166" s="1"/>
  <c r="C29" i="165"/>
  <c r="C30" i="165" s="1"/>
  <c r="F7" i="165"/>
  <c r="G7" i="165" s="1"/>
  <c r="B30" i="165"/>
  <c r="D30" i="165" s="1"/>
  <c r="D29" i="165"/>
  <c r="F13" i="165"/>
  <c r="G13" i="165" s="1"/>
  <c r="G19" i="165"/>
  <c r="F28" i="165"/>
  <c r="G28" i="165" s="1"/>
  <c r="E29" i="165"/>
  <c r="F13" i="164"/>
  <c r="F7" i="164"/>
  <c r="G7" i="164" s="1"/>
  <c r="G5" i="164"/>
  <c r="C29" i="164"/>
  <c r="F19" i="164"/>
  <c r="F28" i="164"/>
  <c r="G28" i="164" s="1"/>
  <c r="G13" i="164"/>
  <c r="G20" i="164"/>
  <c r="E29" i="164"/>
  <c r="C29" i="163"/>
  <c r="C30" i="162"/>
  <c r="D30" i="162" s="1"/>
  <c r="D29" i="162"/>
  <c r="D19" i="162"/>
  <c r="D9" i="161"/>
  <c r="C13" i="161"/>
  <c r="D13" i="161" s="1"/>
  <c r="B29" i="161"/>
  <c r="B30" i="161" s="1"/>
  <c r="D7" i="161"/>
  <c r="C19" i="161"/>
  <c r="D20" i="161"/>
  <c r="D21" i="161"/>
  <c r="D22" i="161"/>
  <c r="D23" i="161"/>
  <c r="D24" i="161"/>
  <c r="D25" i="161"/>
  <c r="D26" i="161"/>
  <c r="D27" i="161"/>
  <c r="C27" i="160"/>
  <c r="C26" i="160"/>
  <c r="C25" i="160"/>
  <c r="C24" i="160"/>
  <c r="C23" i="160"/>
  <c r="C22" i="160"/>
  <c r="D22" i="160" s="1"/>
  <c r="C21" i="160"/>
  <c r="C20" i="160"/>
  <c r="C18" i="160"/>
  <c r="C17" i="160"/>
  <c r="C16" i="160"/>
  <c r="D16" i="160" s="1"/>
  <c r="C15" i="160"/>
  <c r="C14" i="160"/>
  <c r="C12" i="160"/>
  <c r="C11" i="160"/>
  <c r="C10" i="160"/>
  <c r="C9" i="160"/>
  <c r="D9" i="160" s="1"/>
  <c r="C8" i="160"/>
  <c r="C6" i="160"/>
  <c r="D6" i="160" s="1"/>
  <c r="C5" i="160"/>
  <c r="C4" i="160"/>
  <c r="C7" i="160" s="1"/>
  <c r="D7" i="160" s="1"/>
  <c r="B28" i="160"/>
  <c r="D26" i="160"/>
  <c r="D21" i="160"/>
  <c r="C28" i="160"/>
  <c r="D28" i="160" s="1"/>
  <c r="C27" i="159"/>
  <c r="C26" i="159"/>
  <c r="C25" i="159"/>
  <c r="C24" i="159"/>
  <c r="C23" i="159"/>
  <c r="C22" i="159"/>
  <c r="C21" i="159"/>
  <c r="C20" i="159"/>
  <c r="C18" i="159"/>
  <c r="C17" i="159"/>
  <c r="C16" i="159"/>
  <c r="D16" i="159" s="1"/>
  <c r="C15" i="159"/>
  <c r="D15" i="159" s="1"/>
  <c r="C14" i="159"/>
  <c r="C19" i="159" s="1"/>
  <c r="C12" i="159"/>
  <c r="C11" i="159"/>
  <c r="C10" i="159"/>
  <c r="C9" i="159"/>
  <c r="D9" i="159" s="1"/>
  <c r="C8" i="159"/>
  <c r="C6" i="159"/>
  <c r="C5" i="159"/>
  <c r="C4" i="159"/>
  <c r="B28" i="159"/>
  <c r="D26" i="159"/>
  <c r="C7" i="159"/>
  <c r="D4" i="159"/>
  <c r="C27" i="158"/>
  <c r="C26" i="158"/>
  <c r="C25" i="158"/>
  <c r="C24" i="158"/>
  <c r="C23" i="158"/>
  <c r="C22" i="158"/>
  <c r="C21" i="158"/>
  <c r="D21" i="158" s="1"/>
  <c r="C20" i="158"/>
  <c r="C18" i="158"/>
  <c r="D18" i="158" s="1"/>
  <c r="C17" i="158"/>
  <c r="C16" i="158"/>
  <c r="C15" i="158"/>
  <c r="D15" i="158" s="1"/>
  <c r="C14" i="158"/>
  <c r="C12" i="158"/>
  <c r="C11" i="158"/>
  <c r="D11" i="158" s="1"/>
  <c r="C10" i="158"/>
  <c r="C9" i="158"/>
  <c r="D9" i="158" s="1"/>
  <c r="C8" i="158"/>
  <c r="C6" i="158"/>
  <c r="D6" i="158" s="1"/>
  <c r="C5" i="158"/>
  <c r="C4" i="158"/>
  <c r="C7" i="158" s="1"/>
  <c r="B28" i="158"/>
  <c r="D26" i="158"/>
  <c r="C28" i="158"/>
  <c r="D14" i="158"/>
  <c r="C27" i="157"/>
  <c r="C26" i="157"/>
  <c r="C25" i="157"/>
  <c r="C24" i="157"/>
  <c r="C23" i="157"/>
  <c r="C22" i="157"/>
  <c r="C21" i="157"/>
  <c r="C20" i="157"/>
  <c r="C18" i="157"/>
  <c r="C17" i="157"/>
  <c r="C16" i="157"/>
  <c r="D16" i="157" s="1"/>
  <c r="C15" i="157"/>
  <c r="D15" i="157" s="1"/>
  <c r="C14" i="157"/>
  <c r="C12" i="157"/>
  <c r="C11" i="157"/>
  <c r="C10" i="157"/>
  <c r="C9" i="157"/>
  <c r="D9" i="157" s="1"/>
  <c r="C8" i="157"/>
  <c r="C6" i="157"/>
  <c r="C5" i="157"/>
  <c r="C4" i="157"/>
  <c r="C7" i="157" s="1"/>
  <c r="B28" i="157"/>
  <c r="D26" i="157"/>
  <c r="D21" i="157"/>
  <c r="D17" i="157"/>
  <c r="D8" i="157"/>
  <c r="C27" i="156"/>
  <c r="C26" i="156"/>
  <c r="C25" i="156"/>
  <c r="C24" i="156"/>
  <c r="C23" i="156"/>
  <c r="C22" i="156"/>
  <c r="C21" i="156"/>
  <c r="C20" i="156"/>
  <c r="C28" i="156" s="1"/>
  <c r="C18" i="156"/>
  <c r="D18" i="156" s="1"/>
  <c r="C17" i="156"/>
  <c r="C16" i="156"/>
  <c r="C15" i="156"/>
  <c r="D15" i="156" s="1"/>
  <c r="C14" i="156"/>
  <c r="C19" i="156" s="1"/>
  <c r="C12" i="156"/>
  <c r="C11" i="156"/>
  <c r="C10" i="156"/>
  <c r="C9" i="156"/>
  <c r="C8" i="156"/>
  <c r="C6" i="156"/>
  <c r="C5" i="156"/>
  <c r="C4" i="156"/>
  <c r="D4" i="156" s="1"/>
  <c r="B28" i="156"/>
  <c r="C7" i="156"/>
  <c r="D6" i="156"/>
  <c r="D5" i="156"/>
  <c r="H30" i="200" l="1"/>
  <c r="J30" i="200" s="1"/>
  <c r="J29" i="200"/>
  <c r="E23" i="198"/>
  <c r="G23" i="197"/>
  <c r="E6" i="198"/>
  <c r="G6" i="197"/>
  <c r="E7" i="197"/>
  <c r="G7" i="197" s="1"/>
  <c r="E17" i="195"/>
  <c r="G17" i="194"/>
  <c r="E19" i="194"/>
  <c r="G19" i="194" s="1"/>
  <c r="E16" i="197"/>
  <c r="G16" i="196"/>
  <c r="G9" i="193"/>
  <c r="E9" i="194"/>
  <c r="E22" i="195"/>
  <c r="E28" i="194"/>
  <c r="G28" i="194" s="1"/>
  <c r="G22" i="194"/>
  <c r="F30" i="199"/>
  <c r="F30" i="198"/>
  <c r="F30" i="197"/>
  <c r="F30" i="195"/>
  <c r="D17" i="156"/>
  <c r="D14" i="156"/>
  <c r="D16" i="156"/>
  <c r="D4" i="157"/>
  <c r="D24" i="158"/>
  <c r="D4" i="158"/>
  <c r="D4" i="160"/>
  <c r="D24" i="160"/>
  <c r="C29" i="161"/>
  <c r="F17" i="171"/>
  <c r="F19" i="169"/>
  <c r="G17" i="169"/>
  <c r="F18" i="175"/>
  <c r="F16" i="171"/>
  <c r="G16" i="169"/>
  <c r="F22" i="173"/>
  <c r="G22" i="172"/>
  <c r="G14" i="173"/>
  <c r="G18" i="173"/>
  <c r="G23" i="168"/>
  <c r="F23" i="169"/>
  <c r="F5" i="172"/>
  <c r="G5" i="172" s="1"/>
  <c r="G21" i="169"/>
  <c r="F7" i="171"/>
  <c r="G7" i="171" s="1"/>
  <c r="F20" i="169"/>
  <c r="G20" i="168"/>
  <c r="F10" i="175"/>
  <c r="F10" i="176" s="1"/>
  <c r="F11" i="171"/>
  <c r="G11" i="169"/>
  <c r="G14" i="174"/>
  <c r="F14" i="175"/>
  <c r="G21" i="171"/>
  <c r="F21" i="172"/>
  <c r="G24" i="171"/>
  <c r="F24" i="172"/>
  <c r="F8" i="173"/>
  <c r="G8" i="172"/>
  <c r="G27" i="173"/>
  <c r="F6" i="172"/>
  <c r="G6" i="171"/>
  <c r="G25" i="171"/>
  <c r="F25" i="172"/>
  <c r="G10" i="173"/>
  <c r="D30" i="167"/>
  <c r="D29" i="167"/>
  <c r="G7" i="168"/>
  <c r="F27" i="175"/>
  <c r="G27" i="174"/>
  <c r="F26" i="174"/>
  <c r="G26" i="173"/>
  <c r="D29" i="169"/>
  <c r="D30" i="169"/>
  <c r="D30" i="172"/>
  <c r="D29" i="172"/>
  <c r="G23" i="181"/>
  <c r="F27" i="181"/>
  <c r="F28" i="181" s="1"/>
  <c r="F29" i="181" s="1"/>
  <c r="F30" i="181" s="1"/>
  <c r="G27" i="180"/>
  <c r="G15" i="181"/>
  <c r="F23" i="183"/>
  <c r="G23" i="182"/>
  <c r="F19" i="181"/>
  <c r="G19" i="181" s="1"/>
  <c r="G4" i="180"/>
  <c r="F19" i="180"/>
  <c r="G19" i="180" s="1"/>
  <c r="F15" i="185"/>
  <c r="F15" i="188" s="1"/>
  <c r="G8" i="184"/>
  <c r="F8" i="185"/>
  <c r="F8" i="188" s="1"/>
  <c r="F8" i="189" s="1"/>
  <c r="F8" i="190" s="1"/>
  <c r="F4" i="184"/>
  <c r="G4" i="183"/>
  <c r="G12" i="183"/>
  <c r="G25" i="183"/>
  <c r="F25" i="184"/>
  <c r="G8" i="183"/>
  <c r="F11" i="182"/>
  <c r="F13" i="182" s="1"/>
  <c r="G11" i="181"/>
  <c r="G8" i="182"/>
  <c r="F17" i="182"/>
  <c r="G17" i="181"/>
  <c r="D29" i="179"/>
  <c r="G12" i="184"/>
  <c r="F6" i="183"/>
  <c r="G6" i="182"/>
  <c r="F22" i="183"/>
  <c r="G22" i="182"/>
  <c r="F10" i="185"/>
  <c r="G10" i="184"/>
  <c r="F18" i="184"/>
  <c r="G18" i="183"/>
  <c r="G8" i="185"/>
  <c r="F20" i="185"/>
  <c r="G20" i="184"/>
  <c r="G24" i="184"/>
  <c r="F24" i="185"/>
  <c r="F16" i="188"/>
  <c r="G16" i="185"/>
  <c r="D29" i="188"/>
  <c r="D30" i="188"/>
  <c r="E28" i="176"/>
  <c r="G15" i="176"/>
  <c r="G4" i="176"/>
  <c r="E7" i="176"/>
  <c r="D29" i="189"/>
  <c r="F6" i="193"/>
  <c r="G6" i="192"/>
  <c r="G21" i="179"/>
  <c r="E21" i="180"/>
  <c r="E28" i="179"/>
  <c r="E29" i="179" s="1"/>
  <c r="E30" i="179" s="1"/>
  <c r="E12" i="188"/>
  <c r="G12" i="185"/>
  <c r="G16" i="193"/>
  <c r="F19" i="193"/>
  <c r="G19" i="193" s="1"/>
  <c r="E9" i="182"/>
  <c r="G9" i="181"/>
  <c r="E13" i="181"/>
  <c r="G13" i="181" s="1"/>
  <c r="E29" i="193"/>
  <c r="C30" i="192"/>
  <c r="D30" i="192" s="1"/>
  <c r="D29" i="192"/>
  <c r="E30" i="192"/>
  <c r="F29" i="192"/>
  <c r="F30" i="192" s="1"/>
  <c r="G7" i="192"/>
  <c r="C30" i="191"/>
  <c r="D30" i="191" s="1"/>
  <c r="D29" i="191"/>
  <c r="G29" i="191"/>
  <c r="E30" i="191"/>
  <c r="G30" i="191" s="1"/>
  <c r="G28" i="191"/>
  <c r="D30" i="190"/>
  <c r="D30" i="189"/>
  <c r="D29" i="184"/>
  <c r="F29" i="180"/>
  <c r="F30" i="180" s="1"/>
  <c r="F29" i="179"/>
  <c r="F30" i="179" s="1"/>
  <c r="G30" i="179" s="1"/>
  <c r="G13" i="179"/>
  <c r="F29" i="178"/>
  <c r="F30" i="178" s="1"/>
  <c r="G30" i="178" s="1"/>
  <c r="G13" i="178"/>
  <c r="C30" i="177"/>
  <c r="D30" i="177" s="1"/>
  <c r="G29" i="177"/>
  <c r="G30" i="177"/>
  <c r="E9" i="168"/>
  <c r="G9" i="167"/>
  <c r="E13" i="167"/>
  <c r="E29" i="167" s="1"/>
  <c r="E16" i="173"/>
  <c r="E19" i="172"/>
  <c r="G4" i="175"/>
  <c r="E7" i="175"/>
  <c r="E12" i="172"/>
  <c r="G12" i="171"/>
  <c r="E17" i="173"/>
  <c r="G19" i="169"/>
  <c r="C30" i="168"/>
  <c r="D30" i="168" s="1"/>
  <c r="D29" i="168"/>
  <c r="F29" i="168"/>
  <c r="F30" i="168" s="1"/>
  <c r="E30" i="167"/>
  <c r="F29" i="167"/>
  <c r="F30" i="167" s="1"/>
  <c r="F29" i="166"/>
  <c r="F30" i="166" s="1"/>
  <c r="E30" i="166"/>
  <c r="G7" i="166"/>
  <c r="E30" i="165"/>
  <c r="F29" i="165"/>
  <c r="F30" i="165" s="1"/>
  <c r="F29" i="164"/>
  <c r="F30" i="164" s="1"/>
  <c r="E30" i="164"/>
  <c r="G29" i="164"/>
  <c r="C30" i="164"/>
  <c r="D30" i="164" s="1"/>
  <c r="D29" i="164"/>
  <c r="G19" i="164"/>
  <c r="C30" i="163"/>
  <c r="D30" i="163" s="1"/>
  <c r="D29" i="163"/>
  <c r="D19" i="161"/>
  <c r="C30" i="161"/>
  <c r="D30" i="161" s="1"/>
  <c r="D29" i="161"/>
  <c r="D19" i="160"/>
  <c r="D14" i="160"/>
  <c r="C19" i="160"/>
  <c r="B29" i="160"/>
  <c r="D12" i="160"/>
  <c r="D17" i="160"/>
  <c r="D27" i="160"/>
  <c r="D5" i="160"/>
  <c r="D10" i="160"/>
  <c r="D15" i="160"/>
  <c r="D20" i="160"/>
  <c r="D25" i="160"/>
  <c r="C13" i="160"/>
  <c r="C29" i="160" s="1"/>
  <c r="C30" i="160" s="1"/>
  <c r="D8" i="160"/>
  <c r="D18" i="160"/>
  <c r="D23" i="160"/>
  <c r="D11" i="160"/>
  <c r="D21" i="159"/>
  <c r="D14" i="159"/>
  <c r="D7" i="159"/>
  <c r="D19" i="159"/>
  <c r="D24" i="159"/>
  <c r="B29" i="159"/>
  <c r="D12" i="159"/>
  <c r="D17" i="159"/>
  <c r="D22" i="159"/>
  <c r="D27" i="159"/>
  <c r="D5" i="159"/>
  <c r="D10" i="159"/>
  <c r="D20" i="159"/>
  <c r="D25" i="159"/>
  <c r="D8" i="159"/>
  <c r="C13" i="159"/>
  <c r="D13" i="159" s="1"/>
  <c r="D18" i="159"/>
  <c r="D23" i="159"/>
  <c r="C28" i="159"/>
  <c r="D28" i="159" s="1"/>
  <c r="D6" i="159"/>
  <c r="D11" i="159"/>
  <c r="D7" i="158"/>
  <c r="D28" i="158"/>
  <c r="C19" i="158"/>
  <c r="D19" i="158" s="1"/>
  <c r="B29" i="158"/>
  <c r="D12" i="158"/>
  <c r="D17" i="158"/>
  <c r="D22" i="158"/>
  <c r="D27" i="158"/>
  <c r="D5" i="158"/>
  <c r="D10" i="158"/>
  <c r="D20" i="158"/>
  <c r="D25" i="158"/>
  <c r="D8" i="158"/>
  <c r="C13" i="158"/>
  <c r="D13" i="158" s="1"/>
  <c r="D23" i="158"/>
  <c r="D16" i="158"/>
  <c r="D7" i="157"/>
  <c r="D14" i="157"/>
  <c r="C19" i="157"/>
  <c r="D19" i="157" s="1"/>
  <c r="D24" i="157"/>
  <c r="B29" i="157"/>
  <c r="D22" i="157"/>
  <c r="D27" i="157"/>
  <c r="D12" i="157"/>
  <c r="D20" i="157"/>
  <c r="D25" i="157"/>
  <c r="D5" i="157"/>
  <c r="C13" i="157"/>
  <c r="C28" i="157"/>
  <c r="D28" i="157" s="1"/>
  <c r="D18" i="157"/>
  <c r="D23" i="157"/>
  <c r="D6" i="157"/>
  <c r="D11" i="157"/>
  <c r="D10" i="157"/>
  <c r="D19" i="156"/>
  <c r="B29" i="156"/>
  <c r="B30" i="156" s="1"/>
  <c r="D28" i="156"/>
  <c r="D7" i="156"/>
  <c r="D8" i="156"/>
  <c r="D9" i="156"/>
  <c r="D10" i="156"/>
  <c r="D11" i="156"/>
  <c r="D12" i="156"/>
  <c r="C13" i="156"/>
  <c r="D13" i="156" s="1"/>
  <c r="D20" i="156"/>
  <c r="D21" i="156"/>
  <c r="D22" i="156"/>
  <c r="D23" i="156"/>
  <c r="D24" i="156"/>
  <c r="D25" i="156"/>
  <c r="D26" i="156"/>
  <c r="D27" i="156"/>
  <c r="C27" i="155"/>
  <c r="C26" i="155"/>
  <c r="C25" i="155"/>
  <c r="C24" i="155"/>
  <c r="C23" i="155"/>
  <c r="C22" i="155"/>
  <c r="C21" i="155"/>
  <c r="C20" i="155"/>
  <c r="C18" i="155"/>
  <c r="C17" i="155"/>
  <c r="C16" i="155"/>
  <c r="C15" i="155"/>
  <c r="C14" i="155"/>
  <c r="C12" i="155"/>
  <c r="C11" i="155"/>
  <c r="C10" i="155"/>
  <c r="C9" i="155"/>
  <c r="C8" i="155"/>
  <c r="D8" i="155" s="1"/>
  <c r="C6" i="155"/>
  <c r="C5" i="155"/>
  <c r="C4" i="155"/>
  <c r="B28" i="155"/>
  <c r="D26" i="155"/>
  <c r="D16" i="155"/>
  <c r="D14" i="155"/>
  <c r="D9" i="155"/>
  <c r="C27" i="154"/>
  <c r="C26" i="154"/>
  <c r="C25" i="154"/>
  <c r="C24" i="154"/>
  <c r="C23" i="154"/>
  <c r="C22" i="154"/>
  <c r="C21" i="154"/>
  <c r="C20" i="154"/>
  <c r="C28" i="154" s="1"/>
  <c r="C18" i="154"/>
  <c r="C17" i="154"/>
  <c r="C16" i="154"/>
  <c r="C15" i="154"/>
  <c r="C14" i="154"/>
  <c r="C12" i="154"/>
  <c r="C11" i="154"/>
  <c r="C10" i="154"/>
  <c r="C9" i="154"/>
  <c r="D9" i="154" s="1"/>
  <c r="C8" i="154"/>
  <c r="C6" i="154"/>
  <c r="C5" i="154"/>
  <c r="D5" i="154" s="1"/>
  <c r="C4" i="154"/>
  <c r="D4" i="154" s="1"/>
  <c r="B28" i="154"/>
  <c r="D27" i="154"/>
  <c r="D26" i="154"/>
  <c r="D18" i="154"/>
  <c r="D15" i="154"/>
  <c r="C27" i="153"/>
  <c r="C26" i="153"/>
  <c r="C25" i="153"/>
  <c r="C24" i="153"/>
  <c r="C23" i="153"/>
  <c r="C22" i="153"/>
  <c r="C21" i="153"/>
  <c r="C20" i="153"/>
  <c r="C28" i="153" s="1"/>
  <c r="C18" i="153"/>
  <c r="C17" i="153"/>
  <c r="C16" i="153"/>
  <c r="C15" i="153"/>
  <c r="C14" i="153"/>
  <c r="C12" i="153"/>
  <c r="C11" i="153"/>
  <c r="D11" i="153" s="1"/>
  <c r="C10" i="153"/>
  <c r="D10" i="153" s="1"/>
  <c r="C9" i="153"/>
  <c r="C13" i="153" s="1"/>
  <c r="C8" i="153"/>
  <c r="C6" i="153"/>
  <c r="D6" i="153" s="1"/>
  <c r="C5" i="153"/>
  <c r="D5" i="153" s="1"/>
  <c r="C4" i="153"/>
  <c r="B28" i="153"/>
  <c r="D18" i="153"/>
  <c r="D17" i="153"/>
  <c r="D16" i="153"/>
  <c r="D15" i="153"/>
  <c r="D14" i="153"/>
  <c r="D12" i="153"/>
  <c r="E22" i="196" l="1"/>
  <c r="G22" i="195"/>
  <c r="E28" i="195"/>
  <c r="G28" i="195" s="1"/>
  <c r="G9" i="194"/>
  <c r="E13" i="194"/>
  <c r="E9" i="195"/>
  <c r="E16" i="198"/>
  <c r="G16" i="197"/>
  <c r="E17" i="196"/>
  <c r="G17" i="195"/>
  <c r="E19" i="195"/>
  <c r="G19" i="195" s="1"/>
  <c r="E6" i="199"/>
  <c r="G6" i="198"/>
  <c r="E7" i="198"/>
  <c r="G7" i="198" s="1"/>
  <c r="E23" i="199"/>
  <c r="G23" i="199" s="1"/>
  <c r="G23" i="198"/>
  <c r="D8" i="153"/>
  <c r="C7" i="154"/>
  <c r="C7" i="155"/>
  <c r="D7" i="155" s="1"/>
  <c r="D24" i="155"/>
  <c r="D15" i="155"/>
  <c r="D4" i="155"/>
  <c r="D17" i="155"/>
  <c r="D18" i="155"/>
  <c r="C28" i="155"/>
  <c r="D28" i="155" s="1"/>
  <c r="D21" i="155"/>
  <c r="G10" i="175"/>
  <c r="G20" i="169"/>
  <c r="F28" i="169"/>
  <c r="F20" i="171"/>
  <c r="G23" i="169"/>
  <c r="F23" i="171"/>
  <c r="F5" i="173"/>
  <c r="F5" i="174" s="1"/>
  <c r="F22" i="174"/>
  <c r="G22" i="173"/>
  <c r="F16" i="172"/>
  <c r="G16" i="171"/>
  <c r="F19" i="171"/>
  <c r="G19" i="171" s="1"/>
  <c r="F18" i="176"/>
  <c r="G18" i="176" s="1"/>
  <c r="G18" i="175"/>
  <c r="F17" i="172"/>
  <c r="G17" i="171"/>
  <c r="F8" i="174"/>
  <c r="G8" i="173"/>
  <c r="F24" i="173"/>
  <c r="G24" i="172"/>
  <c r="F21" i="173"/>
  <c r="G21" i="172"/>
  <c r="F14" i="176"/>
  <c r="G14" i="175"/>
  <c r="G11" i="171"/>
  <c r="F13" i="171"/>
  <c r="F11" i="172"/>
  <c r="G25" i="172"/>
  <c r="F25" i="173"/>
  <c r="F6" i="173"/>
  <c r="F7" i="173" s="1"/>
  <c r="G6" i="172"/>
  <c r="F7" i="172"/>
  <c r="F26" i="175"/>
  <c r="G26" i="174"/>
  <c r="G27" i="175"/>
  <c r="F27" i="176"/>
  <c r="G27" i="176" s="1"/>
  <c r="G10" i="176"/>
  <c r="G29" i="178"/>
  <c r="G23" i="183"/>
  <c r="F23" i="184"/>
  <c r="F27" i="182"/>
  <c r="G27" i="181"/>
  <c r="G8" i="188"/>
  <c r="G15" i="185"/>
  <c r="G8" i="189"/>
  <c r="G11" i="182"/>
  <c r="F11" i="183"/>
  <c r="F25" i="185"/>
  <c r="G25" i="184"/>
  <c r="G15" i="188"/>
  <c r="F15" i="189"/>
  <c r="F4" i="185"/>
  <c r="G4" i="184"/>
  <c r="G29" i="179"/>
  <c r="G13" i="167"/>
  <c r="F10" i="188"/>
  <c r="G10" i="185"/>
  <c r="G22" i="183"/>
  <c r="F22" i="184"/>
  <c r="G6" i="183"/>
  <c r="F6" i="184"/>
  <c r="F7" i="183"/>
  <c r="F17" i="183"/>
  <c r="G17" i="182"/>
  <c r="F19" i="182"/>
  <c r="F24" i="188"/>
  <c r="G24" i="185"/>
  <c r="G20" i="185"/>
  <c r="F20" i="188"/>
  <c r="F18" i="185"/>
  <c r="G18" i="184"/>
  <c r="F16" i="189"/>
  <c r="G16" i="188"/>
  <c r="G8" i="190"/>
  <c r="E12" i="189"/>
  <c r="G12" i="188"/>
  <c r="G28" i="179"/>
  <c r="E21" i="181"/>
  <c r="G21" i="180"/>
  <c r="E28" i="180"/>
  <c r="G6" i="193"/>
  <c r="F7" i="193"/>
  <c r="E9" i="183"/>
  <c r="E13" i="182"/>
  <c r="G9" i="182"/>
  <c r="E30" i="193"/>
  <c r="G29" i="192"/>
  <c r="G30" i="192"/>
  <c r="E17" i="174"/>
  <c r="E16" i="174"/>
  <c r="E19" i="173"/>
  <c r="E12" i="173"/>
  <c r="G12" i="172"/>
  <c r="G9" i="168"/>
  <c r="E9" i="169"/>
  <c r="E13" i="168"/>
  <c r="G30" i="167"/>
  <c r="G29" i="167"/>
  <c r="G29" i="166"/>
  <c r="G30" i="166"/>
  <c r="G29" i="165"/>
  <c r="G30" i="165"/>
  <c r="G30" i="164"/>
  <c r="B30" i="160"/>
  <c r="D30" i="160" s="1"/>
  <c r="D29" i="160"/>
  <c r="D13" i="160"/>
  <c r="C29" i="159"/>
  <c r="C30" i="159" s="1"/>
  <c r="B30" i="159"/>
  <c r="D30" i="159" s="1"/>
  <c r="D29" i="159"/>
  <c r="C29" i="158"/>
  <c r="C30" i="158" s="1"/>
  <c r="B30" i="158"/>
  <c r="C29" i="157"/>
  <c r="C30" i="157" s="1"/>
  <c r="D13" i="157"/>
  <c r="B30" i="157"/>
  <c r="C29" i="156"/>
  <c r="C19" i="155"/>
  <c r="D19" i="155" s="1"/>
  <c r="B29" i="155"/>
  <c r="D12" i="155"/>
  <c r="D22" i="155"/>
  <c r="D27" i="155"/>
  <c r="D10" i="155"/>
  <c r="D20" i="155"/>
  <c r="D25" i="155"/>
  <c r="D5" i="155"/>
  <c r="D23" i="155"/>
  <c r="D11" i="155"/>
  <c r="C13" i="155"/>
  <c r="D13" i="155" s="1"/>
  <c r="D6" i="155"/>
  <c r="D21" i="154"/>
  <c r="D7" i="154"/>
  <c r="D28" i="154"/>
  <c r="D14" i="154"/>
  <c r="D10" i="154"/>
  <c r="D25" i="154"/>
  <c r="C19" i="154"/>
  <c r="D19" i="154" s="1"/>
  <c r="D12" i="154"/>
  <c r="D20" i="154"/>
  <c r="C13" i="154"/>
  <c r="D13" i="154" s="1"/>
  <c r="B29" i="154"/>
  <c r="D17" i="154"/>
  <c r="D22" i="154"/>
  <c r="D8" i="154"/>
  <c r="D23" i="154"/>
  <c r="D6" i="154"/>
  <c r="D11" i="154"/>
  <c r="D16" i="154"/>
  <c r="D24" i="154"/>
  <c r="D13" i="153"/>
  <c r="D9" i="153"/>
  <c r="C7" i="153"/>
  <c r="D7" i="153" s="1"/>
  <c r="D4" i="153"/>
  <c r="B29" i="153"/>
  <c r="B30" i="153" s="1"/>
  <c r="D19" i="153"/>
  <c r="D28" i="153"/>
  <c r="C19" i="153"/>
  <c r="D20" i="153"/>
  <c r="D21" i="153"/>
  <c r="D22" i="153"/>
  <c r="D23" i="153"/>
  <c r="D24" i="153"/>
  <c r="D25" i="153"/>
  <c r="D26" i="153"/>
  <c r="D27" i="153"/>
  <c r="E27" i="152"/>
  <c r="E27" i="153" s="1"/>
  <c r="E27" i="154" s="1"/>
  <c r="E27" i="155" s="1"/>
  <c r="E27" i="156" s="1"/>
  <c r="E27" i="157" s="1"/>
  <c r="F26" i="152"/>
  <c r="F26" i="153" s="1"/>
  <c r="F26" i="154" s="1"/>
  <c r="F26" i="155" s="1"/>
  <c r="F26" i="156" s="1"/>
  <c r="F26" i="157" s="1"/>
  <c r="F26" i="158" s="1"/>
  <c r="F26" i="159" s="1"/>
  <c r="F26" i="160" s="1"/>
  <c r="F26" i="161" s="1"/>
  <c r="F26" i="162" s="1"/>
  <c r="F26" i="163" s="1"/>
  <c r="E26" i="152"/>
  <c r="E26" i="153" s="1"/>
  <c r="E26" i="154" s="1"/>
  <c r="E25" i="152"/>
  <c r="E25" i="153" s="1"/>
  <c r="E25" i="154" s="1"/>
  <c r="E25" i="155" s="1"/>
  <c r="E25" i="156" s="1"/>
  <c r="F24" i="152"/>
  <c r="F24" i="153" s="1"/>
  <c r="F24" i="154" s="1"/>
  <c r="F24" i="155" s="1"/>
  <c r="F24" i="156" s="1"/>
  <c r="F24" i="157" s="1"/>
  <c r="F24" i="158" s="1"/>
  <c r="F24" i="159" s="1"/>
  <c r="F24" i="160" s="1"/>
  <c r="F24" i="161" s="1"/>
  <c r="F24" i="162" s="1"/>
  <c r="F24" i="163" s="1"/>
  <c r="E24" i="152"/>
  <c r="E24" i="153" s="1"/>
  <c r="E24" i="154" s="1"/>
  <c r="E24" i="155" s="1"/>
  <c r="E24" i="156" s="1"/>
  <c r="E23" i="152"/>
  <c r="E23" i="153" s="1"/>
  <c r="E23" i="154" s="1"/>
  <c r="E23" i="155" s="1"/>
  <c r="E23" i="156" s="1"/>
  <c r="E22" i="152"/>
  <c r="E22" i="153" s="1"/>
  <c r="E22" i="154" s="1"/>
  <c r="E22" i="155" s="1"/>
  <c r="E22" i="156" s="1"/>
  <c r="F21" i="152"/>
  <c r="F21" i="153" s="1"/>
  <c r="F21" i="154" s="1"/>
  <c r="F21" i="155" s="1"/>
  <c r="F21" i="156" s="1"/>
  <c r="F21" i="157" s="1"/>
  <c r="F21" i="158" s="1"/>
  <c r="F21" i="159" s="1"/>
  <c r="F21" i="160" s="1"/>
  <c r="F21" i="161" s="1"/>
  <c r="F21" i="162" s="1"/>
  <c r="F21" i="163" s="1"/>
  <c r="E21" i="152"/>
  <c r="E21" i="153" s="1"/>
  <c r="E21" i="154" s="1"/>
  <c r="E21" i="155" s="1"/>
  <c r="E21" i="156" s="1"/>
  <c r="F20" i="152"/>
  <c r="F20" i="153" s="1"/>
  <c r="F20" i="154" s="1"/>
  <c r="F20" i="155" s="1"/>
  <c r="F20" i="156" s="1"/>
  <c r="E20" i="152"/>
  <c r="E20" i="153" s="1"/>
  <c r="E20" i="154" s="1"/>
  <c r="E20" i="155" s="1"/>
  <c r="E20" i="156" s="1"/>
  <c r="E18" i="152"/>
  <c r="E18" i="153" s="1"/>
  <c r="E18" i="154" s="1"/>
  <c r="E18" i="155" s="1"/>
  <c r="E18" i="156" s="1"/>
  <c r="E17" i="152"/>
  <c r="E17" i="153" s="1"/>
  <c r="E16" i="152"/>
  <c r="E16" i="153" s="1"/>
  <c r="E15" i="152"/>
  <c r="E15" i="153" s="1"/>
  <c r="E15" i="154" s="1"/>
  <c r="E15" i="155" s="1"/>
  <c r="E15" i="156" s="1"/>
  <c r="E15" i="157" s="1"/>
  <c r="E14" i="152"/>
  <c r="E14" i="153" s="1"/>
  <c r="E12" i="152"/>
  <c r="E12" i="153" s="1"/>
  <c r="E12" i="154" s="1"/>
  <c r="E12" i="155" s="1"/>
  <c r="E12" i="156" s="1"/>
  <c r="F11" i="152"/>
  <c r="F11" i="153" s="1"/>
  <c r="F11" i="154" s="1"/>
  <c r="F11" i="155" s="1"/>
  <c r="F11" i="156" s="1"/>
  <c r="F11" i="157" s="1"/>
  <c r="F11" i="158" s="1"/>
  <c r="F11" i="159" s="1"/>
  <c r="F11" i="160" s="1"/>
  <c r="F11" i="161" s="1"/>
  <c r="F11" i="162" s="1"/>
  <c r="F11" i="163" s="1"/>
  <c r="E11" i="152"/>
  <c r="E11" i="153" s="1"/>
  <c r="E11" i="154" s="1"/>
  <c r="E11" i="155" s="1"/>
  <c r="E11" i="156" s="1"/>
  <c r="F10" i="152"/>
  <c r="F10" i="153" s="1"/>
  <c r="F10" i="154" s="1"/>
  <c r="F10" i="155" s="1"/>
  <c r="F10" i="156" s="1"/>
  <c r="F10" i="157" s="1"/>
  <c r="F10" i="158" s="1"/>
  <c r="F10" i="159" s="1"/>
  <c r="F10" i="160" s="1"/>
  <c r="F10" i="161" s="1"/>
  <c r="F10" i="162" s="1"/>
  <c r="F10" i="163" s="1"/>
  <c r="E10" i="152"/>
  <c r="E10" i="153" s="1"/>
  <c r="E10" i="154" s="1"/>
  <c r="E10" i="155" s="1"/>
  <c r="E10" i="156" s="1"/>
  <c r="F9" i="152"/>
  <c r="F9" i="153" s="1"/>
  <c r="F9" i="154" s="1"/>
  <c r="F9" i="155" s="1"/>
  <c r="F9" i="156" s="1"/>
  <c r="F9" i="157" s="1"/>
  <c r="F9" i="158" s="1"/>
  <c r="F9" i="159" s="1"/>
  <c r="F9" i="160" s="1"/>
  <c r="F9" i="161" s="1"/>
  <c r="F9" i="162" s="1"/>
  <c r="F9" i="163" s="1"/>
  <c r="E9" i="152"/>
  <c r="E9" i="153" s="1"/>
  <c r="E9" i="154" s="1"/>
  <c r="F8" i="152"/>
  <c r="F8" i="153" s="1"/>
  <c r="E8" i="152"/>
  <c r="E8" i="153" s="1"/>
  <c r="E8" i="154" s="1"/>
  <c r="E8" i="155" s="1"/>
  <c r="E8" i="156" s="1"/>
  <c r="E6" i="152"/>
  <c r="E6" i="153" s="1"/>
  <c r="E6" i="154" s="1"/>
  <c r="E6" i="155" s="1"/>
  <c r="E6" i="156" s="1"/>
  <c r="E5" i="152"/>
  <c r="E5" i="153" s="1"/>
  <c r="E5" i="154" s="1"/>
  <c r="E5" i="155" s="1"/>
  <c r="E5" i="156" s="1"/>
  <c r="E4" i="152"/>
  <c r="E4" i="153" s="1"/>
  <c r="E4" i="154" s="1"/>
  <c r="C27" i="152"/>
  <c r="F27" i="152" s="1"/>
  <c r="F27" i="153" s="1"/>
  <c r="F27" i="154" s="1"/>
  <c r="F27" i="155" s="1"/>
  <c r="F27" i="156" s="1"/>
  <c r="F27" i="157" s="1"/>
  <c r="F27" i="158" s="1"/>
  <c r="F27" i="159" s="1"/>
  <c r="F27" i="160" s="1"/>
  <c r="F27" i="161" s="1"/>
  <c r="F27" i="162" s="1"/>
  <c r="F27" i="163" s="1"/>
  <c r="C26" i="152"/>
  <c r="D26" i="152" s="1"/>
  <c r="C25" i="152"/>
  <c r="F25" i="152" s="1"/>
  <c r="F25" i="153" s="1"/>
  <c r="F25" i="154" s="1"/>
  <c r="F25" i="155" s="1"/>
  <c r="F25" i="156" s="1"/>
  <c r="F25" i="157" s="1"/>
  <c r="F25" i="158" s="1"/>
  <c r="F25" i="159" s="1"/>
  <c r="F25" i="160" s="1"/>
  <c r="F25" i="161" s="1"/>
  <c r="F25" i="162" s="1"/>
  <c r="F25" i="163" s="1"/>
  <c r="C24" i="152"/>
  <c r="C23" i="152"/>
  <c r="F23" i="152" s="1"/>
  <c r="F23" i="153" s="1"/>
  <c r="F23" i="154" s="1"/>
  <c r="F23" i="155" s="1"/>
  <c r="F23" i="156" s="1"/>
  <c r="F23" i="157" s="1"/>
  <c r="F23" i="158" s="1"/>
  <c r="F23" i="159" s="1"/>
  <c r="F23" i="160" s="1"/>
  <c r="F23" i="161" s="1"/>
  <c r="F23" i="162" s="1"/>
  <c r="F23" i="163" s="1"/>
  <c r="C22" i="152"/>
  <c r="F22" i="152" s="1"/>
  <c r="F22" i="153" s="1"/>
  <c r="F22" i="154" s="1"/>
  <c r="F22" i="155" s="1"/>
  <c r="F22" i="156" s="1"/>
  <c r="F22" i="157" s="1"/>
  <c r="F22" i="158" s="1"/>
  <c r="F22" i="159" s="1"/>
  <c r="F22" i="160" s="1"/>
  <c r="F22" i="161" s="1"/>
  <c r="F22" i="162" s="1"/>
  <c r="F22" i="163" s="1"/>
  <c r="C21" i="152"/>
  <c r="C20" i="152"/>
  <c r="C18" i="152"/>
  <c r="F18" i="152" s="1"/>
  <c r="F18" i="153" s="1"/>
  <c r="F18" i="154" s="1"/>
  <c r="F18" i="155" s="1"/>
  <c r="F18" i="156" s="1"/>
  <c r="F18" i="157" s="1"/>
  <c r="F18" i="158" s="1"/>
  <c r="F18" i="159" s="1"/>
  <c r="F18" i="160" s="1"/>
  <c r="F18" i="161" s="1"/>
  <c r="F18" i="162" s="1"/>
  <c r="F18" i="163" s="1"/>
  <c r="C17" i="152"/>
  <c r="F17" i="152" s="1"/>
  <c r="F17" i="153" s="1"/>
  <c r="F17" i="154" s="1"/>
  <c r="F17" i="155" s="1"/>
  <c r="F17" i="156" s="1"/>
  <c r="F17" i="157" s="1"/>
  <c r="F17" i="158" s="1"/>
  <c r="F17" i="159" s="1"/>
  <c r="F17" i="160" s="1"/>
  <c r="F17" i="161" s="1"/>
  <c r="F17" i="162" s="1"/>
  <c r="F17" i="163" s="1"/>
  <c r="C16" i="152"/>
  <c r="F16" i="152" s="1"/>
  <c r="F16" i="153" s="1"/>
  <c r="F16" i="154" s="1"/>
  <c r="F16" i="155" s="1"/>
  <c r="F16" i="156" s="1"/>
  <c r="F16" i="157" s="1"/>
  <c r="F16" i="158" s="1"/>
  <c r="F16" i="159" s="1"/>
  <c r="F16" i="160" s="1"/>
  <c r="F16" i="161" s="1"/>
  <c r="F16" i="162" s="1"/>
  <c r="F16" i="163" s="1"/>
  <c r="C15" i="152"/>
  <c r="F15" i="152" s="1"/>
  <c r="F15" i="153" s="1"/>
  <c r="F15" i="154" s="1"/>
  <c r="F15" i="155" s="1"/>
  <c r="F15" i="156" s="1"/>
  <c r="F15" i="157" s="1"/>
  <c r="C14" i="152"/>
  <c r="F14" i="152" s="1"/>
  <c r="F14" i="153" s="1"/>
  <c r="C12" i="152"/>
  <c r="F12" i="152" s="1"/>
  <c r="F12" i="153" s="1"/>
  <c r="F12" i="154" s="1"/>
  <c r="F12" i="155" s="1"/>
  <c r="F12" i="156" s="1"/>
  <c r="F12" i="157" s="1"/>
  <c r="F12" i="158" s="1"/>
  <c r="F12" i="159" s="1"/>
  <c r="F12" i="160" s="1"/>
  <c r="F12" i="161" s="1"/>
  <c r="F12" i="162" s="1"/>
  <c r="F12" i="163" s="1"/>
  <c r="C11" i="152"/>
  <c r="C10" i="152"/>
  <c r="C9" i="152"/>
  <c r="C8" i="152"/>
  <c r="C6" i="152"/>
  <c r="F6" i="152" s="1"/>
  <c r="F6" i="153" s="1"/>
  <c r="F6" i="154" s="1"/>
  <c r="F6" i="155" s="1"/>
  <c r="F6" i="156" s="1"/>
  <c r="F6" i="157" s="1"/>
  <c r="F6" i="158" s="1"/>
  <c r="F6" i="159" s="1"/>
  <c r="F6" i="160" s="1"/>
  <c r="F6" i="161" s="1"/>
  <c r="F6" i="162" s="1"/>
  <c r="F6" i="163" s="1"/>
  <c r="C5" i="152"/>
  <c r="F5" i="152" s="1"/>
  <c r="F5" i="153" s="1"/>
  <c r="F5" i="154" s="1"/>
  <c r="C4" i="152"/>
  <c r="D4" i="152" s="1"/>
  <c r="B28" i="152"/>
  <c r="D24" i="152"/>
  <c r="D21" i="152"/>
  <c r="C28" i="152"/>
  <c r="D9" i="152"/>
  <c r="C7" i="152"/>
  <c r="D5" i="152"/>
  <c r="C27" i="151"/>
  <c r="C26" i="151"/>
  <c r="D26" i="151" s="1"/>
  <c r="C25" i="151"/>
  <c r="C24" i="151"/>
  <c r="D24" i="151" s="1"/>
  <c r="C23" i="151"/>
  <c r="D23" i="151" s="1"/>
  <c r="C22" i="151"/>
  <c r="C21" i="151"/>
  <c r="C20" i="151"/>
  <c r="C18" i="151"/>
  <c r="D18" i="151" s="1"/>
  <c r="C17" i="151"/>
  <c r="C19" i="151" s="1"/>
  <c r="D19" i="151" s="1"/>
  <c r="C16" i="151"/>
  <c r="C15" i="151"/>
  <c r="D15" i="151" s="1"/>
  <c r="C14" i="151"/>
  <c r="C12" i="151"/>
  <c r="C11" i="151"/>
  <c r="D11" i="151" s="1"/>
  <c r="C10" i="151"/>
  <c r="D10" i="151" s="1"/>
  <c r="C9" i="151"/>
  <c r="C8" i="151"/>
  <c r="D8" i="151" s="1"/>
  <c r="C6" i="151"/>
  <c r="D6" i="151" s="1"/>
  <c r="C5" i="151"/>
  <c r="C4" i="151"/>
  <c r="B29" i="151"/>
  <c r="B28" i="151"/>
  <c r="C7" i="151"/>
  <c r="D27" i="151"/>
  <c r="D25" i="151"/>
  <c r="D22" i="151"/>
  <c r="D21" i="151"/>
  <c r="D12" i="151"/>
  <c r="D9" i="151"/>
  <c r="D5" i="151"/>
  <c r="D4" i="151"/>
  <c r="C27" i="150"/>
  <c r="C26" i="150"/>
  <c r="C25" i="150"/>
  <c r="D25" i="150" s="1"/>
  <c r="C24" i="150"/>
  <c r="D24" i="150" s="1"/>
  <c r="C23" i="150"/>
  <c r="D23" i="150" s="1"/>
  <c r="C22" i="150"/>
  <c r="D22" i="150" s="1"/>
  <c r="C21" i="150"/>
  <c r="D21" i="150" s="1"/>
  <c r="C20" i="150"/>
  <c r="C18" i="150"/>
  <c r="C17" i="150"/>
  <c r="C16" i="150"/>
  <c r="C15" i="150"/>
  <c r="C14" i="150"/>
  <c r="C19" i="150" s="1"/>
  <c r="D19" i="150" s="1"/>
  <c r="C12" i="150"/>
  <c r="D12" i="150" s="1"/>
  <c r="C11" i="150"/>
  <c r="D11" i="150" s="1"/>
  <c r="C10" i="150"/>
  <c r="C9" i="150"/>
  <c r="D9" i="150" s="1"/>
  <c r="C8" i="150"/>
  <c r="D8" i="150" s="1"/>
  <c r="C6" i="150"/>
  <c r="C5" i="150"/>
  <c r="D5" i="150" s="1"/>
  <c r="C4" i="150"/>
  <c r="B28" i="150"/>
  <c r="B29" i="150"/>
  <c r="C7" i="150"/>
  <c r="D27" i="150"/>
  <c r="D26" i="150"/>
  <c r="D7" i="150"/>
  <c r="D6" i="150"/>
  <c r="C27" i="149"/>
  <c r="C26" i="149"/>
  <c r="C25" i="149"/>
  <c r="D25" i="149" s="1"/>
  <c r="C24" i="149"/>
  <c r="D24" i="149" s="1"/>
  <c r="C23" i="149"/>
  <c r="C22" i="149"/>
  <c r="D22" i="149" s="1"/>
  <c r="C21" i="149"/>
  <c r="C20" i="149"/>
  <c r="D20" i="149" s="1"/>
  <c r="C18" i="149"/>
  <c r="C17" i="149"/>
  <c r="C16" i="149"/>
  <c r="C15" i="149"/>
  <c r="C14" i="149"/>
  <c r="C12" i="149"/>
  <c r="C11" i="149"/>
  <c r="C10" i="149"/>
  <c r="D10" i="149" s="1"/>
  <c r="C9" i="149"/>
  <c r="C8" i="149"/>
  <c r="C6" i="149"/>
  <c r="D6" i="149" s="1"/>
  <c r="C5" i="149"/>
  <c r="D5" i="149" s="1"/>
  <c r="C4" i="149"/>
  <c r="C7" i="149" s="1"/>
  <c r="B28" i="149"/>
  <c r="D27" i="149"/>
  <c r="D26" i="149"/>
  <c r="D23" i="149"/>
  <c r="D21" i="149"/>
  <c r="D14" i="149"/>
  <c r="D12" i="149"/>
  <c r="D11" i="149"/>
  <c r="D9" i="149"/>
  <c r="D8" i="149"/>
  <c r="C27" i="148"/>
  <c r="D27" i="148" s="1"/>
  <c r="C26" i="148"/>
  <c r="D26" i="148" s="1"/>
  <c r="C25" i="148"/>
  <c r="D25" i="148" s="1"/>
  <c r="C24" i="148"/>
  <c r="D24" i="148" s="1"/>
  <c r="C23" i="148"/>
  <c r="D23" i="148" s="1"/>
  <c r="C22" i="148"/>
  <c r="C21" i="148"/>
  <c r="D21" i="148" s="1"/>
  <c r="C20" i="148"/>
  <c r="C18" i="148"/>
  <c r="C17" i="148"/>
  <c r="C16" i="148"/>
  <c r="C15" i="148"/>
  <c r="D15" i="148" s="1"/>
  <c r="C14" i="148"/>
  <c r="C12" i="148"/>
  <c r="D12" i="148" s="1"/>
  <c r="C11" i="148"/>
  <c r="D11" i="148" s="1"/>
  <c r="C10" i="148"/>
  <c r="D10" i="148" s="1"/>
  <c r="C9" i="148"/>
  <c r="D9" i="148" s="1"/>
  <c r="C8" i="148"/>
  <c r="D8" i="148" s="1"/>
  <c r="C6" i="148"/>
  <c r="D6" i="148" s="1"/>
  <c r="C5" i="148"/>
  <c r="D5" i="148" s="1"/>
  <c r="C4" i="148"/>
  <c r="B28" i="148"/>
  <c r="B29" i="148" s="1"/>
  <c r="D22" i="148"/>
  <c r="D20" i="148"/>
  <c r="D16" i="148"/>
  <c r="D14" i="148"/>
  <c r="D4" i="148"/>
  <c r="C27" i="147"/>
  <c r="D27" i="147" s="1"/>
  <c r="C26" i="147"/>
  <c r="D26" i="147" s="1"/>
  <c r="C25" i="147"/>
  <c r="D25" i="147" s="1"/>
  <c r="C24" i="147"/>
  <c r="C23" i="147"/>
  <c r="C22" i="147"/>
  <c r="C21" i="147"/>
  <c r="C20" i="147"/>
  <c r="D20" i="147" s="1"/>
  <c r="C18" i="147"/>
  <c r="C17" i="147"/>
  <c r="C16" i="147"/>
  <c r="D16" i="147" s="1"/>
  <c r="C15" i="147"/>
  <c r="D15" i="147" s="1"/>
  <c r="C14" i="147"/>
  <c r="C12" i="147"/>
  <c r="C11" i="147"/>
  <c r="C10" i="147"/>
  <c r="D10" i="147" s="1"/>
  <c r="C9" i="147"/>
  <c r="C13" i="147" s="1"/>
  <c r="D13" i="147" s="1"/>
  <c r="C8" i="147"/>
  <c r="D8" i="147" s="1"/>
  <c r="C6" i="147"/>
  <c r="D6" i="147" s="1"/>
  <c r="C5" i="147"/>
  <c r="C27" i="146"/>
  <c r="C28" i="146" s="1"/>
  <c r="C26" i="146"/>
  <c r="C25" i="146"/>
  <c r="C24" i="146"/>
  <c r="C23" i="146"/>
  <c r="C22" i="146"/>
  <c r="C21" i="146"/>
  <c r="D21" i="146" s="1"/>
  <c r="C20" i="146"/>
  <c r="D20" i="146" s="1"/>
  <c r="C18" i="146"/>
  <c r="C17" i="146"/>
  <c r="D17" i="146" s="1"/>
  <c r="C16" i="146"/>
  <c r="C15" i="146"/>
  <c r="C19" i="146" s="1"/>
  <c r="D19" i="146" s="1"/>
  <c r="C14" i="146"/>
  <c r="C12" i="146"/>
  <c r="C11" i="146"/>
  <c r="D11" i="146" s="1"/>
  <c r="C10" i="146"/>
  <c r="C9" i="146"/>
  <c r="D9" i="146" s="1"/>
  <c r="C8" i="146"/>
  <c r="D8" i="146" s="1"/>
  <c r="C6" i="146"/>
  <c r="D6" i="146" s="1"/>
  <c r="C5" i="146"/>
  <c r="D5" i="146" s="1"/>
  <c r="C4" i="146"/>
  <c r="C7" i="146" s="1"/>
  <c r="C4" i="147"/>
  <c r="C7" i="147" s="1"/>
  <c r="B28" i="147"/>
  <c r="D24" i="147"/>
  <c r="D23" i="147"/>
  <c r="D22" i="147"/>
  <c r="D21" i="147"/>
  <c r="D18" i="147"/>
  <c r="D17" i="147"/>
  <c r="D14" i="147"/>
  <c r="D12" i="147"/>
  <c r="D11" i="147"/>
  <c r="D9" i="147"/>
  <c r="D5" i="147"/>
  <c r="B28" i="146"/>
  <c r="D18" i="146"/>
  <c r="D16" i="146"/>
  <c r="D14" i="146"/>
  <c r="B29" i="146"/>
  <c r="D10" i="146"/>
  <c r="D12" i="146"/>
  <c r="D25" i="146"/>
  <c r="D26" i="146"/>
  <c r="D27" i="146"/>
  <c r="C12" i="145"/>
  <c r="D12" i="145" s="1"/>
  <c r="C11" i="145"/>
  <c r="C13" i="145" s="1"/>
  <c r="D13" i="145" s="1"/>
  <c r="C10" i="145"/>
  <c r="D10" i="145" s="1"/>
  <c r="C9" i="145"/>
  <c r="C8" i="145"/>
  <c r="C27" i="145"/>
  <c r="C26" i="145"/>
  <c r="C25" i="145"/>
  <c r="D25" i="145" s="1"/>
  <c r="C24" i="145"/>
  <c r="D24" i="145" s="1"/>
  <c r="C23" i="145"/>
  <c r="C22" i="145"/>
  <c r="C21" i="145"/>
  <c r="D21" i="145" s="1"/>
  <c r="C20" i="145"/>
  <c r="D20" i="145" s="1"/>
  <c r="C18" i="145"/>
  <c r="C17" i="145"/>
  <c r="D17" i="145" s="1"/>
  <c r="C16" i="145"/>
  <c r="D16" i="145" s="1"/>
  <c r="C15" i="145"/>
  <c r="C14" i="145"/>
  <c r="C6" i="145"/>
  <c r="C5" i="145"/>
  <c r="D5" i="145" s="1"/>
  <c r="C4" i="145"/>
  <c r="D4" i="145" s="1"/>
  <c r="B28" i="145"/>
  <c r="D9" i="145"/>
  <c r="D8" i="145"/>
  <c r="D6" i="145"/>
  <c r="B29" i="145"/>
  <c r="B30" i="145" s="1"/>
  <c r="D18" i="145"/>
  <c r="D22" i="145"/>
  <c r="D23" i="145"/>
  <c r="D27" i="145"/>
  <c r="C27" i="144"/>
  <c r="C26" i="144"/>
  <c r="D26" i="144" s="1"/>
  <c r="C25" i="144"/>
  <c r="D25" i="144" s="1"/>
  <c r="C24" i="144"/>
  <c r="C23" i="144"/>
  <c r="D23" i="144" s="1"/>
  <c r="C22" i="144"/>
  <c r="D22" i="144" s="1"/>
  <c r="C21" i="144"/>
  <c r="D21" i="144" s="1"/>
  <c r="C20" i="144"/>
  <c r="C18" i="144"/>
  <c r="C17" i="144"/>
  <c r="D17" i="144" s="1"/>
  <c r="C16" i="144"/>
  <c r="D16" i="144" s="1"/>
  <c r="C15" i="144"/>
  <c r="C14" i="144"/>
  <c r="D14" i="144" s="1"/>
  <c r="C12" i="144"/>
  <c r="D12" i="144" s="1"/>
  <c r="C11" i="144"/>
  <c r="D11" i="144" s="1"/>
  <c r="C10" i="144"/>
  <c r="D10" i="144" s="1"/>
  <c r="C9" i="144"/>
  <c r="C8" i="144"/>
  <c r="D8" i="144" s="1"/>
  <c r="C6" i="144"/>
  <c r="D6" i="144" s="1"/>
  <c r="C5" i="144"/>
  <c r="C4" i="144"/>
  <c r="B29" i="144"/>
  <c r="B30" i="144" s="1"/>
  <c r="B28" i="144"/>
  <c r="D27" i="144"/>
  <c r="D18" i="144"/>
  <c r="D9" i="144"/>
  <c r="D4" i="144"/>
  <c r="C27" i="143"/>
  <c r="C26" i="143"/>
  <c r="C25" i="143"/>
  <c r="D25" i="143" s="1"/>
  <c r="C24" i="143"/>
  <c r="D24" i="143" s="1"/>
  <c r="C23" i="143"/>
  <c r="D23" i="143" s="1"/>
  <c r="C22" i="143"/>
  <c r="C21" i="143"/>
  <c r="D21" i="143" s="1"/>
  <c r="C20" i="143"/>
  <c r="D20" i="143" s="1"/>
  <c r="C18" i="143"/>
  <c r="D18" i="143" s="1"/>
  <c r="C17" i="143"/>
  <c r="C16" i="143"/>
  <c r="D16" i="143" s="1"/>
  <c r="C15" i="143"/>
  <c r="C14" i="143"/>
  <c r="C12" i="143"/>
  <c r="C11" i="143"/>
  <c r="C10" i="143"/>
  <c r="D10" i="143" s="1"/>
  <c r="C9" i="143"/>
  <c r="D9" i="143" s="1"/>
  <c r="C8" i="143"/>
  <c r="D8" i="143" s="1"/>
  <c r="C6" i="143"/>
  <c r="D6" i="143" s="1"/>
  <c r="C5" i="143"/>
  <c r="C4" i="143"/>
  <c r="B28" i="143"/>
  <c r="D27" i="143"/>
  <c r="D15" i="143"/>
  <c r="D14" i="143"/>
  <c r="D12" i="143"/>
  <c r="D11" i="143"/>
  <c r="D5" i="143"/>
  <c r="D4" i="143"/>
  <c r="C27" i="142"/>
  <c r="D27" i="142" s="1"/>
  <c r="C26" i="142"/>
  <c r="D26" i="142" s="1"/>
  <c r="C25" i="142"/>
  <c r="C24" i="142"/>
  <c r="C23" i="142"/>
  <c r="D23" i="142" s="1"/>
  <c r="C22" i="142"/>
  <c r="D22" i="142" s="1"/>
  <c r="C21" i="142"/>
  <c r="C20" i="142"/>
  <c r="C18" i="142"/>
  <c r="D18" i="142" s="1"/>
  <c r="C17" i="142"/>
  <c r="C16" i="142"/>
  <c r="C15" i="142"/>
  <c r="C14" i="142"/>
  <c r="C12" i="142"/>
  <c r="C11" i="142"/>
  <c r="C10" i="142"/>
  <c r="C9" i="142"/>
  <c r="D9" i="142" s="1"/>
  <c r="C8" i="142"/>
  <c r="C6" i="142"/>
  <c r="C5" i="142"/>
  <c r="D5" i="142" s="1"/>
  <c r="C4" i="142"/>
  <c r="D4" i="142" s="1"/>
  <c r="B28" i="142"/>
  <c r="B29" i="142" s="1"/>
  <c r="B30" i="142" s="1"/>
  <c r="D17" i="142"/>
  <c r="D14" i="142"/>
  <c r="D12" i="142"/>
  <c r="D10" i="142"/>
  <c r="D8" i="142"/>
  <c r="C27" i="141"/>
  <c r="D27" i="141" s="1"/>
  <c r="C26" i="141"/>
  <c r="C25" i="141"/>
  <c r="D25" i="141" s="1"/>
  <c r="C24" i="141"/>
  <c r="D24" i="141" s="1"/>
  <c r="C23" i="141"/>
  <c r="D23" i="141" s="1"/>
  <c r="C22" i="141"/>
  <c r="C21" i="141"/>
  <c r="D21" i="141" s="1"/>
  <c r="C20" i="141"/>
  <c r="C18" i="141"/>
  <c r="D18" i="141" s="1"/>
  <c r="C17" i="141"/>
  <c r="C16" i="141"/>
  <c r="C15" i="141"/>
  <c r="D15" i="141" s="1"/>
  <c r="C14" i="141"/>
  <c r="D14" i="141" s="1"/>
  <c r="C12" i="141"/>
  <c r="D12" i="141" s="1"/>
  <c r="C11" i="141"/>
  <c r="C10" i="141"/>
  <c r="D10" i="141" s="1"/>
  <c r="C9" i="141"/>
  <c r="C8" i="141"/>
  <c r="C6" i="141"/>
  <c r="D6" i="141" s="1"/>
  <c r="C5" i="141"/>
  <c r="C4" i="141"/>
  <c r="B28" i="141"/>
  <c r="D20" i="141"/>
  <c r="D16" i="141"/>
  <c r="D11" i="141"/>
  <c r="D4" i="141"/>
  <c r="E27" i="139"/>
  <c r="E26" i="139"/>
  <c r="E26" i="141" s="1"/>
  <c r="E25" i="139"/>
  <c r="E25" i="141" s="1"/>
  <c r="E25" i="142" s="1"/>
  <c r="E24" i="139"/>
  <c r="E23" i="139"/>
  <c r="E22" i="139"/>
  <c r="E22" i="141" s="1"/>
  <c r="E21" i="139"/>
  <c r="E20" i="139"/>
  <c r="E18" i="139"/>
  <c r="E18" i="141" s="1"/>
  <c r="E18" i="142" s="1"/>
  <c r="E17" i="139"/>
  <c r="E16" i="139"/>
  <c r="E15" i="139"/>
  <c r="E15" i="141" s="1"/>
  <c r="E14" i="139"/>
  <c r="E12" i="139"/>
  <c r="E11" i="139"/>
  <c r="E11" i="141"/>
  <c r="E10" i="139"/>
  <c r="G10" i="139" s="1"/>
  <c r="E9" i="139"/>
  <c r="E9" i="141" s="1"/>
  <c r="E9" i="142" s="1"/>
  <c r="E8" i="139"/>
  <c r="E6" i="139"/>
  <c r="E6" i="141" s="1"/>
  <c r="E5" i="139"/>
  <c r="E5" i="141" s="1"/>
  <c r="E4" i="139"/>
  <c r="C27" i="139"/>
  <c r="D27" i="139" s="1"/>
  <c r="C26" i="139"/>
  <c r="F26" i="139" s="1"/>
  <c r="G26" i="139" s="1"/>
  <c r="C25" i="139"/>
  <c r="C24" i="139"/>
  <c r="D24" i="139" s="1"/>
  <c r="C23" i="139"/>
  <c r="F23" i="139" s="1"/>
  <c r="C22" i="139"/>
  <c r="F22" i="139" s="1"/>
  <c r="G22" i="139" s="1"/>
  <c r="C21" i="139"/>
  <c r="C20" i="139"/>
  <c r="D20" i="139" s="1"/>
  <c r="C18" i="139"/>
  <c r="F18" i="139" s="1"/>
  <c r="C17" i="139"/>
  <c r="D17" i="139" s="1"/>
  <c r="C16" i="139"/>
  <c r="C15" i="139"/>
  <c r="C14" i="139"/>
  <c r="F14" i="139" s="1"/>
  <c r="C12" i="139"/>
  <c r="D12" i="139" s="1"/>
  <c r="C11" i="139"/>
  <c r="C10" i="139"/>
  <c r="F10" i="139"/>
  <c r="C9" i="139"/>
  <c r="F9" i="139" s="1"/>
  <c r="C8" i="139"/>
  <c r="F8" i="139" s="1"/>
  <c r="C6" i="139"/>
  <c r="C5" i="139"/>
  <c r="F5" i="139" s="1"/>
  <c r="C4" i="139"/>
  <c r="F4" i="139" s="1"/>
  <c r="E28" i="139"/>
  <c r="B28" i="139"/>
  <c r="B29" i="139" s="1"/>
  <c r="B30" i="139" s="1"/>
  <c r="D26" i="139"/>
  <c r="D23" i="139"/>
  <c r="D18" i="139"/>
  <c r="D14" i="139"/>
  <c r="D10" i="139"/>
  <c r="D9" i="139"/>
  <c r="D5" i="139"/>
  <c r="C27" i="131"/>
  <c r="C26" i="131"/>
  <c r="C25" i="131"/>
  <c r="C24" i="131"/>
  <c r="C23" i="131"/>
  <c r="D23" i="131" s="1"/>
  <c r="C22" i="131"/>
  <c r="C21" i="131"/>
  <c r="C20" i="131"/>
  <c r="C18" i="131"/>
  <c r="C17" i="131"/>
  <c r="C16" i="131"/>
  <c r="C15" i="131"/>
  <c r="C14" i="131"/>
  <c r="C12" i="131"/>
  <c r="C11" i="131"/>
  <c r="C10" i="131"/>
  <c r="C9" i="131"/>
  <c r="C8" i="131"/>
  <c r="D8" i="131" s="1"/>
  <c r="C6" i="131"/>
  <c r="D6" i="131" s="1"/>
  <c r="C5" i="131"/>
  <c r="C4" i="131"/>
  <c r="C27" i="130"/>
  <c r="C26" i="130"/>
  <c r="D26" i="130" s="1"/>
  <c r="C25" i="130"/>
  <c r="D25" i="130" s="1"/>
  <c r="C24" i="130"/>
  <c r="C23" i="130"/>
  <c r="C22" i="130"/>
  <c r="C21" i="130"/>
  <c r="C20" i="130"/>
  <c r="C18" i="130"/>
  <c r="C17" i="130"/>
  <c r="C16" i="130"/>
  <c r="D16" i="130" s="1"/>
  <c r="C15" i="130"/>
  <c r="C14" i="130"/>
  <c r="C12" i="130"/>
  <c r="C11" i="130"/>
  <c r="C10" i="130"/>
  <c r="C9" i="130"/>
  <c r="C8" i="130"/>
  <c r="C6" i="130"/>
  <c r="C5" i="130"/>
  <c r="C27" i="129"/>
  <c r="C26" i="129"/>
  <c r="C25" i="129"/>
  <c r="C24" i="129"/>
  <c r="C23" i="129"/>
  <c r="C22" i="129"/>
  <c r="C21" i="129"/>
  <c r="C20" i="129"/>
  <c r="D20" i="129" s="1"/>
  <c r="C18" i="129"/>
  <c r="D18" i="129" s="1"/>
  <c r="C17" i="129"/>
  <c r="C16" i="129"/>
  <c r="C15" i="129"/>
  <c r="C14" i="129"/>
  <c r="C12" i="129"/>
  <c r="C11" i="129"/>
  <c r="D11" i="129" s="1"/>
  <c r="C10" i="129"/>
  <c r="C9" i="129"/>
  <c r="C8" i="129"/>
  <c r="C6" i="129"/>
  <c r="C5" i="129"/>
  <c r="C27" i="128"/>
  <c r="C26" i="128"/>
  <c r="D26" i="128" s="1"/>
  <c r="C25" i="128"/>
  <c r="C24" i="128"/>
  <c r="C23" i="128"/>
  <c r="D23" i="128" s="1"/>
  <c r="C22" i="128"/>
  <c r="C21" i="128"/>
  <c r="C20" i="128"/>
  <c r="C18" i="128"/>
  <c r="C17" i="128"/>
  <c r="C16" i="128"/>
  <c r="C15" i="128"/>
  <c r="D15" i="128" s="1"/>
  <c r="C14" i="128"/>
  <c r="C12" i="128"/>
  <c r="D12" i="128" s="1"/>
  <c r="C11" i="128"/>
  <c r="C10" i="128"/>
  <c r="C9" i="128"/>
  <c r="F9" i="128" s="1"/>
  <c r="C8" i="128"/>
  <c r="C6" i="128"/>
  <c r="C5" i="128"/>
  <c r="D5" i="128" s="1"/>
  <c r="C27" i="127"/>
  <c r="C26" i="127"/>
  <c r="C25" i="127"/>
  <c r="F25" i="127" s="1"/>
  <c r="G25" i="127" s="1"/>
  <c r="C24" i="127"/>
  <c r="F24" i="127" s="1"/>
  <c r="G24" i="127" s="1"/>
  <c r="C23" i="127"/>
  <c r="C22" i="127"/>
  <c r="F22" i="127" s="1"/>
  <c r="C21" i="127"/>
  <c r="F21" i="127" s="1"/>
  <c r="C20" i="127"/>
  <c r="C18" i="127"/>
  <c r="F18" i="127" s="1"/>
  <c r="F18" i="128" s="1"/>
  <c r="F18" i="129" s="1"/>
  <c r="F18" i="130" s="1"/>
  <c r="C17" i="127"/>
  <c r="F17" i="127" s="1"/>
  <c r="G17" i="127" s="1"/>
  <c r="C16" i="127"/>
  <c r="D16" i="127" s="1"/>
  <c r="C15" i="127"/>
  <c r="C14" i="127"/>
  <c r="F14" i="127" s="1"/>
  <c r="C8" i="127"/>
  <c r="F8" i="127" s="1"/>
  <c r="C9" i="127"/>
  <c r="F9" i="127" s="1"/>
  <c r="C10" i="127"/>
  <c r="C11" i="127"/>
  <c r="F11" i="127" s="1"/>
  <c r="C12" i="127"/>
  <c r="F12" i="127" s="1"/>
  <c r="C6" i="127"/>
  <c r="C5" i="127"/>
  <c r="C27" i="136"/>
  <c r="D27" i="136" s="1"/>
  <c r="C26" i="136"/>
  <c r="C25" i="136"/>
  <c r="C24" i="136"/>
  <c r="D24" i="136" s="1"/>
  <c r="C23" i="136"/>
  <c r="D23" i="136" s="1"/>
  <c r="C22" i="136"/>
  <c r="C21" i="136"/>
  <c r="D21" i="136" s="1"/>
  <c r="C20" i="136"/>
  <c r="D20" i="136" s="1"/>
  <c r="C18" i="136"/>
  <c r="C17" i="136"/>
  <c r="C16" i="136"/>
  <c r="D16" i="136" s="1"/>
  <c r="C15" i="136"/>
  <c r="C14" i="136"/>
  <c r="C12" i="136"/>
  <c r="C11" i="136"/>
  <c r="D11" i="136" s="1"/>
  <c r="C10" i="136"/>
  <c r="C9" i="136"/>
  <c r="D9" i="136" s="1"/>
  <c r="C8" i="136"/>
  <c r="C13" i="136" s="1"/>
  <c r="D13" i="136" s="1"/>
  <c r="C6" i="136"/>
  <c r="C5" i="136"/>
  <c r="D5" i="136" s="1"/>
  <c r="C27" i="137"/>
  <c r="D27" i="137" s="1"/>
  <c r="C26" i="137"/>
  <c r="C25" i="137"/>
  <c r="D25" i="137" s="1"/>
  <c r="C24" i="137"/>
  <c r="C23" i="137"/>
  <c r="C22" i="137"/>
  <c r="D22" i="137" s="1"/>
  <c r="C21" i="137"/>
  <c r="D21" i="137" s="1"/>
  <c r="C20" i="137"/>
  <c r="D20" i="137" s="1"/>
  <c r="C18" i="137"/>
  <c r="C17" i="137"/>
  <c r="C16" i="137"/>
  <c r="C15" i="137"/>
  <c r="D15" i="137" s="1"/>
  <c r="C14" i="137"/>
  <c r="C12" i="137"/>
  <c r="D12" i="137" s="1"/>
  <c r="C11" i="137"/>
  <c r="D11" i="137" s="1"/>
  <c r="C10" i="137"/>
  <c r="C9" i="137"/>
  <c r="C8" i="137"/>
  <c r="C6" i="137"/>
  <c r="D6" i="137" s="1"/>
  <c r="C5" i="137"/>
  <c r="D5" i="137" s="1"/>
  <c r="F27" i="127"/>
  <c r="F27" i="128" s="1"/>
  <c r="F27" i="129" s="1"/>
  <c r="F27" i="130" s="1"/>
  <c r="F27" i="131" s="1"/>
  <c r="F26" i="127"/>
  <c r="F26" i="128"/>
  <c r="F23" i="127"/>
  <c r="F20" i="127"/>
  <c r="F20" i="128" s="1"/>
  <c r="F15" i="127"/>
  <c r="F10" i="127"/>
  <c r="F10" i="128"/>
  <c r="F10" i="129" s="1"/>
  <c r="F6" i="127"/>
  <c r="F6" i="128" s="1"/>
  <c r="G6" i="128" s="1"/>
  <c r="F5" i="127"/>
  <c r="C12" i="138"/>
  <c r="C11" i="138"/>
  <c r="C10" i="138"/>
  <c r="C9" i="138"/>
  <c r="C8" i="138"/>
  <c r="C6" i="138"/>
  <c r="D6" i="138" s="1"/>
  <c r="C5" i="138"/>
  <c r="C27" i="138"/>
  <c r="D27" i="138" s="1"/>
  <c r="C26" i="138"/>
  <c r="D26" i="138" s="1"/>
  <c r="C25" i="138"/>
  <c r="C24" i="138"/>
  <c r="C23" i="138"/>
  <c r="D23" i="138" s="1"/>
  <c r="C22" i="138"/>
  <c r="D22" i="138" s="1"/>
  <c r="C21" i="138"/>
  <c r="C20" i="138"/>
  <c r="D20" i="138" s="1"/>
  <c r="C18" i="138"/>
  <c r="D18" i="138" s="1"/>
  <c r="C17" i="138"/>
  <c r="C16" i="138"/>
  <c r="D16" i="138" s="1"/>
  <c r="C15" i="138"/>
  <c r="C14" i="138"/>
  <c r="C4" i="138"/>
  <c r="B28" i="138"/>
  <c r="D25" i="138"/>
  <c r="D17" i="138"/>
  <c r="D14" i="138"/>
  <c r="D12" i="138"/>
  <c r="D9" i="138"/>
  <c r="D8" i="138"/>
  <c r="D4" i="138"/>
  <c r="C4" i="137"/>
  <c r="B28" i="137"/>
  <c r="B29" i="137" s="1"/>
  <c r="B30" i="137" s="1"/>
  <c r="C28" i="137"/>
  <c r="D28" i="137" s="1"/>
  <c r="D26" i="137"/>
  <c r="D24" i="137"/>
  <c r="D23" i="137"/>
  <c r="D18" i="137"/>
  <c r="D17" i="137"/>
  <c r="D16" i="137"/>
  <c r="D14" i="137"/>
  <c r="D10" i="137"/>
  <c r="D9" i="137"/>
  <c r="D4" i="137"/>
  <c r="C4" i="136"/>
  <c r="B28" i="136"/>
  <c r="C19" i="136"/>
  <c r="D26" i="136"/>
  <c r="D25" i="136"/>
  <c r="D22" i="136"/>
  <c r="D18" i="136"/>
  <c r="D17" i="136"/>
  <c r="D15" i="136"/>
  <c r="D14" i="136"/>
  <c r="D12" i="136"/>
  <c r="D10" i="136"/>
  <c r="D8" i="136"/>
  <c r="D6" i="136"/>
  <c r="C27" i="135"/>
  <c r="D27" i="135" s="1"/>
  <c r="C26" i="135"/>
  <c r="D26" i="135" s="1"/>
  <c r="C25" i="135"/>
  <c r="C24" i="135"/>
  <c r="D24" i="135" s="1"/>
  <c r="C23" i="135"/>
  <c r="C22" i="135"/>
  <c r="D22" i="135" s="1"/>
  <c r="C21" i="135"/>
  <c r="C20" i="135"/>
  <c r="D20" i="135" s="1"/>
  <c r="C18" i="135"/>
  <c r="D18" i="135" s="1"/>
  <c r="C17" i="135"/>
  <c r="C16" i="135"/>
  <c r="C15" i="135"/>
  <c r="C14" i="135"/>
  <c r="D14" i="135" s="1"/>
  <c r="C12" i="135"/>
  <c r="D12" i="135" s="1"/>
  <c r="C11" i="135"/>
  <c r="C10" i="135"/>
  <c r="C9" i="135"/>
  <c r="D9" i="135" s="1"/>
  <c r="C8" i="135"/>
  <c r="C6" i="135"/>
  <c r="C5" i="135"/>
  <c r="D5" i="135" s="1"/>
  <c r="C4" i="135"/>
  <c r="B28" i="135"/>
  <c r="B29" i="135"/>
  <c r="B30" i="135" s="1"/>
  <c r="D23" i="135"/>
  <c r="D17" i="135"/>
  <c r="C27" i="134"/>
  <c r="D27" i="134" s="1"/>
  <c r="C26" i="134"/>
  <c r="D26" i="134" s="1"/>
  <c r="C25" i="134"/>
  <c r="D25" i="134" s="1"/>
  <c r="C24" i="134"/>
  <c r="C23" i="134"/>
  <c r="C22" i="134"/>
  <c r="C21" i="134"/>
  <c r="D21" i="134" s="1"/>
  <c r="C20" i="134"/>
  <c r="C18" i="134"/>
  <c r="D18" i="134" s="1"/>
  <c r="C17" i="134"/>
  <c r="C16" i="134"/>
  <c r="D16" i="134" s="1"/>
  <c r="C15" i="134"/>
  <c r="C14" i="134"/>
  <c r="C12" i="134"/>
  <c r="C11" i="134"/>
  <c r="D11" i="134" s="1"/>
  <c r="C10" i="134"/>
  <c r="D10" i="134" s="1"/>
  <c r="C9" i="134"/>
  <c r="D9" i="134" s="1"/>
  <c r="C8" i="134"/>
  <c r="C6" i="134"/>
  <c r="D6" i="134" s="1"/>
  <c r="C5" i="134"/>
  <c r="C4" i="134"/>
  <c r="B28" i="134"/>
  <c r="B29" i="134" s="1"/>
  <c r="D14" i="134"/>
  <c r="D4" i="134"/>
  <c r="C27" i="133"/>
  <c r="C26" i="133"/>
  <c r="D26" i="133" s="1"/>
  <c r="C25" i="133"/>
  <c r="D25" i="133" s="1"/>
  <c r="C24" i="133"/>
  <c r="C23" i="133"/>
  <c r="C22" i="133"/>
  <c r="D22" i="133" s="1"/>
  <c r="C21" i="133"/>
  <c r="C20" i="133"/>
  <c r="C18" i="133"/>
  <c r="C17" i="133"/>
  <c r="C16" i="133"/>
  <c r="C15" i="133"/>
  <c r="C14" i="133"/>
  <c r="D14" i="133" s="1"/>
  <c r="C12" i="133"/>
  <c r="C11" i="133"/>
  <c r="C10" i="133"/>
  <c r="C9" i="133"/>
  <c r="C8" i="133"/>
  <c r="D8" i="133" s="1"/>
  <c r="C6" i="133"/>
  <c r="D6" i="133" s="1"/>
  <c r="C5" i="133"/>
  <c r="C4" i="133"/>
  <c r="B28" i="133"/>
  <c r="B29" i="133"/>
  <c r="B30" i="133" s="1"/>
  <c r="D12" i="133"/>
  <c r="D11" i="133"/>
  <c r="D16" i="133"/>
  <c r="D21" i="133"/>
  <c r="C27" i="132"/>
  <c r="D27" i="132" s="1"/>
  <c r="C26" i="132"/>
  <c r="D26" i="132" s="1"/>
  <c r="C25" i="132"/>
  <c r="C24" i="132"/>
  <c r="C23" i="132"/>
  <c r="D23" i="132"/>
  <c r="C22" i="132"/>
  <c r="D22" i="132" s="1"/>
  <c r="C21" i="132"/>
  <c r="D21" i="132" s="1"/>
  <c r="C20" i="132"/>
  <c r="C18" i="132"/>
  <c r="D18" i="132" s="1"/>
  <c r="C17" i="132"/>
  <c r="D17" i="132" s="1"/>
  <c r="C16" i="132"/>
  <c r="C15" i="132"/>
  <c r="C14" i="132"/>
  <c r="D14" i="132" s="1"/>
  <c r="C12" i="132"/>
  <c r="C11" i="132"/>
  <c r="C10" i="132"/>
  <c r="D10" i="132" s="1"/>
  <c r="C9" i="132"/>
  <c r="D9" i="132"/>
  <c r="C8" i="132"/>
  <c r="D8" i="132" s="1"/>
  <c r="C6" i="132"/>
  <c r="D6" i="132" s="1"/>
  <c r="C5" i="132"/>
  <c r="C4" i="132"/>
  <c r="B28" i="132"/>
  <c r="B29" i="132" s="1"/>
  <c r="D16" i="132"/>
  <c r="D12" i="132"/>
  <c r="D4" i="132"/>
  <c r="B28" i="131"/>
  <c r="D25" i="131"/>
  <c r="D21" i="131"/>
  <c r="D17" i="131"/>
  <c r="D12" i="131"/>
  <c r="D11" i="131"/>
  <c r="D9" i="131"/>
  <c r="B29" i="131"/>
  <c r="B30" i="131" s="1"/>
  <c r="D16" i="131"/>
  <c r="D20" i="131"/>
  <c r="D22" i="131"/>
  <c r="D24" i="131"/>
  <c r="D26" i="131"/>
  <c r="D27" i="131"/>
  <c r="D14" i="131"/>
  <c r="D15" i="131"/>
  <c r="D23" i="130"/>
  <c r="D22" i="130"/>
  <c r="D20" i="130"/>
  <c r="D12" i="130"/>
  <c r="D9" i="130"/>
  <c r="D8" i="130"/>
  <c r="C4" i="130"/>
  <c r="B28" i="130"/>
  <c r="D27" i="130"/>
  <c r="D18" i="130"/>
  <c r="D17" i="130"/>
  <c r="D14" i="130"/>
  <c r="D4" i="130"/>
  <c r="D26" i="129"/>
  <c r="D22" i="129"/>
  <c r="D16" i="129"/>
  <c r="D10" i="129"/>
  <c r="D9" i="129"/>
  <c r="D6" i="129"/>
  <c r="D5" i="129"/>
  <c r="C4" i="129"/>
  <c r="B28" i="129"/>
  <c r="D25" i="129"/>
  <c r="D24" i="129"/>
  <c r="D21" i="129"/>
  <c r="D15" i="129"/>
  <c r="D12" i="129"/>
  <c r="D8" i="129"/>
  <c r="D4" i="129"/>
  <c r="D20" i="128"/>
  <c r="D10" i="128"/>
  <c r="D8" i="128"/>
  <c r="C4" i="128"/>
  <c r="B29" i="128"/>
  <c r="B30" i="128" s="1"/>
  <c r="B28" i="128"/>
  <c r="D22" i="128"/>
  <c r="D14" i="128"/>
  <c r="E27" i="127"/>
  <c r="E26" i="127"/>
  <c r="E25" i="127"/>
  <c r="E25" i="128"/>
  <c r="E24" i="127"/>
  <c r="E23" i="127"/>
  <c r="E23" i="128" s="1"/>
  <c r="E23" i="129" s="1"/>
  <c r="E22" i="127"/>
  <c r="E22" i="128"/>
  <c r="E21" i="127"/>
  <c r="E21" i="128" s="1"/>
  <c r="E20" i="127"/>
  <c r="E20" i="128" s="1"/>
  <c r="E18" i="127"/>
  <c r="E18" i="128" s="1"/>
  <c r="E18" i="129" s="1"/>
  <c r="E17" i="127"/>
  <c r="E16" i="127"/>
  <c r="E16" i="128" s="1"/>
  <c r="E16" i="129" s="1"/>
  <c r="E15" i="127"/>
  <c r="E14" i="127"/>
  <c r="E14" i="128" s="1"/>
  <c r="E12" i="127"/>
  <c r="E11" i="127"/>
  <c r="E11" i="128" s="1"/>
  <c r="E11" i="129" s="1"/>
  <c r="E10" i="127"/>
  <c r="E9" i="127"/>
  <c r="E9" i="128" s="1"/>
  <c r="E8" i="127"/>
  <c r="E6" i="127"/>
  <c r="E6" i="128" s="1"/>
  <c r="E6" i="129" s="1"/>
  <c r="E6" i="130" s="1"/>
  <c r="E6" i="131" s="1"/>
  <c r="E5" i="127"/>
  <c r="E4" i="127"/>
  <c r="E4" i="128" s="1"/>
  <c r="E4" i="129" s="1"/>
  <c r="D17" i="127"/>
  <c r="D6" i="127"/>
  <c r="C4" i="127"/>
  <c r="B28" i="127"/>
  <c r="D20" i="127"/>
  <c r="D15" i="127"/>
  <c r="D10" i="127"/>
  <c r="D5" i="127"/>
  <c r="C27" i="126"/>
  <c r="D27" i="126" s="1"/>
  <c r="C26" i="126"/>
  <c r="C25" i="126"/>
  <c r="D25" i="126" s="1"/>
  <c r="C24" i="126"/>
  <c r="D24" i="126" s="1"/>
  <c r="C23" i="126"/>
  <c r="C22" i="126"/>
  <c r="C21" i="126"/>
  <c r="D21" i="126" s="1"/>
  <c r="C20" i="126"/>
  <c r="D20" i="126" s="1"/>
  <c r="C18" i="126"/>
  <c r="D18" i="126" s="1"/>
  <c r="C17" i="126"/>
  <c r="C16" i="126"/>
  <c r="D16" i="126" s="1"/>
  <c r="C15" i="126"/>
  <c r="C14" i="126"/>
  <c r="D14" i="126" s="1"/>
  <c r="C12" i="126"/>
  <c r="C11" i="126"/>
  <c r="D11" i="126" s="1"/>
  <c r="C10" i="126"/>
  <c r="C9" i="126"/>
  <c r="D9" i="126" s="1"/>
  <c r="C8" i="126"/>
  <c r="C6" i="126"/>
  <c r="D6" i="126" s="1"/>
  <c r="C5" i="126"/>
  <c r="D5" i="126" s="1"/>
  <c r="C4" i="126"/>
  <c r="D4" i="126" s="1"/>
  <c r="B28" i="126"/>
  <c r="D23" i="126"/>
  <c r="C27" i="125"/>
  <c r="D27" i="125" s="1"/>
  <c r="C26" i="125"/>
  <c r="C25" i="125"/>
  <c r="D25" i="125" s="1"/>
  <c r="C24" i="125"/>
  <c r="D24" i="125" s="1"/>
  <c r="C23" i="125"/>
  <c r="C22" i="125"/>
  <c r="D22" i="125" s="1"/>
  <c r="C21" i="125"/>
  <c r="C20" i="125"/>
  <c r="D20" i="125" s="1"/>
  <c r="C18" i="125"/>
  <c r="C17" i="125"/>
  <c r="D17" i="125" s="1"/>
  <c r="C16" i="125"/>
  <c r="D16" i="125" s="1"/>
  <c r="C15" i="125"/>
  <c r="D15" i="125" s="1"/>
  <c r="C14" i="125"/>
  <c r="C12" i="125"/>
  <c r="D12" i="125" s="1"/>
  <c r="C11" i="125"/>
  <c r="D11" i="125" s="1"/>
  <c r="C10" i="125"/>
  <c r="D10" i="125" s="1"/>
  <c r="C9" i="125"/>
  <c r="D9" i="125" s="1"/>
  <c r="C8" i="125"/>
  <c r="C6" i="125"/>
  <c r="D6" i="125" s="1"/>
  <c r="C5" i="125"/>
  <c r="D5" i="125" s="1"/>
  <c r="C4" i="125"/>
  <c r="B28" i="125"/>
  <c r="D21" i="125"/>
  <c r="D18" i="125"/>
  <c r="D14" i="125"/>
  <c r="C27" i="124"/>
  <c r="D27" i="124"/>
  <c r="C26" i="124"/>
  <c r="D26" i="124"/>
  <c r="C25" i="124"/>
  <c r="D25" i="124" s="1"/>
  <c r="C24" i="124"/>
  <c r="C23" i="124"/>
  <c r="D23" i="124" s="1"/>
  <c r="C22" i="124"/>
  <c r="D22" i="124" s="1"/>
  <c r="C21" i="124"/>
  <c r="C20" i="124"/>
  <c r="C18" i="124"/>
  <c r="D18" i="124" s="1"/>
  <c r="C17" i="124"/>
  <c r="D17" i="124" s="1"/>
  <c r="C16" i="124"/>
  <c r="D16" i="124" s="1"/>
  <c r="C15" i="124"/>
  <c r="C14" i="124"/>
  <c r="D14" i="124"/>
  <c r="C12" i="124"/>
  <c r="D12" i="124"/>
  <c r="C11" i="124"/>
  <c r="D11" i="124" s="1"/>
  <c r="C10" i="124"/>
  <c r="D10" i="124"/>
  <c r="C9" i="124"/>
  <c r="C8" i="124"/>
  <c r="C6" i="124"/>
  <c r="C5" i="124"/>
  <c r="D5" i="124" s="1"/>
  <c r="C4" i="124"/>
  <c r="D4" i="124" s="1"/>
  <c r="B28" i="124"/>
  <c r="B29" i="124"/>
  <c r="B30" i="124" s="1"/>
  <c r="D20" i="124"/>
  <c r="D24" i="124"/>
  <c r="C27" i="123"/>
  <c r="D27" i="123" s="1"/>
  <c r="C26" i="123"/>
  <c r="D26" i="123" s="1"/>
  <c r="C25" i="123"/>
  <c r="D25" i="123" s="1"/>
  <c r="C24" i="123"/>
  <c r="C23" i="123"/>
  <c r="D23" i="123" s="1"/>
  <c r="C22" i="123"/>
  <c r="D22" i="123" s="1"/>
  <c r="C21" i="123"/>
  <c r="D21" i="123" s="1"/>
  <c r="C20" i="123"/>
  <c r="C18" i="123"/>
  <c r="D18" i="123" s="1"/>
  <c r="C17" i="123"/>
  <c r="D17" i="123" s="1"/>
  <c r="C16" i="123"/>
  <c r="C15" i="123"/>
  <c r="C14" i="123"/>
  <c r="C12" i="123"/>
  <c r="D12" i="123" s="1"/>
  <c r="C11" i="123"/>
  <c r="D11" i="123" s="1"/>
  <c r="C10" i="123"/>
  <c r="D10" i="123" s="1"/>
  <c r="C9" i="123"/>
  <c r="D9" i="123" s="1"/>
  <c r="C8" i="123"/>
  <c r="D8" i="123" s="1"/>
  <c r="C6" i="123"/>
  <c r="C5" i="123"/>
  <c r="C4" i="123"/>
  <c r="D4" i="123" s="1"/>
  <c r="B28" i="123"/>
  <c r="B29" i="123" s="1"/>
  <c r="D16" i="123"/>
  <c r="D6" i="123"/>
  <c r="C27" i="122"/>
  <c r="C26" i="122"/>
  <c r="C25" i="122"/>
  <c r="D25" i="122" s="1"/>
  <c r="C24" i="122"/>
  <c r="D24" i="122" s="1"/>
  <c r="C23" i="122"/>
  <c r="D23" i="122" s="1"/>
  <c r="C22" i="122"/>
  <c r="C21" i="122"/>
  <c r="D21" i="122" s="1"/>
  <c r="C20" i="122"/>
  <c r="D20" i="122" s="1"/>
  <c r="C18" i="122"/>
  <c r="D18" i="122" s="1"/>
  <c r="C17" i="122"/>
  <c r="C16" i="122"/>
  <c r="D16" i="122" s="1"/>
  <c r="C15" i="122"/>
  <c r="D15" i="122" s="1"/>
  <c r="C14" i="122"/>
  <c r="D14" i="122" s="1"/>
  <c r="C12" i="122"/>
  <c r="C11" i="122"/>
  <c r="D11" i="122" s="1"/>
  <c r="C10" i="122"/>
  <c r="D10" i="122" s="1"/>
  <c r="C9" i="122"/>
  <c r="C8" i="122"/>
  <c r="C6" i="122"/>
  <c r="D6" i="122" s="1"/>
  <c r="C5" i="122"/>
  <c r="C4" i="122"/>
  <c r="B28" i="122"/>
  <c r="D27" i="122"/>
  <c r="D9" i="122"/>
  <c r="D4" i="122"/>
  <c r="C27" i="121"/>
  <c r="C26" i="121"/>
  <c r="C25" i="121"/>
  <c r="D25" i="121" s="1"/>
  <c r="C24" i="121"/>
  <c r="D24" i="121" s="1"/>
  <c r="C23" i="121"/>
  <c r="D23" i="121" s="1"/>
  <c r="C22" i="121"/>
  <c r="C21" i="121"/>
  <c r="C20" i="121"/>
  <c r="D20" i="121" s="1"/>
  <c r="C18" i="121"/>
  <c r="D18" i="121" s="1"/>
  <c r="C17" i="121"/>
  <c r="D17" i="121"/>
  <c r="C16" i="121"/>
  <c r="D16" i="121" s="1"/>
  <c r="C15" i="121"/>
  <c r="C14" i="121"/>
  <c r="D14" i="121" s="1"/>
  <c r="C12" i="121"/>
  <c r="D12" i="121" s="1"/>
  <c r="C11" i="121"/>
  <c r="D11" i="121" s="1"/>
  <c r="C10" i="121"/>
  <c r="D10" i="121" s="1"/>
  <c r="C9" i="121"/>
  <c r="D9" i="121" s="1"/>
  <c r="C8" i="121"/>
  <c r="D8" i="121" s="1"/>
  <c r="C6" i="121"/>
  <c r="D6" i="121" s="1"/>
  <c r="C5" i="121"/>
  <c r="C4" i="121"/>
  <c r="D4" i="121"/>
  <c r="B28" i="121"/>
  <c r="D27" i="121"/>
  <c r="D15" i="121"/>
  <c r="D5" i="121"/>
  <c r="C27" i="120"/>
  <c r="C26" i="120"/>
  <c r="D26" i="120" s="1"/>
  <c r="C25" i="120"/>
  <c r="C24" i="120"/>
  <c r="D24" i="120" s="1"/>
  <c r="C23" i="120"/>
  <c r="C22" i="120"/>
  <c r="C21" i="120"/>
  <c r="D21" i="120" s="1"/>
  <c r="C20" i="120"/>
  <c r="D20" i="120" s="1"/>
  <c r="C18" i="120"/>
  <c r="C19" i="120" s="1"/>
  <c r="C17" i="120"/>
  <c r="D17" i="120" s="1"/>
  <c r="C16" i="120"/>
  <c r="C15" i="120"/>
  <c r="D15" i="120" s="1"/>
  <c r="C14" i="120"/>
  <c r="C12" i="120"/>
  <c r="D12" i="120" s="1"/>
  <c r="C11" i="120"/>
  <c r="D11" i="120" s="1"/>
  <c r="C10" i="120"/>
  <c r="D10" i="120" s="1"/>
  <c r="C9" i="120"/>
  <c r="D9" i="120" s="1"/>
  <c r="C8" i="120"/>
  <c r="D8" i="120" s="1"/>
  <c r="C6" i="120"/>
  <c r="C5" i="120"/>
  <c r="D5" i="120"/>
  <c r="C4" i="120"/>
  <c r="B28" i="120"/>
  <c r="C27" i="119"/>
  <c r="D27" i="119" s="1"/>
  <c r="C26" i="119"/>
  <c r="D26" i="119"/>
  <c r="C25" i="119"/>
  <c r="D25" i="119"/>
  <c r="C24" i="119"/>
  <c r="C23" i="119"/>
  <c r="D23" i="119" s="1"/>
  <c r="C22" i="119"/>
  <c r="D22" i="119" s="1"/>
  <c r="C21" i="119"/>
  <c r="D21" i="119" s="1"/>
  <c r="C20" i="119"/>
  <c r="C18" i="119"/>
  <c r="D18" i="119" s="1"/>
  <c r="C17" i="119"/>
  <c r="D17" i="119" s="1"/>
  <c r="C16" i="119"/>
  <c r="D16" i="119" s="1"/>
  <c r="C15" i="119"/>
  <c r="D15" i="119" s="1"/>
  <c r="C14" i="119"/>
  <c r="D14" i="119" s="1"/>
  <c r="C12" i="119"/>
  <c r="C11" i="119"/>
  <c r="D11" i="119" s="1"/>
  <c r="C10" i="119"/>
  <c r="C9" i="119"/>
  <c r="C8" i="119"/>
  <c r="C6" i="119"/>
  <c r="C5" i="119"/>
  <c r="D5" i="119" s="1"/>
  <c r="C4" i="119"/>
  <c r="C7" i="119" s="1"/>
  <c r="B28" i="119"/>
  <c r="D12" i="119"/>
  <c r="C27" i="118"/>
  <c r="D27" i="118" s="1"/>
  <c r="C26" i="118"/>
  <c r="D26" i="118"/>
  <c r="C25" i="118"/>
  <c r="C24" i="118"/>
  <c r="C23" i="118"/>
  <c r="D23" i="118" s="1"/>
  <c r="C22" i="118"/>
  <c r="D22" i="118"/>
  <c r="C21" i="118"/>
  <c r="D21" i="118" s="1"/>
  <c r="C20" i="118"/>
  <c r="C18" i="118"/>
  <c r="D18" i="118" s="1"/>
  <c r="C17" i="118"/>
  <c r="D17" i="118" s="1"/>
  <c r="C16" i="118"/>
  <c r="C15" i="118"/>
  <c r="C14" i="118"/>
  <c r="D14" i="118" s="1"/>
  <c r="C12" i="118"/>
  <c r="D12" i="118" s="1"/>
  <c r="C11" i="118"/>
  <c r="D11" i="118"/>
  <c r="C10" i="118"/>
  <c r="D10" i="118"/>
  <c r="C9" i="118"/>
  <c r="D9" i="118"/>
  <c r="C8" i="118"/>
  <c r="D8" i="118" s="1"/>
  <c r="C6" i="118"/>
  <c r="D6" i="118" s="1"/>
  <c r="C5" i="118"/>
  <c r="C4" i="118"/>
  <c r="D4" i="118" s="1"/>
  <c r="B28" i="118"/>
  <c r="D25" i="118"/>
  <c r="C27" i="117"/>
  <c r="D27" i="117" s="1"/>
  <c r="C26" i="117"/>
  <c r="C25" i="117"/>
  <c r="D25" i="117"/>
  <c r="C24" i="117"/>
  <c r="D24" i="117" s="1"/>
  <c r="C23" i="117"/>
  <c r="D23" i="117" s="1"/>
  <c r="C22" i="117"/>
  <c r="C21" i="117"/>
  <c r="D21" i="117" s="1"/>
  <c r="C20" i="117"/>
  <c r="D20" i="117" s="1"/>
  <c r="C18" i="117"/>
  <c r="D18" i="117" s="1"/>
  <c r="C17" i="117"/>
  <c r="D17" i="117" s="1"/>
  <c r="C16" i="117"/>
  <c r="D16" i="117"/>
  <c r="C15" i="117"/>
  <c r="D15" i="117" s="1"/>
  <c r="C14" i="117"/>
  <c r="C12" i="117"/>
  <c r="D12" i="117"/>
  <c r="C11" i="117"/>
  <c r="D11" i="117" s="1"/>
  <c r="C10" i="117"/>
  <c r="D10" i="117" s="1"/>
  <c r="C9" i="117"/>
  <c r="D9" i="117"/>
  <c r="C8" i="117"/>
  <c r="D8" i="117" s="1"/>
  <c r="C6" i="117"/>
  <c r="D6" i="117" s="1"/>
  <c r="C5" i="117"/>
  <c r="D5" i="117" s="1"/>
  <c r="C4" i="117"/>
  <c r="D4" i="117" s="1"/>
  <c r="B28" i="117"/>
  <c r="C27" i="116"/>
  <c r="D27" i="116"/>
  <c r="C26" i="116"/>
  <c r="C25" i="116"/>
  <c r="D25" i="116" s="1"/>
  <c r="C24" i="116"/>
  <c r="D24" i="116" s="1"/>
  <c r="C23" i="116"/>
  <c r="D23" i="116" s="1"/>
  <c r="C22" i="116"/>
  <c r="C21" i="116"/>
  <c r="D21" i="116" s="1"/>
  <c r="C20" i="116"/>
  <c r="C18" i="116"/>
  <c r="C17" i="116"/>
  <c r="D17" i="116" s="1"/>
  <c r="C16" i="116"/>
  <c r="C15" i="116"/>
  <c r="D15" i="116" s="1"/>
  <c r="C14" i="116"/>
  <c r="C12" i="116"/>
  <c r="D12" i="116"/>
  <c r="C11" i="116"/>
  <c r="D11" i="116" s="1"/>
  <c r="C10" i="116"/>
  <c r="C9" i="116"/>
  <c r="D9" i="116"/>
  <c r="C8" i="116"/>
  <c r="D8" i="116" s="1"/>
  <c r="C6" i="116"/>
  <c r="D6" i="116"/>
  <c r="C5" i="116"/>
  <c r="D5" i="116" s="1"/>
  <c r="C4" i="116"/>
  <c r="C7" i="116" s="1"/>
  <c r="D7" i="116" s="1"/>
  <c r="B28" i="116"/>
  <c r="E27" i="115"/>
  <c r="E27" i="116" s="1"/>
  <c r="E26" i="115"/>
  <c r="E26" i="116" s="1"/>
  <c r="E26" i="117" s="1"/>
  <c r="E26" i="118" s="1"/>
  <c r="E26" i="119" s="1"/>
  <c r="E26" i="120" s="1"/>
  <c r="E26" i="121" s="1"/>
  <c r="E26" i="122" s="1"/>
  <c r="E26" i="123" s="1"/>
  <c r="E26" i="124" s="1"/>
  <c r="E26" i="125" s="1"/>
  <c r="E26" i="126" s="1"/>
  <c r="E25" i="115"/>
  <c r="E25" i="116" s="1"/>
  <c r="E24" i="115"/>
  <c r="E24" i="116" s="1"/>
  <c r="E24" i="117" s="1"/>
  <c r="E24" i="118" s="1"/>
  <c r="E24" i="119" s="1"/>
  <c r="E24" i="120" s="1"/>
  <c r="E24" i="121" s="1"/>
  <c r="E23" i="115"/>
  <c r="E23" i="116"/>
  <c r="E22" i="115"/>
  <c r="E22" i="116" s="1"/>
  <c r="E21" i="115"/>
  <c r="E20" i="115"/>
  <c r="E18" i="115"/>
  <c r="E18" i="116" s="1"/>
  <c r="E17" i="115"/>
  <c r="E17" i="116" s="1"/>
  <c r="E16" i="115"/>
  <c r="E16" i="116"/>
  <c r="E16" i="117" s="1"/>
  <c r="E16" i="118" s="1"/>
  <c r="E16" i="119" s="1"/>
  <c r="E16" i="120" s="1"/>
  <c r="E16" i="121" s="1"/>
  <c r="E15" i="115"/>
  <c r="E15" i="116" s="1"/>
  <c r="E14" i="115"/>
  <c r="E14" i="116"/>
  <c r="E14" i="117" s="1"/>
  <c r="E14" i="118" s="1"/>
  <c r="E14" i="119" s="1"/>
  <c r="E14" i="120" s="1"/>
  <c r="E14" i="121" s="1"/>
  <c r="E14" i="122" s="1"/>
  <c r="E14" i="123" s="1"/>
  <c r="E14" i="124" s="1"/>
  <c r="E14" i="125" s="1"/>
  <c r="E14" i="126" s="1"/>
  <c r="E12" i="115"/>
  <c r="E12" i="116" s="1"/>
  <c r="E11" i="115"/>
  <c r="E11" i="116" s="1"/>
  <c r="E10" i="115"/>
  <c r="E10" i="116" s="1"/>
  <c r="E9" i="115"/>
  <c r="E9" i="116"/>
  <c r="E9" i="117"/>
  <c r="E8" i="115"/>
  <c r="E8" i="116"/>
  <c r="E6" i="115"/>
  <c r="E5" i="115"/>
  <c r="E4" i="115"/>
  <c r="C27" i="115"/>
  <c r="C26" i="115"/>
  <c r="D26" i="115" s="1"/>
  <c r="C25" i="115"/>
  <c r="D25" i="115" s="1"/>
  <c r="C24" i="115"/>
  <c r="D24" i="115" s="1"/>
  <c r="C23" i="115"/>
  <c r="C22" i="115"/>
  <c r="D22" i="115" s="1"/>
  <c r="C21" i="115"/>
  <c r="C20" i="115"/>
  <c r="F20" i="115" s="1"/>
  <c r="C18" i="115"/>
  <c r="C17" i="115"/>
  <c r="D17" i="115" s="1"/>
  <c r="C16" i="115"/>
  <c r="F16" i="115" s="1"/>
  <c r="G16" i="115" s="1"/>
  <c r="C15" i="115"/>
  <c r="C14" i="115"/>
  <c r="D14" i="115" s="1"/>
  <c r="C12" i="115"/>
  <c r="C11" i="115"/>
  <c r="D11" i="115" s="1"/>
  <c r="C10" i="115"/>
  <c r="C9" i="115"/>
  <c r="F9" i="115" s="1"/>
  <c r="C8" i="115"/>
  <c r="C6" i="115"/>
  <c r="F6" i="115" s="1"/>
  <c r="C5" i="115"/>
  <c r="C4" i="115"/>
  <c r="F4" i="115" s="1"/>
  <c r="B28" i="115"/>
  <c r="C27" i="107"/>
  <c r="C26" i="107"/>
  <c r="C25" i="107"/>
  <c r="C24" i="107"/>
  <c r="C23" i="107"/>
  <c r="C22" i="107"/>
  <c r="C21" i="107"/>
  <c r="C20" i="107"/>
  <c r="C18" i="107"/>
  <c r="C17" i="107"/>
  <c r="C16" i="107"/>
  <c r="C15" i="107"/>
  <c r="C14" i="107"/>
  <c r="C12" i="107"/>
  <c r="C11" i="107"/>
  <c r="C10" i="107"/>
  <c r="C9" i="107"/>
  <c r="C8" i="107"/>
  <c r="C6" i="107"/>
  <c r="C5" i="107"/>
  <c r="C4" i="107"/>
  <c r="E27" i="91"/>
  <c r="E27" i="92"/>
  <c r="E27" i="93" s="1"/>
  <c r="E26" i="91"/>
  <c r="E26" i="92" s="1"/>
  <c r="E25" i="91"/>
  <c r="E25" i="92" s="1"/>
  <c r="E24" i="91"/>
  <c r="E23" i="91"/>
  <c r="E23" i="92" s="1"/>
  <c r="E22" i="91"/>
  <c r="E22" i="92" s="1"/>
  <c r="E22" i="93" s="1"/>
  <c r="E21" i="91"/>
  <c r="E21" i="92" s="1"/>
  <c r="E20" i="91"/>
  <c r="E18" i="91"/>
  <c r="E18" i="92" s="1"/>
  <c r="E17" i="91"/>
  <c r="E17" i="92"/>
  <c r="E16" i="91"/>
  <c r="E15" i="91"/>
  <c r="E14" i="91"/>
  <c r="E14" i="92" s="1"/>
  <c r="E12" i="91"/>
  <c r="E12" i="92"/>
  <c r="E12" i="93" s="1"/>
  <c r="E12" i="94" s="1"/>
  <c r="E12" i="95" s="1"/>
  <c r="E12" i="96" s="1"/>
  <c r="E12" i="97" s="1"/>
  <c r="E12" i="98" s="1"/>
  <c r="E12" i="99" s="1"/>
  <c r="E12" i="100" s="1"/>
  <c r="E12" i="101" s="1"/>
  <c r="E12" i="102" s="1"/>
  <c r="E11" i="91"/>
  <c r="E10" i="91"/>
  <c r="E9" i="91"/>
  <c r="E9" i="92" s="1"/>
  <c r="E8" i="91"/>
  <c r="E8" i="92"/>
  <c r="E6" i="91"/>
  <c r="E6" i="92" s="1"/>
  <c r="E5" i="91"/>
  <c r="C27" i="92"/>
  <c r="C26" i="92"/>
  <c r="C25" i="92"/>
  <c r="C24" i="92"/>
  <c r="C23" i="92"/>
  <c r="C22" i="92"/>
  <c r="C21" i="92"/>
  <c r="C20" i="92"/>
  <c r="C18" i="92"/>
  <c r="C17" i="92"/>
  <c r="C16" i="92"/>
  <c r="C15" i="92"/>
  <c r="C14" i="92"/>
  <c r="C12" i="92"/>
  <c r="C11" i="92"/>
  <c r="C10" i="92"/>
  <c r="C9" i="92"/>
  <c r="C8" i="92"/>
  <c r="C13" i="92" s="1"/>
  <c r="C6" i="92"/>
  <c r="C5" i="92"/>
  <c r="B28" i="27"/>
  <c r="B19" i="27"/>
  <c r="B13" i="27"/>
  <c r="B7" i="27"/>
  <c r="B28" i="28"/>
  <c r="B19" i="28"/>
  <c r="B13" i="28"/>
  <c r="B7" i="28"/>
  <c r="B28" i="29"/>
  <c r="B19" i="29"/>
  <c r="B13" i="29"/>
  <c r="B7" i="29"/>
  <c r="B28" i="30"/>
  <c r="B19" i="30"/>
  <c r="B13" i="30"/>
  <c r="B7" i="30"/>
  <c r="B28" i="31"/>
  <c r="B19" i="31"/>
  <c r="B13" i="31"/>
  <c r="B7" i="31"/>
  <c r="B28" i="32"/>
  <c r="B19" i="32"/>
  <c r="B13" i="32"/>
  <c r="B7" i="32"/>
  <c r="B28" i="33"/>
  <c r="B19" i="33"/>
  <c r="B13" i="33"/>
  <c r="B7" i="33"/>
  <c r="B28" i="34"/>
  <c r="B19" i="34"/>
  <c r="B13" i="34"/>
  <c r="B7" i="34"/>
  <c r="B28" i="35"/>
  <c r="B19" i="35"/>
  <c r="B13" i="35"/>
  <c r="B7" i="35"/>
  <c r="B28" i="36"/>
  <c r="B19" i="36"/>
  <c r="B13" i="36"/>
  <c r="B7" i="36"/>
  <c r="B28" i="37"/>
  <c r="B19" i="37"/>
  <c r="B13" i="37"/>
  <c r="B7" i="37"/>
  <c r="B28" i="38"/>
  <c r="B19" i="38"/>
  <c r="B13" i="38"/>
  <c r="B7" i="38"/>
  <c r="B29" i="38" s="1"/>
  <c r="B30" i="38" s="1"/>
  <c r="B28" i="42"/>
  <c r="B19" i="42"/>
  <c r="B13" i="42"/>
  <c r="B7" i="42"/>
  <c r="B28" i="80"/>
  <c r="B19" i="80"/>
  <c r="B13" i="80"/>
  <c r="B7" i="80"/>
  <c r="B28" i="81"/>
  <c r="B19" i="81"/>
  <c r="B29" i="81"/>
  <c r="B30" i="81"/>
  <c r="B13" i="81"/>
  <c r="B7" i="81"/>
  <c r="B28" i="82"/>
  <c r="B19" i="82"/>
  <c r="B13" i="82"/>
  <c r="B7" i="82"/>
  <c r="B29" i="82" s="1"/>
  <c r="B30" i="82" s="1"/>
  <c r="B28" i="83"/>
  <c r="B19" i="83"/>
  <c r="B13" i="83"/>
  <c r="B7" i="83"/>
  <c r="B28" i="84"/>
  <c r="B19" i="84"/>
  <c r="B13" i="84"/>
  <c r="B7" i="84"/>
  <c r="B29" i="84" s="1"/>
  <c r="B30" i="84" s="1"/>
  <c r="B28" i="85"/>
  <c r="B19" i="85"/>
  <c r="B13" i="85"/>
  <c r="B7" i="85"/>
  <c r="B28" i="86"/>
  <c r="B19" i="86"/>
  <c r="B13" i="86"/>
  <c r="B7" i="86"/>
  <c r="B29" i="86" s="1"/>
  <c r="B28" i="87"/>
  <c r="B19" i="87"/>
  <c r="B13" i="87"/>
  <c r="B7" i="87"/>
  <c r="B28" i="88"/>
  <c r="B19" i="88"/>
  <c r="B13" i="88"/>
  <c r="B7" i="88"/>
  <c r="B28" i="89"/>
  <c r="B19" i="89"/>
  <c r="B13" i="89"/>
  <c r="B7" i="89"/>
  <c r="B29" i="89"/>
  <c r="B30" i="89" s="1"/>
  <c r="B28" i="90"/>
  <c r="B19" i="90"/>
  <c r="B13" i="90"/>
  <c r="B7" i="90"/>
  <c r="C27" i="102"/>
  <c r="C27" i="42"/>
  <c r="C27" i="80"/>
  <c r="C27" i="81"/>
  <c r="C27" i="82"/>
  <c r="C27" i="83"/>
  <c r="C27" i="85"/>
  <c r="C27" i="86"/>
  <c r="C27" i="87"/>
  <c r="D27" i="87"/>
  <c r="C27" i="88"/>
  <c r="C27" i="90"/>
  <c r="C27" i="93"/>
  <c r="C27" i="94"/>
  <c r="C27" i="95"/>
  <c r="C27" i="96"/>
  <c r="C27" i="97"/>
  <c r="C27" i="98"/>
  <c r="D27" i="98" s="1"/>
  <c r="C27" i="99"/>
  <c r="C27" i="100"/>
  <c r="C27" i="101"/>
  <c r="C26" i="102"/>
  <c r="D26" i="102"/>
  <c r="C26" i="42"/>
  <c r="C26" i="80"/>
  <c r="C26" i="81"/>
  <c r="C26" i="82"/>
  <c r="C26" i="83"/>
  <c r="C26" i="84"/>
  <c r="C26" i="85"/>
  <c r="C26" i="86"/>
  <c r="D26" i="86"/>
  <c r="C26" i="87"/>
  <c r="C26" i="88"/>
  <c r="C26" i="90"/>
  <c r="C26" i="93"/>
  <c r="C26" i="94"/>
  <c r="C26" i="95"/>
  <c r="D26" i="95" s="1"/>
  <c r="C26" i="96"/>
  <c r="C26" i="97"/>
  <c r="C26" i="98"/>
  <c r="C26" i="99"/>
  <c r="D26" i="99" s="1"/>
  <c r="C26" i="100"/>
  <c r="C26" i="101"/>
  <c r="C25" i="102"/>
  <c r="C25" i="42"/>
  <c r="C25" i="80"/>
  <c r="C25" i="81"/>
  <c r="C25" i="82"/>
  <c r="C25" i="83"/>
  <c r="C25" i="84"/>
  <c r="C25" i="85"/>
  <c r="D25" i="85" s="1"/>
  <c r="C25" i="86"/>
  <c r="C25" i="87"/>
  <c r="C25" i="88"/>
  <c r="C25" i="90"/>
  <c r="D25" i="90" s="1"/>
  <c r="C25" i="93"/>
  <c r="C25" i="94"/>
  <c r="C25" i="95"/>
  <c r="C25" i="96"/>
  <c r="D25" i="96"/>
  <c r="C25" i="97"/>
  <c r="C25" i="98"/>
  <c r="C25" i="99"/>
  <c r="D25" i="99" s="1"/>
  <c r="C25" i="100"/>
  <c r="D25" i="100"/>
  <c r="C25" i="101"/>
  <c r="C24" i="102"/>
  <c r="D24" i="102"/>
  <c r="C24" i="42"/>
  <c r="C24" i="80"/>
  <c r="C24" i="81"/>
  <c r="C24" i="82"/>
  <c r="C24" i="83"/>
  <c r="C24" i="84"/>
  <c r="D24" i="84" s="1"/>
  <c r="C24" i="85"/>
  <c r="C24" i="86"/>
  <c r="C24" i="87"/>
  <c r="C24" i="88"/>
  <c r="C24" i="90"/>
  <c r="C24" i="93"/>
  <c r="C24" i="94"/>
  <c r="C24" i="95"/>
  <c r="C24" i="96"/>
  <c r="D24" i="96"/>
  <c r="C24" i="97"/>
  <c r="C24" i="98"/>
  <c r="C24" i="99"/>
  <c r="C24" i="100"/>
  <c r="C24" i="101"/>
  <c r="C23" i="102"/>
  <c r="C23" i="42"/>
  <c r="C23" i="80"/>
  <c r="C23" i="81"/>
  <c r="C23" i="82"/>
  <c r="C23" i="83"/>
  <c r="C23" i="84"/>
  <c r="C23" i="85"/>
  <c r="C23" i="86"/>
  <c r="C23" i="87"/>
  <c r="C23" i="88"/>
  <c r="C23" i="90"/>
  <c r="C23" i="93"/>
  <c r="C23" i="94"/>
  <c r="D23" i="94"/>
  <c r="C23" i="95"/>
  <c r="C23" i="96"/>
  <c r="C23" i="97"/>
  <c r="C23" i="98"/>
  <c r="D23" i="98" s="1"/>
  <c r="C23" i="99"/>
  <c r="C23" i="100"/>
  <c r="C23" i="101"/>
  <c r="C22" i="102"/>
  <c r="D22" i="102"/>
  <c r="C22" i="42"/>
  <c r="C22" i="80"/>
  <c r="C22" i="81"/>
  <c r="C22" i="82"/>
  <c r="C22" i="83"/>
  <c r="C22" i="84"/>
  <c r="C22" i="85"/>
  <c r="C22" i="86"/>
  <c r="D22" i="86" s="1"/>
  <c r="C22" i="87"/>
  <c r="C22" i="88"/>
  <c r="C22" i="90"/>
  <c r="C22" i="91"/>
  <c r="D22" i="91" s="1"/>
  <c r="C22" i="93"/>
  <c r="D22" i="93"/>
  <c r="C22" i="94"/>
  <c r="C22" i="95"/>
  <c r="C22" i="96"/>
  <c r="D22" i="96"/>
  <c r="C22" i="97"/>
  <c r="C22" i="98"/>
  <c r="C22" i="99"/>
  <c r="C22" i="100"/>
  <c r="D22" i="100"/>
  <c r="C22" i="101"/>
  <c r="C21" i="102"/>
  <c r="C21" i="42"/>
  <c r="C21" i="80"/>
  <c r="D21" i="80"/>
  <c r="C21" i="81"/>
  <c r="C21" i="82"/>
  <c r="C21" i="83"/>
  <c r="C21" i="84"/>
  <c r="D21" i="84" s="1"/>
  <c r="C21" i="85"/>
  <c r="C21" i="86"/>
  <c r="C21" i="87"/>
  <c r="C21" i="88"/>
  <c r="C21" i="90"/>
  <c r="C21" i="91"/>
  <c r="D21" i="91" s="1"/>
  <c r="C21" i="93"/>
  <c r="C21" i="94"/>
  <c r="C21" i="95"/>
  <c r="C21" i="96"/>
  <c r="C21" i="97"/>
  <c r="C21" i="98"/>
  <c r="C21" i="99"/>
  <c r="C21" i="100"/>
  <c r="D21" i="100" s="1"/>
  <c r="C21" i="101"/>
  <c r="D21" i="101"/>
  <c r="C20" i="102"/>
  <c r="C20" i="42"/>
  <c r="C20" i="80"/>
  <c r="C20" i="81"/>
  <c r="C20" i="82"/>
  <c r="C20" i="83"/>
  <c r="C20" i="84"/>
  <c r="C20" i="85"/>
  <c r="C20" i="86"/>
  <c r="C28" i="86"/>
  <c r="C20" i="87"/>
  <c r="C20" i="88"/>
  <c r="C20" i="90"/>
  <c r="C20" i="91"/>
  <c r="C20" i="93"/>
  <c r="C20" i="94"/>
  <c r="C28" i="94"/>
  <c r="C20" i="95"/>
  <c r="C20" i="96"/>
  <c r="D20" i="96"/>
  <c r="C20" i="97"/>
  <c r="C20" i="98"/>
  <c r="D20" i="98"/>
  <c r="C20" i="99"/>
  <c r="C20" i="100"/>
  <c r="C20" i="101"/>
  <c r="C18" i="102"/>
  <c r="D18" i="102"/>
  <c r="C18" i="42"/>
  <c r="C18" i="80"/>
  <c r="D18" i="80" s="1"/>
  <c r="C18" i="81"/>
  <c r="C18" i="82"/>
  <c r="C18" i="83"/>
  <c r="C18" i="84"/>
  <c r="C18" i="85"/>
  <c r="C18" i="86"/>
  <c r="C18" i="87"/>
  <c r="C18" i="88"/>
  <c r="D18" i="88"/>
  <c r="C18" i="90"/>
  <c r="C18" i="93"/>
  <c r="D18" i="93"/>
  <c r="C18" i="94"/>
  <c r="C18" i="95"/>
  <c r="C18" i="96"/>
  <c r="C18" i="97"/>
  <c r="D18" i="97"/>
  <c r="C18" i="98"/>
  <c r="C18" i="99"/>
  <c r="C18" i="100"/>
  <c r="C18" i="101"/>
  <c r="C17" i="102"/>
  <c r="C17" i="42"/>
  <c r="C17" i="80"/>
  <c r="C17" i="81"/>
  <c r="C17" i="82"/>
  <c r="C17" i="83"/>
  <c r="C17" i="84"/>
  <c r="C17" i="85"/>
  <c r="C17" i="86"/>
  <c r="C17" i="87"/>
  <c r="C17" i="88"/>
  <c r="C17" i="90"/>
  <c r="C17" i="93"/>
  <c r="C17" i="94"/>
  <c r="C17" i="95"/>
  <c r="C17" i="96"/>
  <c r="C17" i="97"/>
  <c r="C17" i="98"/>
  <c r="C17" i="99"/>
  <c r="C17" i="100"/>
  <c r="D17" i="100"/>
  <c r="C17" i="101"/>
  <c r="C16" i="102"/>
  <c r="D16" i="102" s="1"/>
  <c r="C16" i="42"/>
  <c r="C16" i="80"/>
  <c r="C16" i="81"/>
  <c r="C16" i="82"/>
  <c r="D16" i="82" s="1"/>
  <c r="C16" i="83"/>
  <c r="C16" i="84"/>
  <c r="C16" i="85"/>
  <c r="C16" i="86"/>
  <c r="C16" i="87"/>
  <c r="C16" i="88"/>
  <c r="C16" i="90"/>
  <c r="C16" i="91"/>
  <c r="C16" i="93"/>
  <c r="C16" i="94"/>
  <c r="C16" i="95"/>
  <c r="C16" i="96"/>
  <c r="D16" i="96" s="1"/>
  <c r="C16" i="97"/>
  <c r="C16" i="98"/>
  <c r="C16" i="99"/>
  <c r="D16" i="99"/>
  <c r="C16" i="100"/>
  <c r="D16" i="100"/>
  <c r="C16" i="101"/>
  <c r="C15" i="102"/>
  <c r="C15" i="42"/>
  <c r="C15" i="80"/>
  <c r="C15" i="81"/>
  <c r="C15" i="82"/>
  <c r="C15" i="83"/>
  <c r="C15" i="84"/>
  <c r="D15" i="84" s="1"/>
  <c r="C15" i="85"/>
  <c r="D15" i="85" s="1"/>
  <c r="C15" i="86"/>
  <c r="D15" i="86"/>
  <c r="C15" i="87"/>
  <c r="C15" i="88"/>
  <c r="C15" i="90"/>
  <c r="C15" i="91"/>
  <c r="C15" i="93"/>
  <c r="D15" i="93" s="1"/>
  <c r="C15" i="94"/>
  <c r="C15" i="95"/>
  <c r="D15" i="95" s="1"/>
  <c r="C15" i="96"/>
  <c r="D15" i="96" s="1"/>
  <c r="C15" i="97"/>
  <c r="C15" i="98"/>
  <c r="C15" i="99"/>
  <c r="D15" i="99"/>
  <c r="C15" i="100"/>
  <c r="C15" i="101"/>
  <c r="C14" i="102"/>
  <c r="C14" i="42"/>
  <c r="C14" i="80"/>
  <c r="C14" i="81"/>
  <c r="C14" i="82"/>
  <c r="C14" i="83"/>
  <c r="C14" i="84"/>
  <c r="C14" i="85"/>
  <c r="C14" i="86"/>
  <c r="C14" i="87"/>
  <c r="C14" i="88"/>
  <c r="C14" i="90"/>
  <c r="C14" i="91"/>
  <c r="C14" i="93"/>
  <c r="C14" i="94"/>
  <c r="C14" i="95"/>
  <c r="C14" i="96"/>
  <c r="C14" i="97"/>
  <c r="C14" i="98"/>
  <c r="C14" i="99"/>
  <c r="C14" i="100"/>
  <c r="C19" i="100"/>
  <c r="C14" i="101"/>
  <c r="C12" i="102"/>
  <c r="C12" i="42"/>
  <c r="C12" i="80"/>
  <c r="C12" i="81"/>
  <c r="C12" i="82"/>
  <c r="C12" i="83"/>
  <c r="C12" i="84"/>
  <c r="C12" i="85"/>
  <c r="C12" i="86"/>
  <c r="C12" i="87"/>
  <c r="C12" i="88"/>
  <c r="C12" i="90"/>
  <c r="C12" i="93"/>
  <c r="C12" i="94"/>
  <c r="D12" i="94"/>
  <c r="C12" i="95"/>
  <c r="C12" i="96"/>
  <c r="C12" i="97"/>
  <c r="C12" i="98"/>
  <c r="C12" i="99"/>
  <c r="C12" i="100"/>
  <c r="C12" i="101"/>
  <c r="C11" i="102"/>
  <c r="C11" i="42"/>
  <c r="C11" i="80"/>
  <c r="C11" i="81"/>
  <c r="C11" i="82"/>
  <c r="C11" i="83"/>
  <c r="D11" i="83" s="1"/>
  <c r="C11" i="84"/>
  <c r="C11" i="85"/>
  <c r="C11" i="86"/>
  <c r="C11" i="87"/>
  <c r="D11" i="87" s="1"/>
  <c r="C11" i="88"/>
  <c r="D11" i="88" s="1"/>
  <c r="C11" i="90"/>
  <c r="C11" i="93"/>
  <c r="C11" i="94"/>
  <c r="D11" i="94"/>
  <c r="C11" i="95"/>
  <c r="C11" i="96"/>
  <c r="D11" i="96"/>
  <c r="C11" i="97"/>
  <c r="D11" i="97"/>
  <c r="C11" i="98"/>
  <c r="C11" i="99"/>
  <c r="C11" i="100"/>
  <c r="D11" i="100"/>
  <c r="C11" i="101"/>
  <c r="C10" i="102"/>
  <c r="C10" i="42"/>
  <c r="C10" i="80"/>
  <c r="C10" i="81"/>
  <c r="C10" i="82"/>
  <c r="C10" i="83"/>
  <c r="C10" i="84"/>
  <c r="D10" i="84" s="1"/>
  <c r="C10" i="85"/>
  <c r="C10" i="86"/>
  <c r="D10" i="86" s="1"/>
  <c r="C10" i="87"/>
  <c r="C10" i="88"/>
  <c r="D10" i="88" s="1"/>
  <c r="C10" i="90"/>
  <c r="C10" i="91"/>
  <c r="D10" i="91"/>
  <c r="C10" i="93"/>
  <c r="D10" i="93" s="1"/>
  <c r="C10" i="94"/>
  <c r="C10" i="95"/>
  <c r="C10" i="96"/>
  <c r="C10" i="97"/>
  <c r="C10" i="98"/>
  <c r="C10" i="99"/>
  <c r="C10" i="100"/>
  <c r="C10" i="101"/>
  <c r="C9" i="102"/>
  <c r="C9" i="42"/>
  <c r="C9" i="80"/>
  <c r="C9" i="81"/>
  <c r="C9" i="82"/>
  <c r="C9" i="83"/>
  <c r="C9" i="84"/>
  <c r="C9" i="85"/>
  <c r="C9" i="86"/>
  <c r="C9" i="87"/>
  <c r="C9" i="88"/>
  <c r="C9" i="90"/>
  <c r="C9" i="91"/>
  <c r="C9" i="93"/>
  <c r="C9" i="94"/>
  <c r="C9" i="95"/>
  <c r="D9" i="95" s="1"/>
  <c r="C9" i="96"/>
  <c r="C9" i="97"/>
  <c r="C9" i="98"/>
  <c r="C9" i="99"/>
  <c r="D9" i="99" s="1"/>
  <c r="C9" i="100"/>
  <c r="C9" i="101"/>
  <c r="C8" i="102"/>
  <c r="D8" i="102" s="1"/>
  <c r="C8" i="42"/>
  <c r="C8" i="80"/>
  <c r="C8" i="81"/>
  <c r="C8" i="82"/>
  <c r="D8" i="82" s="1"/>
  <c r="C8" i="83"/>
  <c r="C8" i="84"/>
  <c r="C8" i="85"/>
  <c r="C8" i="86"/>
  <c r="C8" i="87"/>
  <c r="C13" i="87" s="1"/>
  <c r="C8" i="88"/>
  <c r="C8" i="90"/>
  <c r="C8" i="91"/>
  <c r="C8" i="93"/>
  <c r="C8" i="94"/>
  <c r="C8" i="95"/>
  <c r="D8" i="95"/>
  <c r="C8" i="96"/>
  <c r="C8" i="97"/>
  <c r="C13" i="97"/>
  <c r="C8" i="98"/>
  <c r="C8" i="99"/>
  <c r="D8" i="99"/>
  <c r="C8" i="100"/>
  <c r="C8" i="101"/>
  <c r="C13" i="101"/>
  <c r="C6" i="102"/>
  <c r="C6" i="42"/>
  <c r="C6" i="80"/>
  <c r="C6" i="81"/>
  <c r="C6" i="82"/>
  <c r="C6" i="83"/>
  <c r="C6" i="84"/>
  <c r="C6" i="85"/>
  <c r="C6" i="86"/>
  <c r="C6" i="87"/>
  <c r="C6" i="88"/>
  <c r="D6" i="88"/>
  <c r="C6" i="90"/>
  <c r="C6" i="91"/>
  <c r="C6" i="93"/>
  <c r="C6" i="94"/>
  <c r="C6" i="95"/>
  <c r="C6" i="96"/>
  <c r="C6" i="97"/>
  <c r="C6" i="98"/>
  <c r="C6" i="99"/>
  <c r="C6" i="100"/>
  <c r="D6" i="100"/>
  <c r="C6" i="101"/>
  <c r="C5" i="102"/>
  <c r="C5" i="42"/>
  <c r="C5" i="80"/>
  <c r="C5" i="81"/>
  <c r="D5" i="81" s="1"/>
  <c r="C5" i="82"/>
  <c r="C5" i="83"/>
  <c r="C5" i="84"/>
  <c r="C5" i="85"/>
  <c r="C5" i="86"/>
  <c r="D5" i="86"/>
  <c r="C5" i="87"/>
  <c r="C5" i="88"/>
  <c r="C5" i="90"/>
  <c r="C5" i="91"/>
  <c r="C5" i="93"/>
  <c r="C5" i="94"/>
  <c r="C5" i="95"/>
  <c r="C5" i="96"/>
  <c r="D5" i="96" s="1"/>
  <c r="C5" i="97"/>
  <c r="C5" i="98"/>
  <c r="C5" i="99"/>
  <c r="C5" i="100"/>
  <c r="D5" i="100"/>
  <c r="C5" i="101"/>
  <c r="B28" i="103"/>
  <c r="B28" i="104"/>
  <c r="B28" i="105"/>
  <c r="B28" i="106"/>
  <c r="B28" i="107"/>
  <c r="B28" i="108"/>
  <c r="C27" i="111"/>
  <c r="C26" i="111"/>
  <c r="C25" i="111"/>
  <c r="C24" i="111"/>
  <c r="D24" i="111" s="1"/>
  <c r="C23" i="111"/>
  <c r="D23" i="111" s="1"/>
  <c r="C22" i="111"/>
  <c r="C21" i="111"/>
  <c r="C20" i="111"/>
  <c r="D20" i="111" s="1"/>
  <c r="C18" i="111"/>
  <c r="D18" i="111" s="1"/>
  <c r="C17" i="111"/>
  <c r="D17" i="111" s="1"/>
  <c r="C16" i="111"/>
  <c r="D16" i="111" s="1"/>
  <c r="C15" i="111"/>
  <c r="D15" i="111" s="1"/>
  <c r="C14" i="111"/>
  <c r="D14" i="111" s="1"/>
  <c r="C12" i="111"/>
  <c r="C11" i="111"/>
  <c r="C10" i="111"/>
  <c r="C9" i="111"/>
  <c r="D9" i="111" s="1"/>
  <c r="C8" i="111"/>
  <c r="C13" i="111" s="1"/>
  <c r="C6" i="111"/>
  <c r="D6" i="111" s="1"/>
  <c r="C5" i="111"/>
  <c r="C4" i="102"/>
  <c r="C7" i="102" s="1"/>
  <c r="C4" i="42"/>
  <c r="C4" i="80"/>
  <c r="C4" i="81"/>
  <c r="C4" i="82"/>
  <c r="C7" i="82" s="1"/>
  <c r="C4" i="83"/>
  <c r="C4" i="84"/>
  <c r="C7" i="84" s="1"/>
  <c r="D7" i="84" s="1"/>
  <c r="C4" i="85"/>
  <c r="C4" i="86"/>
  <c r="C4" i="87"/>
  <c r="C4" i="88"/>
  <c r="C4" i="89"/>
  <c r="C4" i="90"/>
  <c r="C4" i="91"/>
  <c r="C4" i="92"/>
  <c r="C4" i="93"/>
  <c r="C7" i="93"/>
  <c r="C4" i="94"/>
  <c r="C4" i="95"/>
  <c r="C4" i="96"/>
  <c r="C4" i="97"/>
  <c r="C4" i="98"/>
  <c r="C4" i="99"/>
  <c r="C4" i="100"/>
  <c r="C4" i="101"/>
  <c r="C4" i="111"/>
  <c r="E27" i="103"/>
  <c r="E27" i="104" s="1"/>
  <c r="E26" i="103"/>
  <c r="E26" i="104" s="1"/>
  <c r="E26" i="105" s="1"/>
  <c r="E26" i="106" s="1"/>
  <c r="E26" i="107" s="1"/>
  <c r="E26" i="108" s="1"/>
  <c r="E26" i="109" s="1"/>
  <c r="E26" i="110" s="1"/>
  <c r="E26" i="111" s="1"/>
  <c r="E25" i="103"/>
  <c r="E24" i="103"/>
  <c r="E24" i="104" s="1"/>
  <c r="E24" i="105" s="1"/>
  <c r="E23" i="103"/>
  <c r="E23" i="104" s="1"/>
  <c r="E22" i="103"/>
  <c r="E22" i="104" s="1"/>
  <c r="E21" i="103"/>
  <c r="E21" i="104" s="1"/>
  <c r="E20" i="103"/>
  <c r="E20" i="104" s="1"/>
  <c r="E18" i="103"/>
  <c r="E18" i="104" s="1"/>
  <c r="E17" i="103"/>
  <c r="E17" i="104" s="1"/>
  <c r="E16" i="103"/>
  <c r="E16" i="104" s="1"/>
  <c r="E15" i="103"/>
  <c r="E15" i="104" s="1"/>
  <c r="E15" i="105" s="1"/>
  <c r="E15" i="106" s="1"/>
  <c r="E15" i="107" s="1"/>
  <c r="E15" i="108" s="1"/>
  <c r="E15" i="109" s="1"/>
  <c r="E15" i="110" s="1"/>
  <c r="E15" i="111" s="1"/>
  <c r="E15" i="112" s="1"/>
  <c r="E15" i="113" s="1"/>
  <c r="E15" i="114" s="1"/>
  <c r="E14" i="103"/>
  <c r="E12" i="103"/>
  <c r="E12" i="104" s="1"/>
  <c r="E11" i="103"/>
  <c r="E11" i="104" s="1"/>
  <c r="E10" i="103"/>
  <c r="E10" i="104" s="1"/>
  <c r="E9" i="103"/>
  <c r="E8" i="103"/>
  <c r="E8" i="104" s="1"/>
  <c r="E6" i="103"/>
  <c r="E6" i="104" s="1"/>
  <c r="E6" i="105" s="1"/>
  <c r="E6" i="106" s="1"/>
  <c r="E6" i="107" s="1"/>
  <c r="E6" i="108" s="1"/>
  <c r="E5" i="103"/>
  <c r="E5" i="104" s="1"/>
  <c r="E5" i="105" s="1"/>
  <c r="E4" i="103"/>
  <c r="E4" i="104" s="1"/>
  <c r="E4" i="105" s="1"/>
  <c r="C27" i="114"/>
  <c r="C26" i="114"/>
  <c r="D26" i="114" s="1"/>
  <c r="C25" i="114"/>
  <c r="D25" i="114" s="1"/>
  <c r="C24" i="114"/>
  <c r="D24" i="114" s="1"/>
  <c r="C23" i="114"/>
  <c r="D23" i="114" s="1"/>
  <c r="C22" i="114"/>
  <c r="C21" i="114"/>
  <c r="C20" i="114"/>
  <c r="D20" i="114" s="1"/>
  <c r="C18" i="114"/>
  <c r="D18" i="114" s="1"/>
  <c r="C17" i="114"/>
  <c r="C16" i="114"/>
  <c r="D16" i="114" s="1"/>
  <c r="C15" i="114"/>
  <c r="D15" i="114"/>
  <c r="C14" i="114"/>
  <c r="D14" i="114" s="1"/>
  <c r="C12" i="114"/>
  <c r="D12" i="114" s="1"/>
  <c r="C11" i="114"/>
  <c r="D11" i="114" s="1"/>
  <c r="C10" i="114"/>
  <c r="D10" i="114" s="1"/>
  <c r="C9" i="114"/>
  <c r="D9" i="114" s="1"/>
  <c r="C8" i="114"/>
  <c r="C6" i="114"/>
  <c r="C5" i="114"/>
  <c r="D5" i="114" s="1"/>
  <c r="C4" i="114"/>
  <c r="D4" i="114" s="1"/>
  <c r="B28" i="114"/>
  <c r="B29" i="114" s="1"/>
  <c r="D21" i="114"/>
  <c r="D6" i="114"/>
  <c r="C27" i="113"/>
  <c r="C26" i="113"/>
  <c r="C25" i="113"/>
  <c r="D25" i="113" s="1"/>
  <c r="C24" i="113"/>
  <c r="D24" i="113" s="1"/>
  <c r="C23" i="113"/>
  <c r="D23" i="113" s="1"/>
  <c r="C22" i="113"/>
  <c r="C21" i="113"/>
  <c r="D21" i="113"/>
  <c r="C20" i="113"/>
  <c r="C18" i="113"/>
  <c r="D18" i="113" s="1"/>
  <c r="C17" i="113"/>
  <c r="D17" i="113" s="1"/>
  <c r="C16" i="113"/>
  <c r="C15" i="113"/>
  <c r="D15" i="113"/>
  <c r="C14" i="113"/>
  <c r="D14" i="113" s="1"/>
  <c r="C12" i="113"/>
  <c r="C11" i="113"/>
  <c r="D11" i="113" s="1"/>
  <c r="C10" i="113"/>
  <c r="C9" i="113"/>
  <c r="D9" i="113" s="1"/>
  <c r="C8" i="113"/>
  <c r="C6" i="113"/>
  <c r="C5" i="113"/>
  <c r="D5" i="113" s="1"/>
  <c r="C4" i="113"/>
  <c r="B28" i="113"/>
  <c r="B29" i="113" s="1"/>
  <c r="C27" i="112"/>
  <c r="C26" i="112"/>
  <c r="D26" i="112" s="1"/>
  <c r="C25" i="112"/>
  <c r="D25" i="112" s="1"/>
  <c r="C24" i="112"/>
  <c r="D24" i="112" s="1"/>
  <c r="C23" i="112"/>
  <c r="D23" i="112" s="1"/>
  <c r="C22" i="112"/>
  <c r="D22" i="112" s="1"/>
  <c r="C21" i="112"/>
  <c r="C20" i="112"/>
  <c r="C18" i="112"/>
  <c r="D18" i="112" s="1"/>
  <c r="C17" i="112"/>
  <c r="D17" i="112" s="1"/>
  <c r="C16" i="112"/>
  <c r="D16" i="112" s="1"/>
  <c r="C15" i="112"/>
  <c r="D15" i="112" s="1"/>
  <c r="C14" i="112"/>
  <c r="D14" i="112" s="1"/>
  <c r="C12" i="112"/>
  <c r="C11" i="112"/>
  <c r="D11" i="112" s="1"/>
  <c r="C10" i="112"/>
  <c r="C9" i="112"/>
  <c r="D9" i="112" s="1"/>
  <c r="C8" i="112"/>
  <c r="C6" i="112"/>
  <c r="D6" i="112"/>
  <c r="C5" i="112"/>
  <c r="C4" i="112"/>
  <c r="D4" i="112" s="1"/>
  <c r="B28" i="112"/>
  <c r="B29" i="112" s="1"/>
  <c r="B28" i="111"/>
  <c r="B29" i="111" s="1"/>
  <c r="D26" i="111"/>
  <c r="D25" i="111"/>
  <c r="D22" i="111"/>
  <c r="D21" i="111"/>
  <c r="D12" i="111"/>
  <c r="D10" i="111"/>
  <c r="D8" i="111"/>
  <c r="D4" i="111"/>
  <c r="C27" i="110"/>
  <c r="D27" i="110" s="1"/>
  <c r="C26" i="110"/>
  <c r="D26" i="110" s="1"/>
  <c r="C25" i="110"/>
  <c r="C24" i="110"/>
  <c r="C23" i="110"/>
  <c r="D23" i="110" s="1"/>
  <c r="C22" i="110"/>
  <c r="C21" i="110"/>
  <c r="D21" i="110" s="1"/>
  <c r="C20" i="110"/>
  <c r="C18" i="110"/>
  <c r="D18" i="110" s="1"/>
  <c r="C17" i="110"/>
  <c r="D17" i="110" s="1"/>
  <c r="C16" i="110"/>
  <c r="D16" i="110" s="1"/>
  <c r="C15" i="110"/>
  <c r="C14" i="110"/>
  <c r="C12" i="110"/>
  <c r="D12" i="110" s="1"/>
  <c r="C11" i="110"/>
  <c r="D11" i="110" s="1"/>
  <c r="C10" i="110"/>
  <c r="C13" i="110" s="1"/>
  <c r="D13" i="110" s="1"/>
  <c r="C9" i="110"/>
  <c r="D9" i="110" s="1"/>
  <c r="C8" i="110"/>
  <c r="D8" i="110" s="1"/>
  <c r="C6" i="110"/>
  <c r="C5" i="110"/>
  <c r="C4" i="110"/>
  <c r="D4" i="110" s="1"/>
  <c r="B28" i="110"/>
  <c r="B29" i="110" s="1"/>
  <c r="B30" i="110" s="1"/>
  <c r="D25" i="110"/>
  <c r="D22" i="110"/>
  <c r="D14" i="110"/>
  <c r="C27" i="109"/>
  <c r="D27" i="109" s="1"/>
  <c r="C26" i="109"/>
  <c r="C25" i="109"/>
  <c r="C24" i="109"/>
  <c r="D24" i="109" s="1"/>
  <c r="C23" i="109"/>
  <c r="D23" i="109" s="1"/>
  <c r="C22" i="109"/>
  <c r="D22" i="109" s="1"/>
  <c r="C21" i="109"/>
  <c r="D21" i="109" s="1"/>
  <c r="C20" i="109"/>
  <c r="C18" i="109"/>
  <c r="C17" i="109"/>
  <c r="D17" i="109" s="1"/>
  <c r="C16" i="109"/>
  <c r="C15" i="109"/>
  <c r="D15" i="109" s="1"/>
  <c r="C14" i="109"/>
  <c r="C12" i="109"/>
  <c r="D12" i="109" s="1"/>
  <c r="C11" i="109"/>
  <c r="D11" i="109"/>
  <c r="C10" i="109"/>
  <c r="D10" i="109" s="1"/>
  <c r="C9" i="109"/>
  <c r="D9" i="109" s="1"/>
  <c r="C8" i="109"/>
  <c r="C6" i="109"/>
  <c r="C5" i="109"/>
  <c r="C4" i="109"/>
  <c r="B29" i="109"/>
  <c r="B28" i="109"/>
  <c r="D26" i="109"/>
  <c r="D25" i="109"/>
  <c r="D20" i="109"/>
  <c r="D5" i="109"/>
  <c r="C27" i="108"/>
  <c r="C27" i="106"/>
  <c r="C27" i="105"/>
  <c r="C27" i="104"/>
  <c r="C27" i="103"/>
  <c r="D27" i="103" s="1"/>
  <c r="C26" i="108"/>
  <c r="D26" i="108"/>
  <c r="C26" i="106"/>
  <c r="D26" i="106" s="1"/>
  <c r="C26" i="105"/>
  <c r="C26" i="104"/>
  <c r="D26" i="104" s="1"/>
  <c r="C26" i="103"/>
  <c r="D26" i="103" s="1"/>
  <c r="C25" i="108"/>
  <c r="D25" i="108"/>
  <c r="C25" i="106"/>
  <c r="C25" i="105"/>
  <c r="D25" i="105" s="1"/>
  <c r="C25" i="104"/>
  <c r="D25" i="104" s="1"/>
  <c r="C25" i="103"/>
  <c r="D25" i="103" s="1"/>
  <c r="C24" i="108"/>
  <c r="C24" i="106"/>
  <c r="C24" i="105"/>
  <c r="C24" i="104"/>
  <c r="C24" i="103"/>
  <c r="D24" i="103" s="1"/>
  <c r="F24" i="103"/>
  <c r="C23" i="108"/>
  <c r="C23" i="106"/>
  <c r="D23" i="106" s="1"/>
  <c r="C23" i="105"/>
  <c r="D23" i="105" s="1"/>
  <c r="C23" i="104"/>
  <c r="C23" i="103"/>
  <c r="C22" i="108"/>
  <c r="D22" i="108"/>
  <c r="C22" i="106"/>
  <c r="D22" i="106" s="1"/>
  <c r="C22" i="105"/>
  <c r="C22" i="104"/>
  <c r="D22" i="104" s="1"/>
  <c r="C22" i="103"/>
  <c r="F22" i="103" s="1"/>
  <c r="C21" i="108"/>
  <c r="D21" i="108" s="1"/>
  <c r="C21" i="106"/>
  <c r="C21" i="105"/>
  <c r="C21" i="104"/>
  <c r="D21" i="104" s="1"/>
  <c r="C21" i="103"/>
  <c r="F21" i="103" s="1"/>
  <c r="F21" i="104" s="1"/>
  <c r="F21" i="105" s="1"/>
  <c r="F21" i="106" s="1"/>
  <c r="F21" i="107" s="1"/>
  <c r="F21" i="108" s="1"/>
  <c r="C20" i="108"/>
  <c r="D20" i="108" s="1"/>
  <c r="C20" i="106"/>
  <c r="D20" i="106" s="1"/>
  <c r="C20" i="105"/>
  <c r="D20" i="105" s="1"/>
  <c r="C20" i="104"/>
  <c r="C20" i="103"/>
  <c r="C18" i="108"/>
  <c r="D18" i="108"/>
  <c r="C18" i="106"/>
  <c r="D18" i="106" s="1"/>
  <c r="C18" i="105"/>
  <c r="C18" i="104"/>
  <c r="D18" i="104" s="1"/>
  <c r="C18" i="103"/>
  <c r="F18" i="103" s="1"/>
  <c r="C17" i="108"/>
  <c r="D17" i="108" s="1"/>
  <c r="C17" i="106"/>
  <c r="D17" i="106" s="1"/>
  <c r="C17" i="105"/>
  <c r="D17" i="105" s="1"/>
  <c r="C17" i="104"/>
  <c r="D17" i="104" s="1"/>
  <c r="C17" i="103"/>
  <c r="F17" i="103" s="1"/>
  <c r="C16" i="108"/>
  <c r="C16" i="106"/>
  <c r="D16" i="106" s="1"/>
  <c r="C16" i="105"/>
  <c r="D16" i="105" s="1"/>
  <c r="C16" i="104"/>
  <c r="C16" i="103"/>
  <c r="C15" i="108"/>
  <c r="D15" i="108" s="1"/>
  <c r="C15" i="106"/>
  <c r="D15" i="106" s="1"/>
  <c r="C15" i="105"/>
  <c r="D15" i="105" s="1"/>
  <c r="C15" i="104"/>
  <c r="D15" i="104" s="1"/>
  <c r="C15" i="103"/>
  <c r="F15" i="103"/>
  <c r="C14" i="108"/>
  <c r="D14" i="108" s="1"/>
  <c r="C14" i="106"/>
  <c r="C14" i="105"/>
  <c r="D14" i="105" s="1"/>
  <c r="C14" i="104"/>
  <c r="C14" i="103"/>
  <c r="F14" i="103" s="1"/>
  <c r="C12" i="108"/>
  <c r="D12" i="108" s="1"/>
  <c r="C12" i="106"/>
  <c r="D12" i="106"/>
  <c r="C12" i="105"/>
  <c r="D12" i="105" s="1"/>
  <c r="C12" i="104"/>
  <c r="C12" i="103"/>
  <c r="C11" i="108"/>
  <c r="D11" i="108" s="1"/>
  <c r="C11" i="106"/>
  <c r="D11" i="106"/>
  <c r="C11" i="105"/>
  <c r="D11" i="105" s="1"/>
  <c r="C11" i="104"/>
  <c r="C11" i="103"/>
  <c r="F11" i="103" s="1"/>
  <c r="C10" i="108"/>
  <c r="D10" i="108" s="1"/>
  <c r="C10" i="106"/>
  <c r="C10" i="105"/>
  <c r="D10" i="105" s="1"/>
  <c r="C10" i="104"/>
  <c r="D10" i="104" s="1"/>
  <c r="C10" i="103"/>
  <c r="D10" i="103" s="1"/>
  <c r="C9" i="108"/>
  <c r="D9" i="108" s="1"/>
  <c r="C9" i="106"/>
  <c r="D9" i="106" s="1"/>
  <c r="C9" i="105"/>
  <c r="D9" i="105" s="1"/>
  <c r="C9" i="104"/>
  <c r="C9" i="103"/>
  <c r="F9" i="103" s="1"/>
  <c r="C8" i="108"/>
  <c r="C8" i="106"/>
  <c r="C8" i="105"/>
  <c r="C8" i="104"/>
  <c r="D8" i="104" s="1"/>
  <c r="C8" i="103"/>
  <c r="C13" i="103" s="1"/>
  <c r="D13" i="103" s="1"/>
  <c r="C6" i="108"/>
  <c r="D6" i="108" s="1"/>
  <c r="C6" i="106"/>
  <c r="D6" i="106" s="1"/>
  <c r="C6" i="105"/>
  <c r="C6" i="104"/>
  <c r="D6" i="104" s="1"/>
  <c r="C6" i="103"/>
  <c r="F6" i="103"/>
  <c r="C5" i="108"/>
  <c r="C5" i="106"/>
  <c r="D5" i="106"/>
  <c r="C5" i="105"/>
  <c r="D5" i="105" s="1"/>
  <c r="C5" i="104"/>
  <c r="C5" i="103"/>
  <c r="D5" i="103"/>
  <c r="F5" i="103"/>
  <c r="C4" i="108"/>
  <c r="D4" i="108"/>
  <c r="C4" i="106"/>
  <c r="C4" i="105"/>
  <c r="D4" i="105" s="1"/>
  <c r="C4" i="104"/>
  <c r="C4" i="103"/>
  <c r="F27" i="103"/>
  <c r="F26" i="103"/>
  <c r="F26" i="104" s="1"/>
  <c r="F25" i="103"/>
  <c r="F25" i="104" s="1"/>
  <c r="F25" i="105" s="1"/>
  <c r="F25" i="106" s="1"/>
  <c r="F25" i="107" s="1"/>
  <c r="F25" i="108" s="1"/>
  <c r="F25" i="109" s="1"/>
  <c r="F25" i="110" s="1"/>
  <c r="F25" i="111" s="1"/>
  <c r="F25" i="112" s="1"/>
  <c r="F25" i="113" s="1"/>
  <c r="F25" i="114" s="1"/>
  <c r="D27" i="108"/>
  <c r="D24" i="108"/>
  <c r="D5" i="108"/>
  <c r="D26" i="107"/>
  <c r="D25" i="107"/>
  <c r="D24" i="107"/>
  <c r="D22" i="107"/>
  <c r="D21" i="107"/>
  <c r="D20" i="107"/>
  <c r="D17" i="107"/>
  <c r="D16" i="107"/>
  <c r="D15" i="107"/>
  <c r="D12" i="107"/>
  <c r="D11" i="107"/>
  <c r="D10" i="107"/>
  <c r="D8" i="107"/>
  <c r="D6" i="107"/>
  <c r="D5" i="107"/>
  <c r="D25" i="106"/>
  <c r="D24" i="106"/>
  <c r="D8" i="106"/>
  <c r="D26" i="105"/>
  <c r="D24" i="105"/>
  <c r="D21" i="105"/>
  <c r="D18" i="105"/>
  <c r="D27" i="104"/>
  <c r="D23" i="104"/>
  <c r="D20" i="104"/>
  <c r="D16" i="104"/>
  <c r="D12" i="104"/>
  <c r="D11" i="104"/>
  <c r="C27" i="91"/>
  <c r="C26" i="91"/>
  <c r="F26" i="91" s="1"/>
  <c r="C25" i="91"/>
  <c r="C24" i="91"/>
  <c r="C23" i="91"/>
  <c r="C18" i="91"/>
  <c r="D18" i="91" s="1"/>
  <c r="C17" i="91"/>
  <c r="C12" i="91"/>
  <c r="C11" i="91"/>
  <c r="D11" i="91" s="1"/>
  <c r="D6" i="103"/>
  <c r="D11" i="103"/>
  <c r="D14" i="103"/>
  <c r="D15" i="103"/>
  <c r="D18" i="103"/>
  <c r="F4" i="91"/>
  <c r="E4" i="91"/>
  <c r="D7" i="102"/>
  <c r="B28" i="102"/>
  <c r="D25" i="102"/>
  <c r="D23" i="102"/>
  <c r="D21" i="102"/>
  <c r="D20" i="102"/>
  <c r="D17" i="102"/>
  <c r="D15" i="102"/>
  <c r="D12" i="102"/>
  <c r="D10" i="102"/>
  <c r="D9" i="102"/>
  <c r="D6" i="102"/>
  <c r="D5" i="102"/>
  <c r="D4" i="102"/>
  <c r="C27" i="89"/>
  <c r="C26" i="89"/>
  <c r="D26" i="89"/>
  <c r="C25" i="89"/>
  <c r="D25" i="89" s="1"/>
  <c r="C24" i="89"/>
  <c r="C23" i="89"/>
  <c r="C22" i="89"/>
  <c r="C21" i="89"/>
  <c r="C20" i="89"/>
  <c r="C18" i="89"/>
  <c r="C17" i="89"/>
  <c r="C16" i="89"/>
  <c r="C15" i="89"/>
  <c r="C14" i="89"/>
  <c r="D14" i="89" s="1"/>
  <c r="C12" i="89"/>
  <c r="C11" i="89"/>
  <c r="C10" i="89"/>
  <c r="C9" i="89"/>
  <c r="C8" i="89"/>
  <c r="C6" i="89"/>
  <c r="C5" i="89"/>
  <c r="B29" i="101"/>
  <c r="B30" i="101" s="1"/>
  <c r="D13" i="101"/>
  <c r="B28" i="101"/>
  <c r="C7" i="101"/>
  <c r="D7" i="101" s="1"/>
  <c r="D25" i="101"/>
  <c r="D24" i="101"/>
  <c r="D23" i="101"/>
  <c r="D22" i="101"/>
  <c r="D20" i="101"/>
  <c r="D17" i="101"/>
  <c r="D16" i="101"/>
  <c r="D15" i="101"/>
  <c r="D14" i="101"/>
  <c r="D12" i="101"/>
  <c r="D11" i="101"/>
  <c r="D10" i="101"/>
  <c r="D9" i="101"/>
  <c r="D8" i="101"/>
  <c r="D6" i="101"/>
  <c r="D5" i="101"/>
  <c r="D4" i="101"/>
  <c r="B28" i="100"/>
  <c r="D26" i="100"/>
  <c r="D23" i="100"/>
  <c r="D18" i="100"/>
  <c r="D15" i="100"/>
  <c r="D14" i="100"/>
  <c r="D12" i="100"/>
  <c r="D9" i="100"/>
  <c r="D4" i="100"/>
  <c r="B28" i="99"/>
  <c r="B29" i="99" s="1"/>
  <c r="C7" i="99"/>
  <c r="D23" i="99"/>
  <c r="D22" i="99"/>
  <c r="D21" i="99"/>
  <c r="D20" i="99"/>
  <c r="D17" i="99"/>
  <c r="D14" i="99"/>
  <c r="D11" i="99"/>
  <c r="D10" i="99"/>
  <c r="D6" i="99"/>
  <c r="D5" i="99"/>
  <c r="D4" i="99"/>
  <c r="D4" i="98"/>
  <c r="D5" i="98"/>
  <c r="D8" i="98"/>
  <c r="D10" i="98"/>
  <c r="D11" i="98"/>
  <c r="D12" i="98"/>
  <c r="D14" i="98"/>
  <c r="D16" i="98"/>
  <c r="D17" i="98"/>
  <c r="D18" i="98"/>
  <c r="D22" i="98"/>
  <c r="D24" i="98"/>
  <c r="D25" i="98"/>
  <c r="D26" i="98"/>
  <c r="B28" i="98"/>
  <c r="D13" i="97"/>
  <c r="B28" i="97"/>
  <c r="D25" i="97"/>
  <c r="D24" i="97"/>
  <c r="D23" i="97"/>
  <c r="D22" i="97"/>
  <c r="D21" i="97"/>
  <c r="D20" i="97"/>
  <c r="D17" i="97"/>
  <c r="D16" i="97"/>
  <c r="D15" i="97"/>
  <c r="D12" i="97"/>
  <c r="D10" i="97"/>
  <c r="D9" i="97"/>
  <c r="D8" i="97"/>
  <c r="D6" i="97"/>
  <c r="D5" i="97"/>
  <c r="B28" i="96"/>
  <c r="D26" i="96"/>
  <c r="D23" i="96"/>
  <c r="D18" i="96"/>
  <c r="D17" i="96"/>
  <c r="D12" i="96"/>
  <c r="D9" i="96"/>
  <c r="D6" i="96"/>
  <c r="B28" i="95"/>
  <c r="C7" i="95"/>
  <c r="D25" i="95"/>
  <c r="D23" i="95"/>
  <c r="D22" i="95"/>
  <c r="D21" i="95"/>
  <c r="D17" i="95"/>
  <c r="D16" i="95"/>
  <c r="D14" i="95"/>
  <c r="D11" i="95"/>
  <c r="D10" i="95"/>
  <c r="D6" i="95"/>
  <c r="D5" i="95"/>
  <c r="D4" i="95"/>
  <c r="B28" i="94"/>
  <c r="D26" i="94"/>
  <c r="D25" i="94"/>
  <c r="D24" i="94"/>
  <c r="D22" i="94"/>
  <c r="D21" i="94"/>
  <c r="D20" i="94"/>
  <c r="D18" i="94"/>
  <c r="D17" i="94"/>
  <c r="D16" i="94"/>
  <c r="D14" i="94"/>
  <c r="D10" i="94"/>
  <c r="D8" i="94"/>
  <c r="D4" i="94"/>
  <c r="B28" i="93"/>
  <c r="D25" i="93"/>
  <c r="D24" i="93"/>
  <c r="D23" i="93"/>
  <c r="D21" i="93"/>
  <c r="D20" i="93"/>
  <c r="D17" i="93"/>
  <c r="D16" i="93"/>
  <c r="D12" i="93"/>
  <c r="D9" i="93"/>
  <c r="D8" i="93"/>
  <c r="D6" i="93"/>
  <c r="D5" i="93"/>
  <c r="D4" i="93"/>
  <c r="D19" i="92"/>
  <c r="B28" i="92"/>
  <c r="C19" i="92"/>
  <c r="C28" i="92"/>
  <c r="D28" i="92" s="1"/>
  <c r="D26" i="92"/>
  <c r="D25" i="92"/>
  <c r="D24" i="92"/>
  <c r="D23" i="92"/>
  <c r="D22" i="92"/>
  <c r="D21" i="92"/>
  <c r="D20" i="92"/>
  <c r="D18" i="92"/>
  <c r="D17" i="92"/>
  <c r="D16" i="92"/>
  <c r="D15" i="92"/>
  <c r="D14" i="92"/>
  <c r="D12" i="92"/>
  <c r="D11" i="92"/>
  <c r="D10" i="92"/>
  <c r="D9" i="92"/>
  <c r="D8" i="92"/>
  <c r="D6" i="92"/>
  <c r="D5" i="92"/>
  <c r="E7" i="91"/>
  <c r="E28" i="91"/>
  <c r="B28" i="91"/>
  <c r="B29" i="91" s="1"/>
  <c r="D26" i="91"/>
  <c r="D25" i="91"/>
  <c r="D23" i="91"/>
  <c r="D17" i="91"/>
  <c r="D15" i="91"/>
  <c r="D9" i="91"/>
  <c r="D6" i="91"/>
  <c r="D4" i="91"/>
  <c r="I5" i="90"/>
  <c r="I6" i="90"/>
  <c r="I9" i="90"/>
  <c r="I10" i="90"/>
  <c r="I11" i="90"/>
  <c r="I12" i="90"/>
  <c r="I15" i="90"/>
  <c r="I16" i="90"/>
  <c r="I17" i="90"/>
  <c r="I18" i="90"/>
  <c r="I21" i="90"/>
  <c r="I22" i="90"/>
  <c r="I23" i="90"/>
  <c r="I24" i="90"/>
  <c r="I25" i="90"/>
  <c r="I26" i="90"/>
  <c r="I27" i="90"/>
  <c r="I20" i="90"/>
  <c r="I28" i="90" s="1"/>
  <c r="I14" i="90"/>
  <c r="I19" i="90" s="1"/>
  <c r="I8" i="90"/>
  <c r="I4" i="90"/>
  <c r="E5" i="42"/>
  <c r="F5" i="42"/>
  <c r="E6" i="42"/>
  <c r="F6" i="42"/>
  <c r="E9" i="42"/>
  <c r="E9" i="80"/>
  <c r="F9" i="42"/>
  <c r="E10" i="42"/>
  <c r="E10" i="80"/>
  <c r="E10" i="81" s="1"/>
  <c r="E10" i="82" s="1"/>
  <c r="E10" i="83" s="1"/>
  <c r="E10" i="84" s="1"/>
  <c r="E10" i="85" s="1"/>
  <c r="E10" i="86" s="1"/>
  <c r="E10" i="87" s="1"/>
  <c r="E10" i="88" s="1"/>
  <c r="E10" i="89" s="1"/>
  <c r="E10" i="90" s="1"/>
  <c r="F10" i="42"/>
  <c r="G10" i="42" s="1"/>
  <c r="E11" i="42"/>
  <c r="E11" i="80" s="1"/>
  <c r="E11" i="81" s="1"/>
  <c r="E11" i="82" s="1"/>
  <c r="E11" i="83" s="1"/>
  <c r="E11" i="84" s="1"/>
  <c r="E11" i="85" s="1"/>
  <c r="E12" i="42"/>
  <c r="F12" i="42"/>
  <c r="E15" i="42"/>
  <c r="F15" i="42"/>
  <c r="E16" i="42"/>
  <c r="E16" i="80"/>
  <c r="F16" i="42"/>
  <c r="E17" i="42"/>
  <c r="E17" i="80" s="1"/>
  <c r="E27" i="42"/>
  <c r="F27" i="42"/>
  <c r="E21" i="42"/>
  <c r="F21" i="42"/>
  <c r="F21" i="80" s="1"/>
  <c r="E22" i="42"/>
  <c r="E22" i="80" s="1"/>
  <c r="E22" i="81" s="1"/>
  <c r="E22" i="82" s="1"/>
  <c r="E22" i="83" s="1"/>
  <c r="E22" i="84" s="1"/>
  <c r="E22" i="85" s="1"/>
  <c r="E22" i="86" s="1"/>
  <c r="E22" i="87" s="1"/>
  <c r="E22" i="88" s="1"/>
  <c r="E22" i="89" s="1"/>
  <c r="E22" i="90" s="1"/>
  <c r="F22" i="42"/>
  <c r="E23" i="42"/>
  <c r="E23" i="80" s="1"/>
  <c r="E24" i="42"/>
  <c r="F24" i="42"/>
  <c r="E25" i="42"/>
  <c r="F25" i="42"/>
  <c r="E26" i="42"/>
  <c r="F26" i="42"/>
  <c r="F20" i="42"/>
  <c r="F20" i="80"/>
  <c r="F20" i="81" s="1"/>
  <c r="F20" i="82" s="1"/>
  <c r="F20" i="83" s="1"/>
  <c r="F20" i="84" s="1"/>
  <c r="F20" i="85" s="1"/>
  <c r="F20" i="86" s="1"/>
  <c r="F20" i="87" s="1"/>
  <c r="F20" i="88" s="1"/>
  <c r="F20" i="89" s="1"/>
  <c r="F20" i="90" s="1"/>
  <c r="E20" i="42"/>
  <c r="E14" i="42"/>
  <c r="F8" i="42"/>
  <c r="E8" i="42"/>
  <c r="F4" i="42"/>
  <c r="F4" i="80"/>
  <c r="E4" i="42"/>
  <c r="C7" i="90"/>
  <c r="D7" i="90" s="1"/>
  <c r="C13" i="90"/>
  <c r="D13" i="90" s="1"/>
  <c r="D26" i="90"/>
  <c r="D23" i="90"/>
  <c r="D22" i="90"/>
  <c r="D21" i="90"/>
  <c r="D20" i="90"/>
  <c r="D18" i="90"/>
  <c r="D17" i="90"/>
  <c r="D16" i="90"/>
  <c r="D14" i="90"/>
  <c r="D12" i="90"/>
  <c r="D11" i="90"/>
  <c r="D10" i="90"/>
  <c r="D9" i="90"/>
  <c r="D8" i="90"/>
  <c r="D6" i="90"/>
  <c r="D5" i="90"/>
  <c r="D4" i="90"/>
  <c r="I9" i="89"/>
  <c r="I10" i="89"/>
  <c r="I11" i="89"/>
  <c r="I12" i="89"/>
  <c r="I15" i="89"/>
  <c r="I16" i="89"/>
  <c r="I17" i="89"/>
  <c r="I18" i="89"/>
  <c r="I21" i="89"/>
  <c r="I22" i="89"/>
  <c r="I23" i="89"/>
  <c r="I24" i="89"/>
  <c r="I25" i="89"/>
  <c r="I26" i="89"/>
  <c r="I27" i="89"/>
  <c r="I20" i="89"/>
  <c r="I28" i="89" s="1"/>
  <c r="I14" i="89"/>
  <c r="I8" i="89"/>
  <c r="I5" i="89"/>
  <c r="I7" i="89" s="1"/>
  <c r="I29" i="89" s="1"/>
  <c r="I30" i="89" s="1"/>
  <c r="I6" i="89"/>
  <c r="I4" i="89"/>
  <c r="D24" i="89"/>
  <c r="D23" i="89"/>
  <c r="D22" i="89"/>
  <c r="D20" i="89"/>
  <c r="D18" i="89"/>
  <c r="D17" i="89"/>
  <c r="D15" i="89"/>
  <c r="D12" i="89"/>
  <c r="D10" i="89"/>
  <c r="D9" i="89"/>
  <c r="D8" i="89"/>
  <c r="D5" i="89"/>
  <c r="D4" i="89"/>
  <c r="I5" i="88"/>
  <c r="I6" i="88"/>
  <c r="I9" i="88"/>
  <c r="I10" i="88"/>
  <c r="I11" i="88"/>
  <c r="I12" i="88"/>
  <c r="I15" i="88"/>
  <c r="I16" i="88"/>
  <c r="I17" i="88"/>
  <c r="I18" i="88"/>
  <c r="I21" i="88"/>
  <c r="I22" i="88"/>
  <c r="I23" i="88"/>
  <c r="I24" i="88"/>
  <c r="I28" i="88"/>
  <c r="I25" i="88"/>
  <c r="I26" i="88"/>
  <c r="I27" i="88"/>
  <c r="I20" i="88"/>
  <c r="I14" i="88"/>
  <c r="I19" i="88" s="1"/>
  <c r="I8" i="88"/>
  <c r="I13" i="88" s="1"/>
  <c r="I4" i="88"/>
  <c r="I7" i="88" s="1"/>
  <c r="D26" i="88"/>
  <c r="D25" i="88"/>
  <c r="D24" i="88"/>
  <c r="D22" i="88"/>
  <c r="D21" i="88"/>
  <c r="D20" i="88"/>
  <c r="D17" i="88"/>
  <c r="D16" i="88"/>
  <c r="D14" i="88"/>
  <c r="D12" i="88"/>
  <c r="D8" i="88"/>
  <c r="D5" i="88"/>
  <c r="I5" i="87"/>
  <c r="I6" i="87"/>
  <c r="I9" i="87"/>
  <c r="I10" i="87"/>
  <c r="I11" i="87"/>
  <c r="I12" i="87"/>
  <c r="I15" i="87"/>
  <c r="I16" i="87"/>
  <c r="I17" i="87"/>
  <c r="I18" i="87"/>
  <c r="I21" i="87"/>
  <c r="I22" i="87"/>
  <c r="I23" i="87"/>
  <c r="I24" i="87"/>
  <c r="I25" i="87"/>
  <c r="I26" i="87"/>
  <c r="I27" i="87"/>
  <c r="I20" i="87"/>
  <c r="I28" i="87"/>
  <c r="I14" i="87"/>
  <c r="I19" i="87"/>
  <c r="I8" i="87"/>
  <c r="I4" i="87"/>
  <c r="I7" i="87"/>
  <c r="C7" i="87"/>
  <c r="D26" i="87"/>
  <c r="D24" i="87"/>
  <c r="D22" i="87"/>
  <c r="D21" i="87"/>
  <c r="D20" i="87"/>
  <c r="D18" i="87"/>
  <c r="D17" i="87"/>
  <c r="D16" i="87"/>
  <c r="D15" i="87"/>
  <c r="D12" i="87"/>
  <c r="D10" i="87"/>
  <c r="D9" i="87"/>
  <c r="D8" i="87"/>
  <c r="D6" i="87"/>
  <c r="D5" i="87"/>
  <c r="D4" i="87"/>
  <c r="I5" i="86"/>
  <c r="I6" i="86"/>
  <c r="I9" i="86"/>
  <c r="I10" i="86"/>
  <c r="I11" i="86"/>
  <c r="I12" i="86"/>
  <c r="I15" i="86"/>
  <c r="I16" i="86"/>
  <c r="I17" i="86"/>
  <c r="I18" i="86"/>
  <c r="I21" i="86"/>
  <c r="I22" i="86"/>
  <c r="I23" i="86"/>
  <c r="I24" i="86"/>
  <c r="I25" i="86"/>
  <c r="I26" i="86"/>
  <c r="I27" i="86"/>
  <c r="I20" i="86"/>
  <c r="I14" i="86"/>
  <c r="I19" i="86" s="1"/>
  <c r="I29" i="86" s="1"/>
  <c r="I30" i="86" s="1"/>
  <c r="I8" i="86"/>
  <c r="I4" i="86"/>
  <c r="I7" i="86"/>
  <c r="C7" i="86"/>
  <c r="D7" i="86" s="1"/>
  <c r="C13" i="86"/>
  <c r="D13" i="86" s="1"/>
  <c r="D28" i="86"/>
  <c r="D27" i="86"/>
  <c r="D25" i="86"/>
  <c r="D24" i="86"/>
  <c r="D23" i="86"/>
  <c r="D21" i="86"/>
  <c r="D20" i="86"/>
  <c r="D18" i="86"/>
  <c r="D17" i="86"/>
  <c r="D16" i="86"/>
  <c r="D12" i="86"/>
  <c r="D11" i="86"/>
  <c r="D9" i="86"/>
  <c r="D8" i="86"/>
  <c r="D6" i="86"/>
  <c r="D4" i="86"/>
  <c r="I5" i="85"/>
  <c r="I6" i="85"/>
  <c r="I9" i="85"/>
  <c r="I10" i="85"/>
  <c r="I11" i="85"/>
  <c r="I12" i="85"/>
  <c r="I15" i="85"/>
  <c r="I16" i="85"/>
  <c r="I17" i="85"/>
  <c r="I18" i="85"/>
  <c r="I21" i="85"/>
  <c r="I22" i="85"/>
  <c r="I23" i="85"/>
  <c r="I24" i="85"/>
  <c r="I25" i="85"/>
  <c r="I26" i="85"/>
  <c r="I27" i="85"/>
  <c r="I20" i="85"/>
  <c r="I14" i="85"/>
  <c r="I19" i="85" s="1"/>
  <c r="I29" i="85" s="1"/>
  <c r="I30" i="85" s="1"/>
  <c r="I8" i="85"/>
  <c r="I4" i="85"/>
  <c r="D14" i="85"/>
  <c r="D27" i="85"/>
  <c r="D23" i="85"/>
  <c r="D22" i="85"/>
  <c r="D21" i="85"/>
  <c r="D20" i="85"/>
  <c r="D17" i="85"/>
  <c r="D16" i="85"/>
  <c r="C13" i="85"/>
  <c r="D13" i="85" s="1"/>
  <c r="I7" i="85"/>
  <c r="D6" i="85"/>
  <c r="C7" i="85"/>
  <c r="D7" i="85" s="1"/>
  <c r="D26" i="85"/>
  <c r="B29" i="85"/>
  <c r="B30" i="85" s="1"/>
  <c r="D5" i="85"/>
  <c r="D4" i="85"/>
  <c r="D8" i="85"/>
  <c r="D9" i="85"/>
  <c r="D10" i="85"/>
  <c r="D11" i="85"/>
  <c r="D12" i="85"/>
  <c r="I5" i="84"/>
  <c r="I6" i="84"/>
  <c r="I9" i="84"/>
  <c r="I10" i="84"/>
  <c r="I11" i="84"/>
  <c r="I12" i="84"/>
  <c r="I15" i="84"/>
  <c r="I16" i="84"/>
  <c r="I17" i="84"/>
  <c r="I18" i="84"/>
  <c r="I21" i="84"/>
  <c r="I22" i="84"/>
  <c r="I23" i="84"/>
  <c r="I24" i="84"/>
  <c r="I25" i="84"/>
  <c r="I26" i="84"/>
  <c r="I27" i="84"/>
  <c r="I28" i="84" s="1"/>
  <c r="I20" i="84"/>
  <c r="I14" i="84"/>
  <c r="I8" i="84"/>
  <c r="I13" i="84"/>
  <c r="I4" i="84"/>
  <c r="I7" i="84" s="1"/>
  <c r="D14" i="84"/>
  <c r="D4" i="84"/>
  <c r="D27" i="84"/>
  <c r="D18" i="84"/>
  <c r="D17" i="84"/>
  <c r="D16" i="84"/>
  <c r="C19" i="84"/>
  <c r="D19" i="84"/>
  <c r="D6" i="84"/>
  <c r="D5" i="84"/>
  <c r="D8" i="84"/>
  <c r="D11" i="84"/>
  <c r="D12" i="84"/>
  <c r="D20" i="84"/>
  <c r="D22" i="84"/>
  <c r="D25" i="84"/>
  <c r="D26" i="84"/>
  <c r="I5" i="83"/>
  <c r="I6" i="83"/>
  <c r="I9" i="83"/>
  <c r="I10" i="83"/>
  <c r="I11" i="83"/>
  <c r="I12" i="83"/>
  <c r="I15" i="83"/>
  <c r="I16" i="83"/>
  <c r="I14" i="83"/>
  <c r="I19" i="83" s="1"/>
  <c r="I17" i="83"/>
  <c r="I18" i="83"/>
  <c r="I21" i="83"/>
  <c r="I22" i="83"/>
  <c r="I23" i="83"/>
  <c r="I24" i="83"/>
  <c r="I25" i="83"/>
  <c r="I26" i="83"/>
  <c r="I27" i="83"/>
  <c r="I20" i="83"/>
  <c r="I8" i="83"/>
  <c r="I13" i="83"/>
  <c r="I4" i="83"/>
  <c r="D27" i="83"/>
  <c r="D18" i="83"/>
  <c r="D17" i="83"/>
  <c r="D16" i="83"/>
  <c r="D15" i="83"/>
  <c r="C13" i="83"/>
  <c r="D13" i="83" s="1"/>
  <c r="C7" i="83"/>
  <c r="B29" i="83"/>
  <c r="B30" i="83" s="1"/>
  <c r="D5" i="83"/>
  <c r="D6" i="83"/>
  <c r="C28" i="83"/>
  <c r="D4" i="83"/>
  <c r="D8" i="83"/>
  <c r="D9" i="83"/>
  <c r="D10" i="83"/>
  <c r="D12" i="83"/>
  <c r="D20" i="83"/>
  <c r="D21" i="83"/>
  <c r="D22" i="83"/>
  <c r="D23" i="83"/>
  <c r="D24" i="83"/>
  <c r="D25" i="83"/>
  <c r="D26" i="83"/>
  <c r="I5" i="82"/>
  <c r="I6" i="82"/>
  <c r="I9" i="82"/>
  <c r="I10" i="82"/>
  <c r="I11" i="82"/>
  <c r="I12" i="82"/>
  <c r="I15" i="82"/>
  <c r="I16" i="82"/>
  <c r="I17" i="82"/>
  <c r="I18" i="82"/>
  <c r="I21" i="82"/>
  <c r="I22" i="82"/>
  <c r="I23" i="82"/>
  <c r="I24" i="82"/>
  <c r="I25" i="82"/>
  <c r="I26" i="82"/>
  <c r="I27" i="82"/>
  <c r="I20" i="82"/>
  <c r="I28" i="82" s="1"/>
  <c r="I14" i="82"/>
  <c r="I19" i="82" s="1"/>
  <c r="I29" i="82" s="1"/>
  <c r="I30" i="82" s="1"/>
  <c r="I8" i="82"/>
  <c r="I4" i="82"/>
  <c r="C19" i="82"/>
  <c r="D19" i="82" s="1"/>
  <c r="D26" i="82"/>
  <c r="D25" i="82"/>
  <c r="D24" i="82"/>
  <c r="D23" i="82"/>
  <c r="D22" i="82"/>
  <c r="D21" i="82"/>
  <c r="D12" i="82"/>
  <c r="D11" i="82"/>
  <c r="D10" i="82"/>
  <c r="D9" i="82"/>
  <c r="C13" i="82"/>
  <c r="D13" i="82" s="1"/>
  <c r="D20" i="82"/>
  <c r="D4" i="82"/>
  <c r="D5" i="82"/>
  <c r="D6" i="82"/>
  <c r="D14" i="82"/>
  <c r="D15" i="82"/>
  <c r="D17" i="82"/>
  <c r="D18" i="82"/>
  <c r="I5" i="81"/>
  <c r="I6" i="81"/>
  <c r="I9" i="81"/>
  <c r="I10" i="81"/>
  <c r="I11" i="81"/>
  <c r="I12" i="81"/>
  <c r="I15" i="81"/>
  <c r="I16" i="81"/>
  <c r="I17" i="81"/>
  <c r="I18" i="81"/>
  <c r="I21" i="81"/>
  <c r="I22" i="81"/>
  <c r="I23" i="81"/>
  <c r="I24" i="81"/>
  <c r="I25" i="81"/>
  <c r="I26" i="81"/>
  <c r="I27" i="81"/>
  <c r="I20" i="81"/>
  <c r="I14" i="81"/>
  <c r="I8" i="81"/>
  <c r="I13" i="81" s="1"/>
  <c r="I4" i="81"/>
  <c r="I7" i="81"/>
  <c r="D27" i="81"/>
  <c r="D14" i="81"/>
  <c r="D8" i="81"/>
  <c r="D17" i="81"/>
  <c r="D16" i="81"/>
  <c r="D15" i="81"/>
  <c r="D12" i="81"/>
  <c r="D11" i="81"/>
  <c r="D10" i="81"/>
  <c r="D9" i="81"/>
  <c r="C13" i="81"/>
  <c r="D20" i="81"/>
  <c r="D21" i="81"/>
  <c r="D22" i="81"/>
  <c r="D23" i="81"/>
  <c r="D24" i="81"/>
  <c r="D26" i="81"/>
  <c r="D6" i="81"/>
  <c r="I5" i="80"/>
  <c r="I6" i="80"/>
  <c r="I9" i="80"/>
  <c r="I10" i="80"/>
  <c r="I11" i="80"/>
  <c r="I12" i="80"/>
  <c r="I15" i="80"/>
  <c r="I16" i="80"/>
  <c r="I17" i="80"/>
  <c r="I18" i="80"/>
  <c r="I21" i="80"/>
  <c r="I22" i="80"/>
  <c r="I23" i="80"/>
  <c r="I24" i="80"/>
  <c r="I25" i="80"/>
  <c r="I26" i="80"/>
  <c r="I27" i="80"/>
  <c r="I20" i="80"/>
  <c r="I14" i="80"/>
  <c r="I19" i="80" s="1"/>
  <c r="I29" i="80" s="1"/>
  <c r="I30" i="80" s="1"/>
  <c r="I8" i="80"/>
  <c r="I4" i="80"/>
  <c r="D16" i="80"/>
  <c r="D20" i="80"/>
  <c r="D26" i="80"/>
  <c r="D25" i="80"/>
  <c r="D24" i="80"/>
  <c r="D22" i="80"/>
  <c r="D17" i="80"/>
  <c r="D15" i="80"/>
  <c r="D14" i="80"/>
  <c r="B29" i="80"/>
  <c r="D6" i="80"/>
  <c r="D8" i="80"/>
  <c r="D9" i="80"/>
  <c r="D11" i="80"/>
  <c r="D12" i="80"/>
  <c r="D4" i="80"/>
  <c r="D5" i="80"/>
  <c r="E18" i="42"/>
  <c r="E18" i="80"/>
  <c r="D12" i="42"/>
  <c r="F18" i="42"/>
  <c r="D18" i="42"/>
  <c r="D23" i="42"/>
  <c r="D20" i="42"/>
  <c r="D26" i="42"/>
  <c r="D22" i="42"/>
  <c r="C7" i="42"/>
  <c r="D4" i="42"/>
  <c r="D6" i="42"/>
  <c r="D10" i="42"/>
  <c r="D16" i="42"/>
  <c r="D25" i="42"/>
  <c r="D21" i="42"/>
  <c r="C13" i="42"/>
  <c r="D8" i="42"/>
  <c r="D5" i="42"/>
  <c r="G9" i="42"/>
  <c r="D9" i="42"/>
  <c r="D15" i="42"/>
  <c r="D24" i="42"/>
  <c r="B29" i="30"/>
  <c r="B30" i="30" s="1"/>
  <c r="B29" i="28"/>
  <c r="E5" i="27"/>
  <c r="E5" i="28" s="1"/>
  <c r="E5" i="29" s="1"/>
  <c r="E5" i="30" s="1"/>
  <c r="E5" i="31" s="1"/>
  <c r="E5" i="32" s="1"/>
  <c r="E5" i="33" s="1"/>
  <c r="E5" i="34" s="1"/>
  <c r="E5" i="35" s="1"/>
  <c r="E5" i="36" s="1"/>
  <c r="E5" i="37" s="1"/>
  <c r="E5" i="38" s="1"/>
  <c r="H5" i="42" s="1"/>
  <c r="E6" i="27"/>
  <c r="E9" i="27"/>
  <c r="E9" i="28" s="1"/>
  <c r="E9" i="29" s="1"/>
  <c r="E9" i="30" s="1"/>
  <c r="E9" i="31" s="1"/>
  <c r="E9" i="32" s="1"/>
  <c r="E9" i="33" s="1"/>
  <c r="E9" i="34" s="1"/>
  <c r="E9" i="35" s="1"/>
  <c r="E9" i="36" s="1"/>
  <c r="E9" i="37" s="1"/>
  <c r="E9" i="38" s="1"/>
  <c r="H9" i="42" s="1"/>
  <c r="E10" i="27"/>
  <c r="E11" i="27"/>
  <c r="E11" i="28" s="1"/>
  <c r="E11" i="29" s="1"/>
  <c r="E11" i="30" s="1"/>
  <c r="E11" i="31" s="1"/>
  <c r="E11" i="32" s="1"/>
  <c r="E11" i="33" s="1"/>
  <c r="E11" i="34" s="1"/>
  <c r="E11" i="35" s="1"/>
  <c r="E11" i="36" s="1"/>
  <c r="E11" i="37" s="1"/>
  <c r="E11" i="38" s="1"/>
  <c r="H11" i="42" s="1"/>
  <c r="E12" i="27"/>
  <c r="E12" i="28"/>
  <c r="E15" i="27"/>
  <c r="E15" i="28"/>
  <c r="E15" i="29" s="1"/>
  <c r="E15" i="30" s="1"/>
  <c r="E15" i="31" s="1"/>
  <c r="E15" i="32" s="1"/>
  <c r="E15" i="33" s="1"/>
  <c r="E15" i="34" s="1"/>
  <c r="E15" i="35" s="1"/>
  <c r="E15" i="36" s="1"/>
  <c r="E15" i="37" s="1"/>
  <c r="E15" i="38" s="1"/>
  <c r="H15" i="42" s="1"/>
  <c r="E16" i="27"/>
  <c r="E16" i="28" s="1"/>
  <c r="E16" i="29" s="1"/>
  <c r="E16" i="30" s="1"/>
  <c r="E16" i="31" s="1"/>
  <c r="E16" i="32" s="1"/>
  <c r="E16" i="33" s="1"/>
  <c r="E16" i="34" s="1"/>
  <c r="E16" i="35" s="1"/>
  <c r="E16" i="36" s="1"/>
  <c r="E16" i="37" s="1"/>
  <c r="E16" i="38" s="1"/>
  <c r="H16" i="42" s="1"/>
  <c r="E17" i="27"/>
  <c r="E17" i="28" s="1"/>
  <c r="E17" i="29" s="1"/>
  <c r="E17" i="30" s="1"/>
  <c r="E17" i="31" s="1"/>
  <c r="E17" i="32" s="1"/>
  <c r="E17" i="33" s="1"/>
  <c r="E17" i="34" s="1"/>
  <c r="E17" i="35" s="1"/>
  <c r="E17" i="36" s="1"/>
  <c r="E17" i="37" s="1"/>
  <c r="E17" i="38" s="1"/>
  <c r="H17" i="42" s="1"/>
  <c r="E18" i="27"/>
  <c r="E18" i="28" s="1"/>
  <c r="E18" i="29" s="1"/>
  <c r="E18" i="30" s="1"/>
  <c r="E18" i="31" s="1"/>
  <c r="E18" i="32" s="1"/>
  <c r="E18" i="33" s="1"/>
  <c r="E18" i="34" s="1"/>
  <c r="E18" i="35" s="1"/>
  <c r="E18" i="36" s="1"/>
  <c r="E18" i="37" s="1"/>
  <c r="E18" i="38" s="1"/>
  <c r="H18" i="42" s="1"/>
  <c r="E21" i="27"/>
  <c r="E21" i="28" s="1"/>
  <c r="E21" i="29" s="1"/>
  <c r="E21" i="30" s="1"/>
  <c r="E22" i="27"/>
  <c r="E22" i="28" s="1"/>
  <c r="E22" i="29" s="1"/>
  <c r="E22" i="30" s="1"/>
  <c r="E22" i="31" s="1"/>
  <c r="E22" i="32" s="1"/>
  <c r="E22" i="33" s="1"/>
  <c r="E22" i="34" s="1"/>
  <c r="E22" i="35" s="1"/>
  <c r="E22" i="36" s="1"/>
  <c r="E22" i="37" s="1"/>
  <c r="E22" i="38" s="1"/>
  <c r="H22" i="42" s="1"/>
  <c r="E23" i="27"/>
  <c r="E23" i="28" s="1"/>
  <c r="E23" i="29" s="1"/>
  <c r="E23" i="30" s="1"/>
  <c r="E23" i="31" s="1"/>
  <c r="E23" i="32" s="1"/>
  <c r="E23" i="33" s="1"/>
  <c r="E23" i="34" s="1"/>
  <c r="E23" i="35" s="1"/>
  <c r="E23" i="36" s="1"/>
  <c r="E23" i="37" s="1"/>
  <c r="E23" i="38" s="1"/>
  <c r="H23" i="42" s="1"/>
  <c r="E24" i="27"/>
  <c r="E24" i="28" s="1"/>
  <c r="E24" i="29" s="1"/>
  <c r="E24" i="30" s="1"/>
  <c r="E24" i="31" s="1"/>
  <c r="E24" i="32" s="1"/>
  <c r="E24" i="33" s="1"/>
  <c r="E24" i="34" s="1"/>
  <c r="E24" i="35" s="1"/>
  <c r="E24" i="36" s="1"/>
  <c r="E24" i="37" s="1"/>
  <c r="E24" i="38" s="1"/>
  <c r="H24" i="42" s="1"/>
  <c r="J24" i="42" s="1"/>
  <c r="E25" i="27"/>
  <c r="E25" i="28"/>
  <c r="E25" i="29"/>
  <c r="E25" i="30" s="1"/>
  <c r="E25" i="31" s="1"/>
  <c r="E25" i="32" s="1"/>
  <c r="E25" i="33" s="1"/>
  <c r="E25" i="34" s="1"/>
  <c r="E25" i="35" s="1"/>
  <c r="E25" i="36" s="1"/>
  <c r="E25" i="37" s="1"/>
  <c r="E25" i="38" s="1"/>
  <c r="H25" i="42" s="1"/>
  <c r="E26" i="27"/>
  <c r="E26" i="28"/>
  <c r="E26" i="29" s="1"/>
  <c r="E26" i="30" s="1"/>
  <c r="E26" i="31" s="1"/>
  <c r="E26" i="32" s="1"/>
  <c r="E26" i="33" s="1"/>
  <c r="E26" i="34" s="1"/>
  <c r="E26" i="35" s="1"/>
  <c r="E26" i="36" s="1"/>
  <c r="E26" i="37" s="1"/>
  <c r="E26" i="38" s="1"/>
  <c r="H26" i="42" s="1"/>
  <c r="E27" i="27"/>
  <c r="E27" i="28"/>
  <c r="E27" i="29" s="1"/>
  <c r="E27" i="30" s="1"/>
  <c r="E27" i="31" s="1"/>
  <c r="E27" i="32" s="1"/>
  <c r="E27" i="33" s="1"/>
  <c r="E27" i="34" s="1"/>
  <c r="E27" i="35" s="1"/>
  <c r="E27" i="36" s="1"/>
  <c r="E27" i="37" s="1"/>
  <c r="E27" i="38" s="1"/>
  <c r="H27" i="42" s="1"/>
  <c r="E20" i="27"/>
  <c r="E20" i="28" s="1"/>
  <c r="E14" i="27"/>
  <c r="E8" i="27"/>
  <c r="E8" i="28"/>
  <c r="E4" i="27"/>
  <c r="E4" i="28" s="1"/>
  <c r="B30" i="28"/>
  <c r="C30" i="34"/>
  <c r="B29" i="27"/>
  <c r="B30" i="27" s="1"/>
  <c r="B29" i="29"/>
  <c r="B30" i="29" s="1"/>
  <c r="B29" i="31"/>
  <c r="B30" i="31" s="1"/>
  <c r="B29" i="32"/>
  <c r="B30" i="32" s="1"/>
  <c r="B29" i="33"/>
  <c r="B30" i="33" s="1"/>
  <c r="B29" i="34"/>
  <c r="B30" i="34" s="1"/>
  <c r="D30" i="34" s="1"/>
  <c r="B29" i="35"/>
  <c r="B30" i="35" s="1"/>
  <c r="B29" i="36"/>
  <c r="B30" i="36" s="1"/>
  <c r="B29" i="37"/>
  <c r="B30" i="37"/>
  <c r="I9" i="42"/>
  <c r="I27" i="42"/>
  <c r="I5" i="42"/>
  <c r="I4" i="42"/>
  <c r="I23" i="42"/>
  <c r="I18" i="42"/>
  <c r="I11" i="42"/>
  <c r="I20" i="42"/>
  <c r="I24" i="42"/>
  <c r="I21" i="42"/>
  <c r="I25" i="42"/>
  <c r="I22" i="42"/>
  <c r="I16" i="42"/>
  <c r="I14" i="42"/>
  <c r="I8" i="42"/>
  <c r="I26" i="42"/>
  <c r="I10" i="42"/>
  <c r="I15" i="42"/>
  <c r="I6" i="42"/>
  <c r="I12" i="42"/>
  <c r="I17" i="42"/>
  <c r="F17" i="91"/>
  <c r="G17" i="91" s="1"/>
  <c r="E16" i="81"/>
  <c r="E16" i="82"/>
  <c r="F18" i="91"/>
  <c r="F11" i="91"/>
  <c r="D14" i="109"/>
  <c r="D18" i="109"/>
  <c r="D5" i="110"/>
  <c r="D10" i="112"/>
  <c r="D8" i="113"/>
  <c r="D12" i="113"/>
  <c r="D20" i="113"/>
  <c r="D24" i="110"/>
  <c r="F23" i="91"/>
  <c r="G23" i="91"/>
  <c r="F23" i="92"/>
  <c r="F25" i="91"/>
  <c r="F27" i="91"/>
  <c r="G27" i="91" s="1"/>
  <c r="D4" i="109"/>
  <c r="D16" i="109"/>
  <c r="D15" i="110"/>
  <c r="D12" i="112"/>
  <c r="D20" i="112"/>
  <c r="D10" i="113"/>
  <c r="D22" i="113"/>
  <c r="D26" i="113"/>
  <c r="C13" i="113"/>
  <c r="D13" i="113" s="1"/>
  <c r="D5" i="94"/>
  <c r="F15" i="91"/>
  <c r="F6" i="80"/>
  <c r="F9" i="80"/>
  <c r="F9" i="81"/>
  <c r="F9" i="82"/>
  <c r="F9" i="83" s="1"/>
  <c r="F9" i="84" s="1"/>
  <c r="F9" i="85" s="1"/>
  <c r="F9" i="86" s="1"/>
  <c r="F9" i="87" s="1"/>
  <c r="F9" i="88" s="1"/>
  <c r="F9" i="89" s="1"/>
  <c r="F9" i="90" s="1"/>
  <c r="F18" i="80"/>
  <c r="F25" i="80"/>
  <c r="F26" i="80"/>
  <c r="F27" i="80"/>
  <c r="F27" i="81"/>
  <c r="F5" i="91"/>
  <c r="G5" i="91" s="1"/>
  <c r="F6" i="91"/>
  <c r="F9" i="91"/>
  <c r="F9" i="92"/>
  <c r="F9" i="93" s="1"/>
  <c r="F9" i="94" s="1"/>
  <c r="F9" i="95" s="1"/>
  <c r="F9" i="96" s="1"/>
  <c r="F10" i="91"/>
  <c r="F10" i="92"/>
  <c r="F10" i="93"/>
  <c r="F10" i="94" s="1"/>
  <c r="F10" i="95" s="1"/>
  <c r="F10" i="96" s="1"/>
  <c r="F10" i="97" s="1"/>
  <c r="F21" i="91"/>
  <c r="F22" i="91"/>
  <c r="E8" i="93"/>
  <c r="E8" i="94" s="1"/>
  <c r="E17" i="93"/>
  <c r="F18" i="92"/>
  <c r="F18" i="93" s="1"/>
  <c r="G10" i="91"/>
  <c r="E5" i="92"/>
  <c r="E5" i="93" s="1"/>
  <c r="E10" i="92"/>
  <c r="E15" i="92"/>
  <c r="G15" i="92" s="1"/>
  <c r="E20" i="92"/>
  <c r="E24" i="92"/>
  <c r="E24" i="93" s="1"/>
  <c r="G18" i="91"/>
  <c r="F8" i="115"/>
  <c r="F8" i="116" s="1"/>
  <c r="F8" i="117" s="1"/>
  <c r="F8" i="118" s="1"/>
  <c r="F8" i="119" s="1"/>
  <c r="F8" i="120" s="1"/>
  <c r="F8" i="121" s="1"/>
  <c r="F8" i="122" s="1"/>
  <c r="F8" i="123" s="1"/>
  <c r="F8" i="124" s="1"/>
  <c r="F8" i="125" s="1"/>
  <c r="F8" i="126" s="1"/>
  <c r="F12" i="115"/>
  <c r="G12" i="115" s="1"/>
  <c r="F17" i="115"/>
  <c r="G17" i="115" s="1"/>
  <c r="F22" i="115"/>
  <c r="G22" i="115" s="1"/>
  <c r="F26" i="115"/>
  <c r="G26" i="115" s="1"/>
  <c r="E9" i="118"/>
  <c r="E9" i="119" s="1"/>
  <c r="E23" i="117"/>
  <c r="E23" i="118" s="1"/>
  <c r="D8" i="115"/>
  <c r="D12" i="115"/>
  <c r="D16" i="115"/>
  <c r="C28" i="115"/>
  <c r="D28" i="115" s="1"/>
  <c r="E19" i="115"/>
  <c r="F11" i="115"/>
  <c r="F14" i="115"/>
  <c r="F14" i="116" s="1"/>
  <c r="F14" i="117" s="1"/>
  <c r="F23" i="115"/>
  <c r="G23" i="115" s="1"/>
  <c r="F25" i="115"/>
  <c r="G25" i="115" s="1"/>
  <c r="F27" i="115"/>
  <c r="G27" i="115" s="1"/>
  <c r="D23" i="115"/>
  <c r="E13" i="115"/>
  <c r="D10" i="116"/>
  <c r="D14" i="116"/>
  <c r="D18" i="116"/>
  <c r="D22" i="116"/>
  <c r="D26" i="116"/>
  <c r="C13" i="116"/>
  <c r="C7" i="117"/>
  <c r="D7" i="117" s="1"/>
  <c r="B29" i="117"/>
  <c r="B30" i="117" s="1"/>
  <c r="C13" i="117"/>
  <c r="D13" i="117" s="1"/>
  <c r="D5" i="118"/>
  <c r="C13" i="118"/>
  <c r="D13" i="118" s="1"/>
  <c r="D16" i="118"/>
  <c r="D24" i="118"/>
  <c r="C7" i="118"/>
  <c r="D7" i="118" s="1"/>
  <c r="D15" i="118"/>
  <c r="C28" i="118"/>
  <c r="D28" i="118" s="1"/>
  <c r="F23" i="116"/>
  <c r="G23" i="116" s="1"/>
  <c r="E17" i="94"/>
  <c r="E17" i="95" s="1"/>
  <c r="F7" i="91"/>
  <c r="G7" i="91" s="1"/>
  <c r="E16" i="83"/>
  <c r="E16" i="84"/>
  <c r="E16" i="85" s="1"/>
  <c r="G9" i="91"/>
  <c r="F22" i="92"/>
  <c r="G22" i="91"/>
  <c r="F27" i="82"/>
  <c r="F27" i="83"/>
  <c r="F27" i="84" s="1"/>
  <c r="F27" i="85" s="1"/>
  <c r="F27" i="86" s="1"/>
  <c r="F27" i="87" s="1"/>
  <c r="F27" i="92"/>
  <c r="G11" i="91"/>
  <c r="F11" i="92"/>
  <c r="E12" i="29"/>
  <c r="E12" i="30" s="1"/>
  <c r="E12" i="31" s="1"/>
  <c r="E12" i="32" s="1"/>
  <c r="E12" i="33" s="1"/>
  <c r="E12" i="34" s="1"/>
  <c r="E12" i="35" s="1"/>
  <c r="E12" i="36" s="1"/>
  <c r="E12" i="37" s="1"/>
  <c r="E12" i="38" s="1"/>
  <c r="H12" i="42" s="1"/>
  <c r="G5" i="103"/>
  <c r="G15" i="103"/>
  <c r="E28" i="27"/>
  <c r="G18" i="42"/>
  <c r="D13" i="81"/>
  <c r="D10" i="110"/>
  <c r="C7" i="114"/>
  <c r="D7" i="114" s="1"/>
  <c r="D6" i="113"/>
  <c r="B29" i="100"/>
  <c r="B30" i="100" s="1"/>
  <c r="D30" i="100" s="1"/>
  <c r="F24" i="115"/>
  <c r="G24" i="115" s="1"/>
  <c r="D20" i="119"/>
  <c r="D24" i="119"/>
  <c r="D4" i="120"/>
  <c r="D27" i="120"/>
  <c r="D6" i="115"/>
  <c r="C28" i="119"/>
  <c r="D28" i="119" s="1"/>
  <c r="D8" i="119"/>
  <c r="C13" i="120"/>
  <c r="D13" i="120" s="1"/>
  <c r="D9" i="115"/>
  <c r="D4" i="116"/>
  <c r="D6" i="119"/>
  <c r="D9" i="119"/>
  <c r="D23" i="120"/>
  <c r="D16" i="120"/>
  <c r="D25" i="120"/>
  <c r="D4" i="115"/>
  <c r="D20" i="115"/>
  <c r="C7" i="115"/>
  <c r="D7" i="115" s="1"/>
  <c r="C13" i="119"/>
  <c r="D10" i="119"/>
  <c r="C19" i="119"/>
  <c r="D19" i="119" s="1"/>
  <c r="D6" i="120"/>
  <c r="D14" i="120"/>
  <c r="C13" i="122"/>
  <c r="D13" i="122"/>
  <c r="D8" i="122"/>
  <c r="D12" i="122"/>
  <c r="D17" i="122"/>
  <c r="C19" i="122"/>
  <c r="C29" i="122" s="1"/>
  <c r="D22" i="122"/>
  <c r="C28" i="122"/>
  <c r="D28" i="122" s="1"/>
  <c r="D26" i="122"/>
  <c r="D22" i="121"/>
  <c r="D26" i="121"/>
  <c r="C13" i="121"/>
  <c r="D13" i="121" s="1"/>
  <c r="B29" i="121"/>
  <c r="B30" i="121" s="1"/>
  <c r="C19" i="121"/>
  <c r="C7" i="121"/>
  <c r="D7" i="121" s="1"/>
  <c r="D5" i="123"/>
  <c r="C13" i="123"/>
  <c r="D13" i="123" s="1"/>
  <c r="D20" i="123"/>
  <c r="D24" i="123"/>
  <c r="C7" i="123"/>
  <c r="D15" i="123"/>
  <c r="C28" i="123"/>
  <c r="D28" i="123"/>
  <c r="F11" i="93"/>
  <c r="F22" i="93"/>
  <c r="F22" i="94"/>
  <c r="F22" i="95" s="1"/>
  <c r="F22" i="96" s="1"/>
  <c r="F22" i="97" s="1"/>
  <c r="F22" i="98" s="1"/>
  <c r="F22" i="99" s="1"/>
  <c r="F22" i="100" s="1"/>
  <c r="F22" i="101" s="1"/>
  <c r="F22" i="102" s="1"/>
  <c r="G10" i="92"/>
  <c r="E10" i="93"/>
  <c r="E10" i="94" s="1"/>
  <c r="F6" i="81"/>
  <c r="D7" i="42"/>
  <c r="C13" i="112"/>
  <c r="D8" i="112"/>
  <c r="C28" i="112"/>
  <c r="D28" i="112" s="1"/>
  <c r="D21" i="112"/>
  <c r="D16" i="113"/>
  <c r="C19" i="113"/>
  <c r="I28" i="85"/>
  <c r="F5" i="92"/>
  <c r="D7" i="93"/>
  <c r="C7" i="89"/>
  <c r="D6" i="89"/>
  <c r="D11" i="89"/>
  <c r="C13" i="89"/>
  <c r="D13" i="89"/>
  <c r="D16" i="89"/>
  <c r="C19" i="89"/>
  <c r="C28" i="89"/>
  <c r="D28" i="89"/>
  <c r="D21" i="89"/>
  <c r="D13" i="119"/>
  <c r="F17" i="92"/>
  <c r="E6" i="28"/>
  <c r="E6" i="29" s="1"/>
  <c r="E6" i="30" s="1"/>
  <c r="E7" i="27"/>
  <c r="B30" i="80"/>
  <c r="G16" i="42"/>
  <c r="F16" i="80"/>
  <c r="E6" i="80"/>
  <c r="G6" i="42"/>
  <c r="B29" i="98"/>
  <c r="C7" i="110"/>
  <c r="D6" i="110"/>
  <c r="D13" i="116"/>
  <c r="F23" i="93"/>
  <c r="G15" i="91"/>
  <c r="F15" i="92"/>
  <c r="G25" i="91"/>
  <c r="F25" i="92"/>
  <c r="I28" i="42"/>
  <c r="C7" i="106"/>
  <c r="D7" i="106" s="1"/>
  <c r="D4" i="106"/>
  <c r="I13" i="82"/>
  <c r="I7" i="82"/>
  <c r="D7" i="87"/>
  <c r="I13" i="87"/>
  <c r="C7" i="88"/>
  <c r="I19" i="89"/>
  <c r="E24" i="80"/>
  <c r="G24" i="42"/>
  <c r="E28" i="42"/>
  <c r="B29" i="92"/>
  <c r="D12" i="91"/>
  <c r="F12" i="91"/>
  <c r="D24" i="91"/>
  <c r="F24" i="91"/>
  <c r="F8" i="103"/>
  <c r="F8" i="104" s="1"/>
  <c r="F8" i="105" s="1"/>
  <c r="F8" i="106" s="1"/>
  <c r="F8" i="107" s="1"/>
  <c r="F8" i="108" s="1"/>
  <c r="F8" i="109" s="1"/>
  <c r="F8" i="110" s="1"/>
  <c r="F8" i="111" s="1"/>
  <c r="F8" i="112" s="1"/>
  <c r="F8" i="113" s="1"/>
  <c r="F8" i="114" s="1"/>
  <c r="D8" i="103"/>
  <c r="C13" i="114"/>
  <c r="D8" i="114"/>
  <c r="C19" i="114"/>
  <c r="D19" i="114" s="1"/>
  <c r="D17" i="114"/>
  <c r="C28" i="114"/>
  <c r="D28" i="114" s="1"/>
  <c r="D22" i="114"/>
  <c r="I28" i="80"/>
  <c r="I19" i="84"/>
  <c r="I13" i="89"/>
  <c r="E27" i="80"/>
  <c r="G27" i="42"/>
  <c r="E5" i="80"/>
  <c r="E7" i="42"/>
  <c r="C7" i="105"/>
  <c r="D7" i="105" s="1"/>
  <c r="D6" i="105"/>
  <c r="F16" i="103"/>
  <c r="G16" i="103" s="1"/>
  <c r="D16" i="103"/>
  <c r="C19" i="103"/>
  <c r="D19" i="103" s="1"/>
  <c r="D16" i="108"/>
  <c r="C19" i="108"/>
  <c r="C13" i="109"/>
  <c r="D13" i="109" s="1"/>
  <c r="D8" i="109"/>
  <c r="C19" i="111"/>
  <c r="D19" i="111" s="1"/>
  <c r="D8" i="126"/>
  <c r="C13" i="126"/>
  <c r="D13" i="126" s="1"/>
  <c r="D12" i="126"/>
  <c r="D17" i="126"/>
  <c r="C19" i="126"/>
  <c r="D19" i="126" s="1"/>
  <c r="D22" i="126"/>
  <c r="D26" i="126"/>
  <c r="D7" i="83"/>
  <c r="I13" i="85"/>
  <c r="G8" i="42"/>
  <c r="F8" i="80"/>
  <c r="F22" i="80"/>
  <c r="G22" i="42"/>
  <c r="E12" i="80"/>
  <c r="G12" i="42"/>
  <c r="B29" i="93"/>
  <c r="B30" i="93"/>
  <c r="D30" i="93" s="1"/>
  <c r="F5" i="104"/>
  <c r="F5" i="105" s="1"/>
  <c r="F5" i="106" s="1"/>
  <c r="F5" i="107" s="1"/>
  <c r="F5" i="108" s="1"/>
  <c r="F5" i="109" s="1"/>
  <c r="F5" i="110" s="1"/>
  <c r="F5" i="111" s="1"/>
  <c r="F5" i="112" s="1"/>
  <c r="F5" i="113" s="1"/>
  <c r="F5" i="114" s="1"/>
  <c r="D5" i="104"/>
  <c r="C13" i="105"/>
  <c r="D13" i="105"/>
  <c r="D8" i="105"/>
  <c r="C13" i="106"/>
  <c r="D13" i="106" s="1"/>
  <c r="D10" i="106"/>
  <c r="D12" i="103"/>
  <c r="F12" i="103"/>
  <c r="C19" i="106"/>
  <c r="D19" i="106"/>
  <c r="D14" i="106"/>
  <c r="D4" i="96"/>
  <c r="C7" i="96"/>
  <c r="F4" i="92"/>
  <c r="F4" i="93"/>
  <c r="F4" i="94" s="1"/>
  <c r="D4" i="92"/>
  <c r="C7" i="92"/>
  <c r="D7" i="92" s="1"/>
  <c r="D11" i="111"/>
  <c r="B29" i="108"/>
  <c r="B29" i="107"/>
  <c r="B29" i="104"/>
  <c r="B30" i="104"/>
  <c r="C7" i="91"/>
  <c r="D5" i="91"/>
  <c r="D6" i="98"/>
  <c r="C7" i="98"/>
  <c r="D7" i="98" s="1"/>
  <c r="D6" i="94"/>
  <c r="C7" i="94"/>
  <c r="D7" i="94"/>
  <c r="D8" i="100"/>
  <c r="C13" i="100"/>
  <c r="D13" i="100"/>
  <c r="C13" i="96"/>
  <c r="D13" i="96" s="1"/>
  <c r="D8" i="96"/>
  <c r="D8" i="91"/>
  <c r="F8" i="91"/>
  <c r="C13" i="91"/>
  <c r="D13" i="91"/>
  <c r="D9" i="98"/>
  <c r="C13" i="98"/>
  <c r="D13" i="98" s="1"/>
  <c r="C13" i="94"/>
  <c r="D13" i="94" s="1"/>
  <c r="D9" i="94"/>
  <c r="C13" i="88"/>
  <c r="D13" i="88"/>
  <c r="D9" i="88"/>
  <c r="D9" i="84"/>
  <c r="C13" i="84"/>
  <c r="D13" i="84" s="1"/>
  <c r="D11" i="42"/>
  <c r="F11" i="42"/>
  <c r="C13" i="99"/>
  <c r="D12" i="99"/>
  <c r="C13" i="95"/>
  <c r="D13" i="95" s="1"/>
  <c r="D12" i="95"/>
  <c r="D14" i="96"/>
  <c r="C19" i="96"/>
  <c r="D19" i="96" s="1"/>
  <c r="F14" i="91"/>
  <c r="D14" i="91"/>
  <c r="C19" i="86"/>
  <c r="D19" i="86" s="1"/>
  <c r="D14" i="86"/>
  <c r="C19" i="102"/>
  <c r="D19" i="102" s="1"/>
  <c r="D14" i="102"/>
  <c r="D15" i="98"/>
  <c r="C19" i="98"/>
  <c r="D19" i="98"/>
  <c r="D15" i="94"/>
  <c r="C19" i="94"/>
  <c r="D19" i="94"/>
  <c r="C19" i="80"/>
  <c r="F15" i="80"/>
  <c r="F15" i="81"/>
  <c r="F15" i="82"/>
  <c r="F15" i="83" s="1"/>
  <c r="F15" i="84" s="1"/>
  <c r="F15" i="85" s="1"/>
  <c r="F15" i="86" s="1"/>
  <c r="F15" i="87" s="1"/>
  <c r="F15" i="88" s="1"/>
  <c r="F15" i="89" s="1"/>
  <c r="F15" i="90" s="1"/>
  <c r="D16" i="91"/>
  <c r="F16" i="91"/>
  <c r="D18" i="99"/>
  <c r="C19" i="99"/>
  <c r="D19" i="99"/>
  <c r="D18" i="95"/>
  <c r="C19" i="95"/>
  <c r="D19" i="95"/>
  <c r="D20" i="100"/>
  <c r="C28" i="91"/>
  <c r="D28" i="91"/>
  <c r="D20" i="91"/>
  <c r="F20" i="91"/>
  <c r="G20" i="91" s="1"/>
  <c r="C28" i="98"/>
  <c r="D28" i="98"/>
  <c r="D21" i="98"/>
  <c r="D23" i="87"/>
  <c r="C28" i="42"/>
  <c r="F23" i="42"/>
  <c r="C28" i="99"/>
  <c r="D24" i="99"/>
  <c r="D24" i="95"/>
  <c r="D25" i="81"/>
  <c r="F25" i="81"/>
  <c r="F25" i="82" s="1"/>
  <c r="F25" i="83" s="1"/>
  <c r="F25" i="84" s="1"/>
  <c r="F25" i="85" s="1"/>
  <c r="F25" i="86" s="1"/>
  <c r="F25" i="87" s="1"/>
  <c r="F25" i="88" s="1"/>
  <c r="F25" i="89" s="1"/>
  <c r="F25" i="90" s="1"/>
  <c r="C28" i="81"/>
  <c r="D28" i="81"/>
  <c r="C28" i="101"/>
  <c r="D26" i="101"/>
  <c r="C28" i="97"/>
  <c r="D26" i="97"/>
  <c r="C28" i="93"/>
  <c r="D28" i="93"/>
  <c r="D26" i="93"/>
  <c r="B29" i="90"/>
  <c r="B29" i="88"/>
  <c r="B29" i="87"/>
  <c r="D28" i="83"/>
  <c r="B29" i="42"/>
  <c r="C28" i="109"/>
  <c r="D28" i="109" s="1"/>
  <c r="C7" i="122"/>
  <c r="D7" i="122" s="1"/>
  <c r="D5" i="122"/>
  <c r="D14" i="123"/>
  <c r="E26" i="128"/>
  <c r="G26" i="127"/>
  <c r="E28" i="127"/>
  <c r="C19" i="112"/>
  <c r="D19" i="112" s="1"/>
  <c r="C28" i="113"/>
  <c r="D28" i="113" s="1"/>
  <c r="C7" i="111"/>
  <c r="D26" i="117"/>
  <c r="C28" i="117"/>
  <c r="D28" i="117" s="1"/>
  <c r="C19" i="118"/>
  <c r="C29" i="118" s="1"/>
  <c r="D8" i="124"/>
  <c r="B29" i="126"/>
  <c r="E5" i="128"/>
  <c r="E7" i="128" s="1"/>
  <c r="E7" i="127"/>
  <c r="G5" i="127"/>
  <c r="E21" i="116"/>
  <c r="E28" i="115"/>
  <c r="D22" i="120"/>
  <c r="C28" i="120"/>
  <c r="B29" i="122"/>
  <c r="D5" i="111"/>
  <c r="D5" i="115"/>
  <c r="F5" i="115"/>
  <c r="G5" i="115" s="1"/>
  <c r="D10" i="115"/>
  <c r="C19" i="115"/>
  <c r="D19" i="115" s="1"/>
  <c r="B29" i="116"/>
  <c r="D21" i="121"/>
  <c r="C28" i="121"/>
  <c r="D28" i="121" s="1"/>
  <c r="D6" i="124"/>
  <c r="D21" i="124"/>
  <c r="G8" i="127"/>
  <c r="E23" i="130"/>
  <c r="E23" i="131" s="1"/>
  <c r="C7" i="124"/>
  <c r="C13" i="125"/>
  <c r="D8" i="125"/>
  <c r="D26" i="125"/>
  <c r="G20" i="127"/>
  <c r="D6" i="128"/>
  <c r="D11" i="128"/>
  <c r="D16" i="128"/>
  <c r="C28" i="128"/>
  <c r="D28" i="128" s="1"/>
  <c r="D21" i="128"/>
  <c r="D25" i="128"/>
  <c r="E18" i="130"/>
  <c r="E18" i="131" s="1"/>
  <c r="E16" i="130"/>
  <c r="E16" i="131" s="1"/>
  <c r="B29" i="119"/>
  <c r="B30" i="119" s="1"/>
  <c r="B29" i="120"/>
  <c r="D4" i="125"/>
  <c r="C19" i="125"/>
  <c r="D19" i="125" s="1"/>
  <c r="D23" i="125"/>
  <c r="E8" i="128"/>
  <c r="E13" i="127"/>
  <c r="E15" i="128"/>
  <c r="E15" i="129" s="1"/>
  <c r="G15" i="127"/>
  <c r="E19" i="127"/>
  <c r="C7" i="129"/>
  <c r="D14" i="129"/>
  <c r="C19" i="129"/>
  <c r="D19" i="129"/>
  <c r="D23" i="129"/>
  <c r="C28" i="129"/>
  <c r="D28" i="129" s="1"/>
  <c r="D27" i="129"/>
  <c r="D15" i="126"/>
  <c r="C28" i="126"/>
  <c r="D28" i="126" s="1"/>
  <c r="D22" i="127"/>
  <c r="D26" i="127"/>
  <c r="E12" i="128"/>
  <c r="E12" i="129" s="1"/>
  <c r="E12" i="130" s="1"/>
  <c r="E12" i="131" s="1"/>
  <c r="E12" i="132" s="1"/>
  <c r="E12" i="133" s="1"/>
  <c r="E12" i="134" s="1"/>
  <c r="E12" i="135" s="1"/>
  <c r="E12" i="136" s="1"/>
  <c r="E12" i="137" s="1"/>
  <c r="E12" i="138" s="1"/>
  <c r="E22" i="129"/>
  <c r="E11" i="130"/>
  <c r="E11" i="131" s="1"/>
  <c r="E21" i="129"/>
  <c r="E21" i="130" s="1"/>
  <c r="E21" i="131" s="1"/>
  <c r="E21" i="132" s="1"/>
  <c r="E21" i="133" s="1"/>
  <c r="E21" i="134" s="1"/>
  <c r="E25" i="129"/>
  <c r="E25" i="130" s="1"/>
  <c r="D10" i="126"/>
  <c r="C7" i="126"/>
  <c r="D7" i="126" s="1"/>
  <c r="D8" i="127"/>
  <c r="D12" i="127"/>
  <c r="F4" i="127"/>
  <c r="F7" i="127" s="1"/>
  <c r="C7" i="127"/>
  <c r="D7" i="127"/>
  <c r="D4" i="127"/>
  <c r="C19" i="127"/>
  <c r="D19" i="127" s="1"/>
  <c r="D14" i="127"/>
  <c r="D18" i="127"/>
  <c r="D23" i="127"/>
  <c r="C7" i="128"/>
  <c r="D7" i="128" s="1"/>
  <c r="D4" i="128"/>
  <c r="C19" i="128"/>
  <c r="D19" i="128"/>
  <c r="D18" i="128"/>
  <c r="D27" i="128"/>
  <c r="B29" i="129"/>
  <c r="E9" i="129"/>
  <c r="D5" i="130"/>
  <c r="D15" i="130"/>
  <c r="C28" i="130"/>
  <c r="D28" i="130" s="1"/>
  <c r="D24" i="130"/>
  <c r="E4" i="130"/>
  <c r="D10" i="130"/>
  <c r="C19" i="130"/>
  <c r="D19" i="130" s="1"/>
  <c r="B29" i="130"/>
  <c r="B30" i="130"/>
  <c r="D11" i="130"/>
  <c r="D21" i="130"/>
  <c r="B29" i="127"/>
  <c r="B30" i="127"/>
  <c r="C13" i="129"/>
  <c r="D13" i="129" s="1"/>
  <c r="D17" i="129"/>
  <c r="D6" i="130"/>
  <c r="C13" i="130"/>
  <c r="D13" i="130" s="1"/>
  <c r="G18" i="127"/>
  <c r="E22" i="130"/>
  <c r="E22" i="131" s="1"/>
  <c r="E22" i="132" s="1"/>
  <c r="E22" i="133" s="1"/>
  <c r="E22" i="134" s="1"/>
  <c r="E22" i="135" s="1"/>
  <c r="E22" i="136" s="1"/>
  <c r="E22" i="137" s="1"/>
  <c r="E22" i="138" s="1"/>
  <c r="D19" i="118"/>
  <c r="D7" i="111"/>
  <c r="B30" i="88"/>
  <c r="B30" i="90"/>
  <c r="D19" i="80"/>
  <c r="C29" i="86"/>
  <c r="D13" i="99"/>
  <c r="F8" i="92"/>
  <c r="G8" i="91"/>
  <c r="F13" i="91"/>
  <c r="F8" i="81"/>
  <c r="F8" i="82" s="1"/>
  <c r="F8" i="83" s="1"/>
  <c r="F8" i="84" s="1"/>
  <c r="F8" i="85" s="1"/>
  <c r="F8" i="86" s="1"/>
  <c r="F8" i="87" s="1"/>
  <c r="F8" i="88" s="1"/>
  <c r="F8" i="89" s="1"/>
  <c r="F8" i="90" s="1"/>
  <c r="D19" i="113"/>
  <c r="B30" i="129"/>
  <c r="D13" i="125"/>
  <c r="B30" i="116"/>
  <c r="E26" i="129"/>
  <c r="E26" i="130"/>
  <c r="E26" i="131" s="1"/>
  <c r="E26" i="132" s="1"/>
  <c r="E26" i="133" s="1"/>
  <c r="E26" i="134" s="1"/>
  <c r="E26" i="135" s="1"/>
  <c r="G26" i="128"/>
  <c r="C29" i="98"/>
  <c r="B30" i="107"/>
  <c r="F12" i="104"/>
  <c r="F12" i="105" s="1"/>
  <c r="F12" i="106" s="1"/>
  <c r="G12" i="103"/>
  <c r="E12" i="81"/>
  <c r="E12" i="82" s="1"/>
  <c r="E12" i="83" s="1"/>
  <c r="E12" i="84" s="1"/>
  <c r="E12" i="85" s="1"/>
  <c r="E12" i="86" s="1"/>
  <c r="E12" i="87" s="1"/>
  <c r="E12" i="88" s="1"/>
  <c r="E12" i="89" s="1"/>
  <c r="E12" i="90" s="1"/>
  <c r="E27" i="81"/>
  <c r="G27" i="80"/>
  <c r="D7" i="88"/>
  <c r="F25" i="93"/>
  <c r="G17" i="92"/>
  <c r="F17" i="93"/>
  <c r="D7" i="89"/>
  <c r="D13" i="112"/>
  <c r="F6" i="82"/>
  <c r="G12" i="127"/>
  <c r="E21" i="117"/>
  <c r="E21" i="118" s="1"/>
  <c r="D28" i="42"/>
  <c r="D28" i="101"/>
  <c r="F28" i="42"/>
  <c r="G28" i="42"/>
  <c r="F23" i="80"/>
  <c r="G23" i="42"/>
  <c r="G14" i="91"/>
  <c r="F14" i="92"/>
  <c r="B30" i="108"/>
  <c r="D7" i="96"/>
  <c r="D13" i="114"/>
  <c r="C29" i="114"/>
  <c r="B30" i="92"/>
  <c r="E24" i="81"/>
  <c r="E24" i="82"/>
  <c r="E24" i="83"/>
  <c r="E24" i="84" s="1"/>
  <c r="E24" i="85" s="1"/>
  <c r="E24" i="86" s="1"/>
  <c r="E24" i="87" s="1"/>
  <c r="E24" i="88" s="1"/>
  <c r="E24" i="89" s="1"/>
  <c r="E24" i="90" s="1"/>
  <c r="F23" i="94"/>
  <c r="F23" i="95"/>
  <c r="F23" i="96" s="1"/>
  <c r="F23" i="97" s="1"/>
  <c r="F23" i="98" s="1"/>
  <c r="F23" i="99" s="1"/>
  <c r="F23" i="100" s="1"/>
  <c r="F23" i="101" s="1"/>
  <c r="F23" i="102" s="1"/>
  <c r="D7" i="110"/>
  <c r="E6" i="81"/>
  <c r="G6" i="80"/>
  <c r="E9" i="130"/>
  <c r="E9" i="131" s="1"/>
  <c r="E9" i="132" s="1"/>
  <c r="E9" i="133" s="1"/>
  <c r="E9" i="134" s="1"/>
  <c r="E9" i="135" s="1"/>
  <c r="E9" i="136" s="1"/>
  <c r="E9" i="137" s="1"/>
  <c r="E9" i="138" s="1"/>
  <c r="G23" i="127"/>
  <c r="B30" i="120"/>
  <c r="D7" i="124"/>
  <c r="D28" i="120"/>
  <c r="B30" i="126"/>
  <c r="B30" i="42"/>
  <c r="B30" i="87"/>
  <c r="D28" i="97"/>
  <c r="D19" i="108"/>
  <c r="E5" i="81"/>
  <c r="G24" i="91"/>
  <c r="F24" i="92"/>
  <c r="G24" i="92" s="1"/>
  <c r="F15" i="93"/>
  <c r="F15" i="94"/>
  <c r="B30" i="98"/>
  <c r="G16" i="80"/>
  <c r="F16" i="81"/>
  <c r="F5" i="93"/>
  <c r="F5" i="94" s="1"/>
  <c r="F5" i="95" s="1"/>
  <c r="F5" i="96" s="1"/>
  <c r="F5" i="97" s="1"/>
  <c r="F5" i="98" s="1"/>
  <c r="F5" i="99" s="1"/>
  <c r="F25" i="94"/>
  <c r="F8" i="93"/>
  <c r="F8" i="94"/>
  <c r="G8" i="92"/>
  <c r="F16" i="82"/>
  <c r="G16" i="82"/>
  <c r="G16" i="81"/>
  <c r="E5" i="82"/>
  <c r="G6" i="81"/>
  <c r="E6" i="82"/>
  <c r="F23" i="81"/>
  <c r="F23" i="82"/>
  <c r="F23" i="83" s="1"/>
  <c r="F23" i="84" s="1"/>
  <c r="F23" i="85" s="1"/>
  <c r="F23" i="86" s="1"/>
  <c r="F23" i="87" s="1"/>
  <c r="F23" i="88" s="1"/>
  <c r="F23" i="89" s="1"/>
  <c r="F23" i="90" s="1"/>
  <c r="F14" i="93"/>
  <c r="F6" i="83"/>
  <c r="F6" i="84" s="1"/>
  <c r="F6" i="85" s="1"/>
  <c r="F6" i="86" s="1"/>
  <c r="F6" i="87" s="1"/>
  <c r="F17" i="94"/>
  <c r="F17" i="95"/>
  <c r="G17" i="93"/>
  <c r="G18" i="128"/>
  <c r="F25" i="95"/>
  <c r="F14" i="94"/>
  <c r="F14" i="95" s="1"/>
  <c r="G6" i="82"/>
  <c r="E6" i="83"/>
  <c r="E6" i="84"/>
  <c r="E6" i="85" s="1"/>
  <c r="E6" i="86" s="1"/>
  <c r="E5" i="83"/>
  <c r="E5" i="84" s="1"/>
  <c r="E5" i="85" s="1"/>
  <c r="E5" i="86" s="1"/>
  <c r="E5" i="87" s="1"/>
  <c r="F25" i="96"/>
  <c r="F25" i="97" s="1"/>
  <c r="F25" i="98" s="1"/>
  <c r="F25" i="99" s="1"/>
  <c r="D7" i="123"/>
  <c r="C29" i="121"/>
  <c r="D29" i="121" s="1"/>
  <c r="F27" i="93"/>
  <c r="G27" i="92"/>
  <c r="I7" i="42"/>
  <c r="I7" i="80"/>
  <c r="E25" i="80"/>
  <c r="G25" i="42"/>
  <c r="E21" i="80"/>
  <c r="G21" i="42"/>
  <c r="F11" i="94"/>
  <c r="E20" i="93"/>
  <c r="F6" i="92"/>
  <c r="G6" i="91"/>
  <c r="I19" i="81"/>
  <c r="F21" i="92"/>
  <c r="F21" i="93"/>
  <c r="F21" i="94" s="1"/>
  <c r="F21" i="95" s="1"/>
  <c r="G21" i="91"/>
  <c r="F26" i="81"/>
  <c r="D6" i="109"/>
  <c r="C7" i="109"/>
  <c r="D7" i="109" s="1"/>
  <c r="D4" i="88"/>
  <c r="C7" i="81"/>
  <c r="F4" i="81"/>
  <c r="F4" i="82" s="1"/>
  <c r="F4" i="83" s="1"/>
  <c r="F4" i="84" s="1"/>
  <c r="F4" i="85" s="1"/>
  <c r="F4" i="86" s="1"/>
  <c r="F4" i="87" s="1"/>
  <c r="F4" i="88" s="1"/>
  <c r="F4" i="89" s="1"/>
  <c r="F4" i="90" s="1"/>
  <c r="D4" i="81"/>
  <c r="D27" i="111"/>
  <c r="B29" i="106"/>
  <c r="B30" i="106"/>
  <c r="D10" i="100"/>
  <c r="D10" i="96"/>
  <c r="F10" i="80"/>
  <c r="F10" i="81" s="1"/>
  <c r="D10" i="80"/>
  <c r="C13" i="80"/>
  <c r="D11" i="93"/>
  <c r="C13" i="93"/>
  <c r="D13" i="93"/>
  <c r="D14" i="97"/>
  <c r="C19" i="97"/>
  <c r="D19" i="97" s="1"/>
  <c r="D14" i="93"/>
  <c r="C19" i="93"/>
  <c r="C19" i="87"/>
  <c r="D14" i="87"/>
  <c r="D14" i="83"/>
  <c r="C19" i="83"/>
  <c r="D14" i="42"/>
  <c r="F14" i="42"/>
  <c r="C19" i="42"/>
  <c r="D19" i="42" s="1"/>
  <c r="C19" i="90"/>
  <c r="D15" i="90"/>
  <c r="F17" i="42"/>
  <c r="F17" i="80"/>
  <c r="D17" i="42"/>
  <c r="C19" i="85"/>
  <c r="D18" i="85"/>
  <c r="F18" i="81"/>
  <c r="F18" i="82" s="1"/>
  <c r="F18" i="83" s="1"/>
  <c r="F18" i="84" s="1"/>
  <c r="F18" i="85" s="1"/>
  <c r="F18" i="86" s="1"/>
  <c r="F18" i="87" s="1"/>
  <c r="F18" i="88" s="1"/>
  <c r="F18" i="89" s="1"/>
  <c r="F18" i="90" s="1"/>
  <c r="C19" i="81"/>
  <c r="C29" i="81"/>
  <c r="D29" i="81" s="1"/>
  <c r="D19" i="81"/>
  <c r="D18" i="81"/>
  <c r="D19" i="121"/>
  <c r="F27" i="116"/>
  <c r="F27" i="117" s="1"/>
  <c r="F27" i="118" s="1"/>
  <c r="F27" i="119" s="1"/>
  <c r="F27" i="120" s="1"/>
  <c r="F27" i="121" s="1"/>
  <c r="F27" i="122" s="1"/>
  <c r="F27" i="123" s="1"/>
  <c r="F27" i="124" s="1"/>
  <c r="F27" i="125" s="1"/>
  <c r="F27" i="126" s="1"/>
  <c r="B29" i="102"/>
  <c r="C19" i="105"/>
  <c r="F23" i="103"/>
  <c r="D23" i="103"/>
  <c r="D23" i="108"/>
  <c r="C28" i="108"/>
  <c r="D28" i="108" s="1"/>
  <c r="D19" i="93"/>
  <c r="E4" i="92"/>
  <c r="G4" i="91"/>
  <c r="D4" i="103"/>
  <c r="F4" i="103"/>
  <c r="F7" i="103" s="1"/>
  <c r="F20" i="103"/>
  <c r="D20" i="103"/>
  <c r="C28" i="106"/>
  <c r="D28" i="106" s="1"/>
  <c r="D21" i="106"/>
  <c r="D22" i="105"/>
  <c r="C28" i="105"/>
  <c r="C29" i="105" s="1"/>
  <c r="C30" i="105" s="1"/>
  <c r="E27" i="128"/>
  <c r="E27" i="129" s="1"/>
  <c r="G27" i="129" s="1"/>
  <c r="D17" i="128"/>
  <c r="I13" i="80"/>
  <c r="E14" i="80"/>
  <c r="E19" i="42"/>
  <c r="I7" i="90"/>
  <c r="B29" i="95"/>
  <c r="D7" i="95"/>
  <c r="C7" i="103"/>
  <c r="D7" i="103" s="1"/>
  <c r="C7" i="104"/>
  <c r="D7" i="104" s="1"/>
  <c r="F24" i="104"/>
  <c r="D24" i="104"/>
  <c r="D13" i="80"/>
  <c r="D13" i="42"/>
  <c r="E16" i="92"/>
  <c r="G16" i="92" s="1"/>
  <c r="E19" i="91"/>
  <c r="G19" i="91" s="1"/>
  <c r="E5" i="116"/>
  <c r="E7" i="115"/>
  <c r="E29" i="115" s="1"/>
  <c r="I7" i="83"/>
  <c r="I13" i="86"/>
  <c r="I28" i="86"/>
  <c r="E20" i="80"/>
  <c r="G20" i="42"/>
  <c r="I13" i="90"/>
  <c r="B29" i="96"/>
  <c r="B30" i="96" s="1"/>
  <c r="C28" i="103"/>
  <c r="D28" i="103" s="1"/>
  <c r="C7" i="108"/>
  <c r="D8" i="108"/>
  <c r="C13" i="108"/>
  <c r="D25" i="87"/>
  <c r="C28" i="87"/>
  <c r="D28" i="87" s="1"/>
  <c r="D27" i="82"/>
  <c r="C28" i="82"/>
  <c r="D19" i="100"/>
  <c r="C28" i="111"/>
  <c r="B29" i="105"/>
  <c r="B30" i="105"/>
  <c r="B29" i="103"/>
  <c r="F24" i="80"/>
  <c r="F21" i="115"/>
  <c r="G21" i="115" s="1"/>
  <c r="D21" i="115"/>
  <c r="C28" i="116"/>
  <c r="D28" i="116" s="1"/>
  <c r="C7" i="131"/>
  <c r="D7" i="131" s="1"/>
  <c r="D4" i="131"/>
  <c r="B29" i="97"/>
  <c r="B30" i="97" s="1"/>
  <c r="D4" i="104"/>
  <c r="D21" i="127"/>
  <c r="C28" i="127"/>
  <c r="D28" i="127" s="1"/>
  <c r="D7" i="99"/>
  <c r="C28" i="102"/>
  <c r="D28" i="102" s="1"/>
  <c r="B29" i="115"/>
  <c r="B30" i="115" s="1"/>
  <c r="F18" i="115"/>
  <c r="G18" i="115" s="1"/>
  <c r="D18" i="115"/>
  <c r="E6" i="116"/>
  <c r="E7" i="116" s="1"/>
  <c r="D20" i="116"/>
  <c r="D15" i="124"/>
  <c r="C19" i="124"/>
  <c r="D19" i="124"/>
  <c r="E17" i="128"/>
  <c r="E24" i="128"/>
  <c r="D9" i="128"/>
  <c r="C13" i="128"/>
  <c r="C13" i="131"/>
  <c r="D13" i="131" s="1"/>
  <c r="D10" i="131"/>
  <c r="C28" i="124"/>
  <c r="D28" i="124" s="1"/>
  <c r="G27" i="127"/>
  <c r="D27" i="127"/>
  <c r="C13" i="124"/>
  <c r="D13" i="124" s="1"/>
  <c r="D9" i="124"/>
  <c r="D24" i="128"/>
  <c r="E6" i="132"/>
  <c r="E6" i="133" s="1"/>
  <c r="E6" i="134" s="1"/>
  <c r="E6" i="135" s="1"/>
  <c r="E6" i="136" s="1"/>
  <c r="E6" i="137" s="1"/>
  <c r="E6" i="138" s="1"/>
  <c r="C28" i="131"/>
  <c r="D28" i="131" s="1"/>
  <c r="D5" i="131"/>
  <c r="C19" i="132"/>
  <c r="D19" i="132" s="1"/>
  <c r="D18" i="131"/>
  <c r="C7" i="132"/>
  <c r="D7" i="132" s="1"/>
  <c r="D5" i="132"/>
  <c r="C13" i="132"/>
  <c r="D13" i="132" s="1"/>
  <c r="D15" i="132"/>
  <c r="C28" i="132"/>
  <c r="D28" i="132" s="1"/>
  <c r="D20" i="132"/>
  <c r="D24" i="132"/>
  <c r="D19" i="90"/>
  <c r="D19" i="83"/>
  <c r="C29" i="83"/>
  <c r="D29" i="83" s="1"/>
  <c r="D7" i="81"/>
  <c r="C30" i="121"/>
  <c r="D13" i="128"/>
  <c r="F24" i="105"/>
  <c r="F24" i="106" s="1"/>
  <c r="F24" i="107" s="1"/>
  <c r="F24" i="108" s="1"/>
  <c r="F24" i="109" s="1"/>
  <c r="F24" i="110" s="1"/>
  <c r="F24" i="111" s="1"/>
  <c r="F24" i="112" s="1"/>
  <c r="F24" i="113" s="1"/>
  <c r="F24" i="114" s="1"/>
  <c r="B30" i="95"/>
  <c r="E14" i="81"/>
  <c r="F20" i="104"/>
  <c r="F20" i="105" s="1"/>
  <c r="F20" i="106" s="1"/>
  <c r="E4" i="93"/>
  <c r="G4" i="93" s="1"/>
  <c r="G4" i="92"/>
  <c r="B30" i="102"/>
  <c r="C29" i="42"/>
  <c r="C30" i="42" s="1"/>
  <c r="D30" i="42" s="1"/>
  <c r="F26" i="82"/>
  <c r="F26" i="83"/>
  <c r="F26" i="84" s="1"/>
  <c r="F26" i="85" s="1"/>
  <c r="F26" i="86" s="1"/>
  <c r="F26" i="87" s="1"/>
  <c r="F26" i="88" s="1"/>
  <c r="F26" i="89" s="1"/>
  <c r="F26" i="90" s="1"/>
  <c r="E20" i="94"/>
  <c r="E20" i="95" s="1"/>
  <c r="E20" i="81"/>
  <c r="G20" i="80"/>
  <c r="F4" i="104"/>
  <c r="F23" i="104"/>
  <c r="G23" i="103"/>
  <c r="D19" i="85"/>
  <c r="G17" i="42"/>
  <c r="F14" i="80"/>
  <c r="G14" i="80"/>
  <c r="F11" i="95"/>
  <c r="E17" i="129"/>
  <c r="D7" i="108"/>
  <c r="D19" i="105"/>
  <c r="D19" i="87"/>
  <c r="F6" i="93"/>
  <c r="F7" i="92"/>
  <c r="F27" i="94"/>
  <c r="E14" i="82"/>
  <c r="F11" i="96"/>
  <c r="F11" i="97"/>
  <c r="F11" i="98" s="1"/>
  <c r="F11" i="99" s="1"/>
  <c r="F11" i="100" s="1"/>
  <c r="F11" i="101" s="1"/>
  <c r="F11" i="102" s="1"/>
  <c r="F17" i="81"/>
  <c r="F23" i="105"/>
  <c r="F23" i="106" s="1"/>
  <c r="F23" i="107" s="1"/>
  <c r="F23" i="108" s="1"/>
  <c r="F23" i="109" s="1"/>
  <c r="F23" i="110" s="1"/>
  <c r="F23" i="111" s="1"/>
  <c r="F23" i="112" s="1"/>
  <c r="F23" i="113" s="1"/>
  <c r="F23" i="114" s="1"/>
  <c r="F14" i="81"/>
  <c r="F4" i="105"/>
  <c r="F4" i="106" s="1"/>
  <c r="F17" i="82"/>
  <c r="F17" i="83"/>
  <c r="F17" i="84"/>
  <c r="F17" i="85" s="1"/>
  <c r="F17" i="86" s="1"/>
  <c r="F17" i="87" s="1"/>
  <c r="F17" i="88" s="1"/>
  <c r="F17" i="89" s="1"/>
  <c r="F17" i="90" s="1"/>
  <c r="E14" i="83"/>
  <c r="D28" i="111"/>
  <c r="E16" i="122"/>
  <c r="E16" i="123" s="1"/>
  <c r="E16" i="124" s="1"/>
  <c r="E16" i="125" s="1"/>
  <c r="D13" i="108"/>
  <c r="C29" i="108"/>
  <c r="E5" i="117"/>
  <c r="E24" i="122"/>
  <c r="E24" i="123" s="1"/>
  <c r="G25" i="80"/>
  <c r="E25" i="81"/>
  <c r="F19" i="81"/>
  <c r="G14" i="81"/>
  <c r="F14" i="82"/>
  <c r="F21" i="96"/>
  <c r="G20" i="81"/>
  <c r="E20" i="82"/>
  <c r="F19" i="80"/>
  <c r="E5" i="88"/>
  <c r="F6" i="88"/>
  <c r="F6" i="89"/>
  <c r="F6" i="90" s="1"/>
  <c r="F8" i="95"/>
  <c r="G27" i="128"/>
  <c r="F24" i="81"/>
  <c r="G24" i="80"/>
  <c r="F19" i="42"/>
  <c r="G19" i="42"/>
  <c r="G14" i="42"/>
  <c r="G10" i="80"/>
  <c r="F5" i="100"/>
  <c r="D7" i="91"/>
  <c r="E14" i="28"/>
  <c r="E19" i="27"/>
  <c r="J15" i="42"/>
  <c r="H15" i="80"/>
  <c r="I15" i="91"/>
  <c r="E11" i="86"/>
  <c r="G8" i="93"/>
  <c r="C30" i="98"/>
  <c r="D29" i="98"/>
  <c r="G18" i="129"/>
  <c r="G14" i="127"/>
  <c r="C29" i="129"/>
  <c r="D7" i="129"/>
  <c r="E29" i="127"/>
  <c r="I29" i="90"/>
  <c r="I30" i="90"/>
  <c r="G6" i="84"/>
  <c r="E9" i="81"/>
  <c r="G9" i="80"/>
  <c r="F7" i="42"/>
  <c r="G5" i="42"/>
  <c r="F5" i="80"/>
  <c r="G16" i="91"/>
  <c r="F19" i="91"/>
  <c r="F13" i="42"/>
  <c r="G11" i="42"/>
  <c r="F11" i="80"/>
  <c r="D19" i="89"/>
  <c r="C29" i="89"/>
  <c r="I28" i="83"/>
  <c r="I29" i="83"/>
  <c r="I30" i="83" s="1"/>
  <c r="C30" i="114"/>
  <c r="C29" i="94"/>
  <c r="C30" i="94"/>
  <c r="E27" i="82"/>
  <c r="G27" i="81"/>
  <c r="F16" i="92"/>
  <c r="E4" i="131"/>
  <c r="E4" i="132" s="1"/>
  <c r="G22" i="80"/>
  <c r="F22" i="81"/>
  <c r="E21" i="31"/>
  <c r="I16" i="91"/>
  <c r="J16" i="42"/>
  <c r="H16" i="80"/>
  <c r="G6" i="127"/>
  <c r="B30" i="122"/>
  <c r="C29" i="99"/>
  <c r="G12" i="91"/>
  <c r="F12" i="92"/>
  <c r="F12" i="93" s="1"/>
  <c r="F26" i="116"/>
  <c r="G26" i="116" s="1"/>
  <c r="E18" i="81"/>
  <c r="E18" i="82"/>
  <c r="G18" i="80"/>
  <c r="D15" i="88"/>
  <c r="C19" i="88"/>
  <c r="D20" i="95"/>
  <c r="C28" i="95"/>
  <c r="C28" i="88"/>
  <c r="D28" i="88"/>
  <c r="D23" i="88"/>
  <c r="C28" i="84"/>
  <c r="D23" i="84"/>
  <c r="C28" i="80"/>
  <c r="D28" i="80"/>
  <c r="D23" i="80"/>
  <c r="D24" i="100"/>
  <c r="C28" i="100"/>
  <c r="D28" i="100"/>
  <c r="C28" i="90"/>
  <c r="D24" i="90"/>
  <c r="D24" i="85"/>
  <c r="C28" i="85"/>
  <c r="F27" i="88"/>
  <c r="F27" i="89" s="1"/>
  <c r="C7" i="107"/>
  <c r="D4" i="107"/>
  <c r="C13" i="107"/>
  <c r="D13" i="107" s="1"/>
  <c r="D9" i="107"/>
  <c r="D14" i="107"/>
  <c r="C19" i="107"/>
  <c r="D19" i="107"/>
  <c r="D18" i="107"/>
  <c r="C28" i="107"/>
  <c r="D28" i="107"/>
  <c r="D23" i="107"/>
  <c r="D27" i="107"/>
  <c r="F10" i="115"/>
  <c r="G10" i="115" s="1"/>
  <c r="C13" i="115"/>
  <c r="D13" i="115" s="1"/>
  <c r="D15" i="115"/>
  <c r="F15" i="115"/>
  <c r="G15" i="115" s="1"/>
  <c r="E4" i="116"/>
  <c r="E11" i="117"/>
  <c r="E20" i="116"/>
  <c r="G6" i="83"/>
  <c r="H24" i="80"/>
  <c r="I24" i="92" s="1"/>
  <c r="I24" i="91"/>
  <c r="E13" i="27"/>
  <c r="E10" i="28"/>
  <c r="E10" i="29"/>
  <c r="E10" i="30" s="1"/>
  <c r="I29" i="84"/>
  <c r="I30" i="84"/>
  <c r="D27" i="106"/>
  <c r="I19" i="42"/>
  <c r="E8" i="29"/>
  <c r="I28" i="81"/>
  <c r="I29" i="81"/>
  <c r="I30" i="81"/>
  <c r="E4" i="80"/>
  <c r="E7" i="80"/>
  <c r="G7" i="80" s="1"/>
  <c r="G4" i="42"/>
  <c r="E26" i="80"/>
  <c r="E28" i="80" s="1"/>
  <c r="G26" i="42"/>
  <c r="C28" i="110"/>
  <c r="D28" i="110" s="1"/>
  <c r="D20" i="110"/>
  <c r="E25" i="104"/>
  <c r="E28" i="103"/>
  <c r="G25" i="103"/>
  <c r="D16" i="116"/>
  <c r="F16" i="116"/>
  <c r="F16" i="117" s="1"/>
  <c r="C19" i="116"/>
  <c r="D19" i="116" s="1"/>
  <c r="D14" i="117"/>
  <c r="C19" i="117"/>
  <c r="C29" i="117" s="1"/>
  <c r="D22" i="117"/>
  <c r="D20" i="118"/>
  <c r="E8" i="80"/>
  <c r="E8" i="81" s="1"/>
  <c r="E13" i="42"/>
  <c r="E29" i="42"/>
  <c r="E15" i="80"/>
  <c r="G15" i="42"/>
  <c r="F11" i="116"/>
  <c r="G11" i="116" s="1"/>
  <c r="G11" i="115"/>
  <c r="I13" i="42"/>
  <c r="I29" i="42" s="1"/>
  <c r="I30" i="42" s="1"/>
  <c r="B29" i="94"/>
  <c r="B30" i="94" s="1"/>
  <c r="D30" i="94" s="1"/>
  <c r="D28" i="94"/>
  <c r="G26" i="103"/>
  <c r="D5" i="112"/>
  <c r="C7" i="112"/>
  <c r="D7" i="112" s="1"/>
  <c r="D4" i="113"/>
  <c r="C7" i="113"/>
  <c r="E11" i="92"/>
  <c r="G11" i="92" s="1"/>
  <c r="E13" i="91"/>
  <c r="G13" i="91" s="1"/>
  <c r="C13" i="104"/>
  <c r="D9" i="104"/>
  <c r="E9" i="104"/>
  <c r="E9" i="105" s="1"/>
  <c r="G9" i="103"/>
  <c r="E14" i="104"/>
  <c r="E19" i="103"/>
  <c r="F12" i="80"/>
  <c r="C19" i="91"/>
  <c r="D19" i="91"/>
  <c r="D18" i="101"/>
  <c r="C19" i="101"/>
  <c r="B29" i="118"/>
  <c r="D9" i="127"/>
  <c r="C7" i="100"/>
  <c r="D7" i="100" s="1"/>
  <c r="D4" i="97"/>
  <c r="C7" i="97"/>
  <c r="C7" i="80"/>
  <c r="D7" i="80"/>
  <c r="C13" i="102"/>
  <c r="C29" i="102"/>
  <c r="D11" i="102"/>
  <c r="C28" i="96"/>
  <c r="D28" i="96"/>
  <c r="D21" i="96"/>
  <c r="B29" i="125"/>
  <c r="C28" i="125"/>
  <c r="D28" i="125" s="1"/>
  <c r="E10" i="128"/>
  <c r="G10" i="128" s="1"/>
  <c r="G10" i="127"/>
  <c r="C7" i="125"/>
  <c r="C29" i="125" s="1"/>
  <c r="C30" i="125" s="1"/>
  <c r="C19" i="131"/>
  <c r="D24" i="127"/>
  <c r="C19" i="133"/>
  <c r="D19" i="133" s="1"/>
  <c r="C28" i="133"/>
  <c r="D28" i="133"/>
  <c r="D4" i="133"/>
  <c r="C7" i="133"/>
  <c r="D7" i="133" s="1"/>
  <c r="C13" i="133"/>
  <c r="D13" i="133" s="1"/>
  <c r="D9" i="133"/>
  <c r="C7" i="134"/>
  <c r="D5" i="134"/>
  <c r="C13" i="134"/>
  <c r="D13" i="134" s="1"/>
  <c r="D15" i="134"/>
  <c r="C28" i="134"/>
  <c r="D28" i="134" s="1"/>
  <c r="D20" i="134"/>
  <c r="D24" i="134"/>
  <c r="C29" i="80"/>
  <c r="C29" i="101"/>
  <c r="D19" i="101"/>
  <c r="D13" i="104"/>
  <c r="G13" i="42"/>
  <c r="J24" i="80"/>
  <c r="H24" i="81"/>
  <c r="D28" i="84"/>
  <c r="C29" i="84"/>
  <c r="G12" i="92"/>
  <c r="F13" i="92"/>
  <c r="C30" i="99"/>
  <c r="E27" i="83"/>
  <c r="G27" i="82"/>
  <c r="C30" i="89"/>
  <c r="D30" i="89" s="1"/>
  <c r="D29" i="89"/>
  <c r="G7" i="42"/>
  <c r="F29" i="42"/>
  <c r="F30" i="42"/>
  <c r="D29" i="129"/>
  <c r="C30" i="129"/>
  <c r="D30" i="129" s="1"/>
  <c r="G24" i="81"/>
  <c r="F24" i="82"/>
  <c r="E5" i="118"/>
  <c r="E14" i="84"/>
  <c r="G11" i="127"/>
  <c r="D7" i="125"/>
  <c r="C29" i="97"/>
  <c r="D7" i="97"/>
  <c r="D7" i="113"/>
  <c r="E13" i="80"/>
  <c r="G13" i="80" s="1"/>
  <c r="G8" i="80"/>
  <c r="E4" i="81"/>
  <c r="E11" i="118"/>
  <c r="E11" i="119" s="1"/>
  <c r="E11" i="120" s="1"/>
  <c r="E11" i="121" s="1"/>
  <c r="D7" i="107"/>
  <c r="D19" i="88"/>
  <c r="C29" i="88"/>
  <c r="G18" i="81"/>
  <c r="E11" i="87"/>
  <c r="G20" i="82"/>
  <c r="E20" i="83"/>
  <c r="E20" i="84"/>
  <c r="G20" i="84" s="1"/>
  <c r="F14" i="83"/>
  <c r="G14" i="83" s="1"/>
  <c r="F19" i="82"/>
  <c r="C30" i="108"/>
  <c r="D30" i="108" s="1"/>
  <c r="D29" i="108"/>
  <c r="D13" i="102"/>
  <c r="F13" i="127"/>
  <c r="G13" i="127" s="1"/>
  <c r="C29" i="116"/>
  <c r="D29" i="116" s="1"/>
  <c r="D28" i="90"/>
  <c r="C29" i="90"/>
  <c r="I16" i="92"/>
  <c r="J16" i="80"/>
  <c r="H16" i="81"/>
  <c r="E21" i="32"/>
  <c r="F22" i="82"/>
  <c r="G22" i="81"/>
  <c r="F16" i="93"/>
  <c r="F19" i="92"/>
  <c r="G11" i="80"/>
  <c r="F11" i="81"/>
  <c r="G11" i="81" s="1"/>
  <c r="F5" i="81"/>
  <c r="G5" i="80"/>
  <c r="G9" i="81"/>
  <c r="E9" i="82"/>
  <c r="G9" i="82"/>
  <c r="E30" i="127"/>
  <c r="E14" i="29"/>
  <c r="E19" i="29"/>
  <c r="E19" i="28"/>
  <c r="F5" i="101"/>
  <c r="F8" i="96"/>
  <c r="G9" i="127"/>
  <c r="B30" i="118"/>
  <c r="G12" i="80"/>
  <c r="F12" i="81"/>
  <c r="G12" i="81" s="1"/>
  <c r="E11" i="93"/>
  <c r="G11" i="93" s="1"/>
  <c r="C29" i="112"/>
  <c r="E15" i="81"/>
  <c r="E15" i="82"/>
  <c r="G15" i="82"/>
  <c r="G15" i="80"/>
  <c r="E19" i="80"/>
  <c r="G19" i="80" s="1"/>
  <c r="E26" i="81"/>
  <c r="E26" i="82"/>
  <c r="E26" i="83" s="1"/>
  <c r="G26" i="80"/>
  <c r="E8" i="30"/>
  <c r="E8" i="31" s="1"/>
  <c r="E29" i="27"/>
  <c r="E30" i="27"/>
  <c r="E20" i="117"/>
  <c r="E20" i="118" s="1"/>
  <c r="E4" i="117"/>
  <c r="D28" i="85"/>
  <c r="C29" i="85"/>
  <c r="D29" i="85"/>
  <c r="D28" i="95"/>
  <c r="C29" i="95"/>
  <c r="D29" i="95" s="1"/>
  <c r="F7" i="80"/>
  <c r="H15" i="81"/>
  <c r="J15" i="81" s="1"/>
  <c r="I15" i="92"/>
  <c r="J15" i="80"/>
  <c r="F13" i="80"/>
  <c r="E5" i="89"/>
  <c r="F21" i="97"/>
  <c r="E25" i="82"/>
  <c r="G25" i="81"/>
  <c r="G14" i="82"/>
  <c r="C30" i="95"/>
  <c r="G15" i="81"/>
  <c r="E14" i="30"/>
  <c r="E9" i="83"/>
  <c r="G9" i="128"/>
  <c r="C30" i="88"/>
  <c r="D30" i="88" s="1"/>
  <c r="D29" i="88"/>
  <c r="J16" i="81"/>
  <c r="H16" i="82"/>
  <c r="I16" i="93"/>
  <c r="E11" i="88"/>
  <c r="E27" i="84"/>
  <c r="G27" i="83"/>
  <c r="H24" i="82"/>
  <c r="H24" i="83" s="1"/>
  <c r="I24" i="93"/>
  <c r="J24" i="81"/>
  <c r="D29" i="101"/>
  <c r="C30" i="101"/>
  <c r="D30" i="101"/>
  <c r="F11" i="82"/>
  <c r="F13" i="81"/>
  <c r="C30" i="85"/>
  <c r="D30" i="85" s="1"/>
  <c r="F12" i="82"/>
  <c r="G12" i="82"/>
  <c r="F22" i="83"/>
  <c r="F22" i="84"/>
  <c r="G22" i="82"/>
  <c r="F14" i="84"/>
  <c r="G14" i="84" s="1"/>
  <c r="G20" i="83"/>
  <c r="E14" i="85"/>
  <c r="F24" i="83"/>
  <c r="G24" i="83"/>
  <c r="G24" i="82"/>
  <c r="D29" i="84"/>
  <c r="C30" i="84"/>
  <c r="D30" i="84"/>
  <c r="D29" i="80"/>
  <c r="C30" i="80"/>
  <c r="D30" i="80"/>
  <c r="F8" i="97"/>
  <c r="E21" i="33"/>
  <c r="E21" i="34" s="1"/>
  <c r="E21" i="35" s="1"/>
  <c r="E21" i="36" s="1"/>
  <c r="E21" i="37" s="1"/>
  <c r="E21" i="38" s="1"/>
  <c r="H21" i="42" s="1"/>
  <c r="C30" i="97"/>
  <c r="D30" i="97" s="1"/>
  <c r="D29" i="97"/>
  <c r="G25" i="82"/>
  <c r="E25" i="83"/>
  <c r="E25" i="84" s="1"/>
  <c r="E5" i="90"/>
  <c r="F21" i="98"/>
  <c r="F21" i="99" s="1"/>
  <c r="F21" i="100" s="1"/>
  <c r="F21" i="101" s="1"/>
  <c r="F21" i="102" s="1"/>
  <c r="G26" i="81"/>
  <c r="F5" i="102"/>
  <c r="F5" i="82"/>
  <c r="F5" i="83" s="1"/>
  <c r="G5" i="81"/>
  <c r="F7" i="81"/>
  <c r="F19" i="93"/>
  <c r="F16" i="94"/>
  <c r="C30" i="90"/>
  <c r="D30" i="90"/>
  <c r="D29" i="90"/>
  <c r="E4" i="82"/>
  <c r="E7" i="82" s="1"/>
  <c r="G7" i="82" s="1"/>
  <c r="E7" i="81"/>
  <c r="G4" i="81"/>
  <c r="F16" i="95"/>
  <c r="F12" i="83"/>
  <c r="G12" i="83" s="1"/>
  <c r="F11" i="83"/>
  <c r="G11" i="82"/>
  <c r="F14" i="85"/>
  <c r="G14" i="85" s="1"/>
  <c r="I24" i="94"/>
  <c r="J24" i="82"/>
  <c r="E14" i="31"/>
  <c r="E19" i="30"/>
  <c r="G25" i="83"/>
  <c r="E11" i="89"/>
  <c r="E15" i="83"/>
  <c r="E14" i="86"/>
  <c r="H16" i="83"/>
  <c r="I16" i="94"/>
  <c r="J16" i="82"/>
  <c r="F24" i="84"/>
  <c r="G24" i="84" s="1"/>
  <c r="G5" i="82"/>
  <c r="F7" i="82"/>
  <c r="E4" i="83"/>
  <c r="G4" i="82"/>
  <c r="G26" i="82"/>
  <c r="F8" i="98"/>
  <c r="F8" i="99" s="1"/>
  <c r="E20" i="85"/>
  <c r="E20" i="86"/>
  <c r="G27" i="84"/>
  <c r="E27" i="85"/>
  <c r="G27" i="85"/>
  <c r="G9" i="83"/>
  <c r="E9" i="84"/>
  <c r="G20" i="85"/>
  <c r="E7" i="83"/>
  <c r="E4" i="84"/>
  <c r="E4" i="85" s="1"/>
  <c r="G4" i="83"/>
  <c r="E14" i="32"/>
  <c r="E14" i="33"/>
  <c r="E19" i="31"/>
  <c r="F11" i="84"/>
  <c r="G11" i="83"/>
  <c r="E14" i="87"/>
  <c r="E15" i="84"/>
  <c r="G15" i="83"/>
  <c r="F22" i="85"/>
  <c r="F22" i="86"/>
  <c r="G22" i="84"/>
  <c r="G9" i="84"/>
  <c r="E9" i="85"/>
  <c r="E27" i="86"/>
  <c r="G27" i="86" s="1"/>
  <c r="I16" i="95"/>
  <c r="H16" i="84"/>
  <c r="I16" i="96" s="1"/>
  <c r="J16" i="83"/>
  <c r="E11" i="90"/>
  <c r="F16" i="96"/>
  <c r="E27" i="87"/>
  <c r="E14" i="88"/>
  <c r="E19" i="32"/>
  <c r="F16" i="97"/>
  <c r="G22" i="85"/>
  <c r="E15" i="85"/>
  <c r="G15" i="84"/>
  <c r="E9" i="86"/>
  <c r="G9" i="85"/>
  <c r="G11" i="84"/>
  <c r="F11" i="85"/>
  <c r="F11" i="86" s="1"/>
  <c r="E7" i="84"/>
  <c r="G4" i="84"/>
  <c r="E9" i="87"/>
  <c r="G9" i="86"/>
  <c r="E15" i="86"/>
  <c r="G15" i="85"/>
  <c r="E27" i="88"/>
  <c r="G27" i="87"/>
  <c r="G11" i="85"/>
  <c r="F16" i="98"/>
  <c r="E14" i="89"/>
  <c r="F16" i="99"/>
  <c r="E9" i="88"/>
  <c r="E9" i="89" s="1"/>
  <c r="G9" i="87"/>
  <c r="G27" i="88"/>
  <c r="E27" i="89"/>
  <c r="E14" i="90"/>
  <c r="E15" i="87"/>
  <c r="G15" i="87" s="1"/>
  <c r="G15" i="86"/>
  <c r="E27" i="90"/>
  <c r="F16" i="100"/>
  <c r="F22" i="87"/>
  <c r="G22" i="86"/>
  <c r="E14" i="34"/>
  <c r="E19" i="33"/>
  <c r="E20" i="87"/>
  <c r="G20" i="86"/>
  <c r="G29" i="42"/>
  <c r="E30" i="42"/>
  <c r="G30" i="42" s="1"/>
  <c r="E18" i="83"/>
  <c r="G18" i="82"/>
  <c r="H16" i="85"/>
  <c r="G7" i="81"/>
  <c r="D29" i="102"/>
  <c r="C30" i="102"/>
  <c r="D30" i="102"/>
  <c r="E13" i="29"/>
  <c r="I9" i="91"/>
  <c r="H9" i="80"/>
  <c r="J9" i="42"/>
  <c r="C29" i="133"/>
  <c r="C29" i="96"/>
  <c r="G10" i="81"/>
  <c r="F10" i="82"/>
  <c r="F9" i="97"/>
  <c r="H26" i="80"/>
  <c r="J26" i="42"/>
  <c r="I26" i="91"/>
  <c r="E16" i="86"/>
  <c r="G22" i="83"/>
  <c r="C30" i="112"/>
  <c r="B30" i="125"/>
  <c r="G4" i="80"/>
  <c r="D19" i="131"/>
  <c r="C29" i="100"/>
  <c r="C29" i="91"/>
  <c r="C30" i="81"/>
  <c r="D30" i="81"/>
  <c r="E24" i="129"/>
  <c r="F4" i="95"/>
  <c r="E6" i="31"/>
  <c r="F7" i="93"/>
  <c r="F6" i="94"/>
  <c r="E15" i="130"/>
  <c r="J12" i="42"/>
  <c r="H12" i="80"/>
  <c r="I12" i="91"/>
  <c r="D7" i="134"/>
  <c r="E13" i="28"/>
  <c r="C29" i="132"/>
  <c r="C30" i="132" s="1"/>
  <c r="D29" i="42"/>
  <c r="C30" i="83"/>
  <c r="D30" i="83" s="1"/>
  <c r="F27" i="95"/>
  <c r="F25" i="100"/>
  <c r="G6" i="86"/>
  <c r="E6" i="87"/>
  <c r="F14" i="96"/>
  <c r="F17" i="96"/>
  <c r="F17" i="97" s="1"/>
  <c r="F15" i="95"/>
  <c r="E21" i="81"/>
  <c r="C29" i="93"/>
  <c r="D28" i="82"/>
  <c r="C29" i="106"/>
  <c r="C30" i="106" s="1"/>
  <c r="D30" i="106" s="1"/>
  <c r="F24" i="93"/>
  <c r="G4" i="127"/>
  <c r="F20" i="92"/>
  <c r="G6" i="103"/>
  <c r="F6" i="104"/>
  <c r="E8" i="117"/>
  <c r="I29" i="87"/>
  <c r="I30" i="87" s="1"/>
  <c r="G21" i="92"/>
  <c r="F16" i="83"/>
  <c r="C30" i="86"/>
  <c r="F28" i="91"/>
  <c r="G26" i="91"/>
  <c r="F26" i="92"/>
  <c r="E22" i="105"/>
  <c r="C19" i="104"/>
  <c r="D9" i="103"/>
  <c r="D4" i="119"/>
  <c r="C7" i="120"/>
  <c r="C19" i="123"/>
  <c r="C19" i="138"/>
  <c r="D15" i="138"/>
  <c r="C28" i="138"/>
  <c r="D28" i="138" s="1"/>
  <c r="D15" i="133"/>
  <c r="D22" i="134"/>
  <c r="C13" i="135"/>
  <c r="D13" i="135"/>
  <c r="D10" i="135"/>
  <c r="D10" i="138"/>
  <c r="B29" i="138"/>
  <c r="D19" i="138"/>
  <c r="D11" i="138"/>
  <c r="F27" i="132"/>
  <c r="F27" i="133" s="1"/>
  <c r="F27" i="134" s="1"/>
  <c r="F27" i="135" s="1"/>
  <c r="F27" i="136" s="1"/>
  <c r="F27" i="137" s="1"/>
  <c r="F27" i="138" s="1"/>
  <c r="D24" i="133"/>
  <c r="D20" i="133"/>
  <c r="D17" i="133"/>
  <c r="D17" i="134"/>
  <c r="D23" i="134"/>
  <c r="D6" i="135"/>
  <c r="D16" i="135"/>
  <c r="D25" i="135"/>
  <c r="D21" i="135"/>
  <c r="D15" i="135"/>
  <c r="D8" i="135"/>
  <c r="D5" i="138"/>
  <c r="D21" i="138"/>
  <c r="D24" i="138"/>
  <c r="C13" i="138"/>
  <c r="D13" i="138"/>
  <c r="D11" i="132"/>
  <c r="D25" i="132"/>
  <c r="D27" i="133"/>
  <c r="D23" i="133"/>
  <c r="D18" i="133"/>
  <c r="D5" i="133"/>
  <c r="D10" i="133"/>
  <c r="D8" i="134"/>
  <c r="D12" i="134"/>
  <c r="C19" i="134"/>
  <c r="D19" i="134" s="1"/>
  <c r="C19" i="135"/>
  <c r="D19" i="135" s="1"/>
  <c r="C28" i="135"/>
  <c r="D28" i="135"/>
  <c r="D11" i="135"/>
  <c r="C7" i="138"/>
  <c r="E5" i="142"/>
  <c r="E15" i="142"/>
  <c r="D11" i="139"/>
  <c r="E11" i="142"/>
  <c r="E11" i="143" s="1"/>
  <c r="E26" i="142"/>
  <c r="E8" i="141"/>
  <c r="D11" i="142"/>
  <c r="C13" i="142"/>
  <c r="D13" i="142" s="1"/>
  <c r="D16" i="142"/>
  <c r="C19" i="142"/>
  <c r="D19" i="142" s="1"/>
  <c r="D21" i="142"/>
  <c r="D21" i="139"/>
  <c r="E9" i="143"/>
  <c r="E9" i="144" s="1"/>
  <c r="E9" i="145" s="1"/>
  <c r="F11" i="139"/>
  <c r="F21" i="139"/>
  <c r="F21" i="141" s="1"/>
  <c r="E24" i="141"/>
  <c r="C13" i="141"/>
  <c r="F8" i="141"/>
  <c r="G8" i="141" s="1"/>
  <c r="D17" i="141"/>
  <c r="C19" i="141"/>
  <c r="D19" i="141" s="1"/>
  <c r="F22" i="141"/>
  <c r="G22" i="141" s="1"/>
  <c r="D22" i="141"/>
  <c r="C28" i="141"/>
  <c r="D28" i="141" s="1"/>
  <c r="F26" i="141"/>
  <c r="F26" i="142" s="1"/>
  <c r="F26" i="143" s="1"/>
  <c r="F26" i="144" s="1"/>
  <c r="D26" i="141"/>
  <c r="E21" i="141"/>
  <c r="E21" i="142" s="1"/>
  <c r="E21" i="143" s="1"/>
  <c r="E21" i="144" s="1"/>
  <c r="E21" i="145" s="1"/>
  <c r="D25" i="142"/>
  <c r="G5" i="139"/>
  <c r="D16" i="139"/>
  <c r="C19" i="139"/>
  <c r="E13" i="139"/>
  <c r="E6" i="142"/>
  <c r="E16" i="141"/>
  <c r="E16" i="142" s="1"/>
  <c r="E16" i="143" s="1"/>
  <c r="E16" i="144" s="1"/>
  <c r="E22" i="142"/>
  <c r="E25" i="143"/>
  <c r="E25" i="144" s="1"/>
  <c r="E25" i="145" s="1"/>
  <c r="E12" i="141"/>
  <c r="D6" i="139"/>
  <c r="G9" i="139"/>
  <c r="G11" i="139"/>
  <c r="D22" i="139"/>
  <c r="D25" i="139"/>
  <c r="C13" i="139"/>
  <c r="D13" i="139" s="1"/>
  <c r="D19" i="139"/>
  <c r="E7" i="139"/>
  <c r="F15" i="139"/>
  <c r="G15" i="139" s="1"/>
  <c r="D15" i="139"/>
  <c r="F20" i="139"/>
  <c r="C28" i="139"/>
  <c r="D28" i="139"/>
  <c r="G4" i="139"/>
  <c r="E4" i="141"/>
  <c r="E7" i="141" s="1"/>
  <c r="F6" i="139"/>
  <c r="F7" i="139" s="1"/>
  <c r="G7" i="139" s="1"/>
  <c r="G6" i="139"/>
  <c r="E19" i="139"/>
  <c r="E14" i="141"/>
  <c r="F16" i="139"/>
  <c r="G20" i="139"/>
  <c r="E20" i="141"/>
  <c r="F25" i="139"/>
  <c r="F25" i="141" s="1"/>
  <c r="G25" i="139"/>
  <c r="D8" i="141"/>
  <c r="F5" i="141"/>
  <c r="G5" i="141" s="1"/>
  <c r="F10" i="141"/>
  <c r="F10" i="142" s="1"/>
  <c r="F15" i="141"/>
  <c r="F15" i="142" s="1"/>
  <c r="D6" i="142"/>
  <c r="F23" i="141"/>
  <c r="F23" i="142" s="1"/>
  <c r="F23" i="143" s="1"/>
  <c r="F23" i="144" s="1"/>
  <c r="B29" i="141"/>
  <c r="B29" i="143"/>
  <c r="D5" i="141"/>
  <c r="D9" i="141"/>
  <c r="F16" i="141"/>
  <c r="F16" i="142" s="1"/>
  <c r="F16" i="143" s="1"/>
  <c r="F16" i="144" s="1"/>
  <c r="F4" i="141"/>
  <c r="F9" i="141"/>
  <c r="F9" i="142" s="1"/>
  <c r="F14" i="141"/>
  <c r="F14" i="142" s="1"/>
  <c r="F14" i="143" s="1"/>
  <c r="F14" i="144" s="1"/>
  <c r="F20" i="141"/>
  <c r="G20" i="141" s="1"/>
  <c r="C7" i="142"/>
  <c r="D7" i="142" s="1"/>
  <c r="D15" i="142"/>
  <c r="F20" i="142"/>
  <c r="F20" i="143" s="1"/>
  <c r="F20" i="144" s="1"/>
  <c r="C28" i="142"/>
  <c r="D28" i="142" s="1"/>
  <c r="D20" i="142"/>
  <c r="D24" i="142"/>
  <c r="C13" i="143"/>
  <c r="D17" i="143"/>
  <c r="C19" i="143"/>
  <c r="D19" i="143" s="1"/>
  <c r="D22" i="143"/>
  <c r="C28" i="143"/>
  <c r="D28" i="143" s="1"/>
  <c r="D26" i="143"/>
  <c r="D5" i="144"/>
  <c r="C13" i="144"/>
  <c r="D13" i="144" s="1"/>
  <c r="D20" i="144"/>
  <c r="D24" i="144"/>
  <c r="C7" i="144"/>
  <c r="D7" i="144" s="1"/>
  <c r="D15" i="144"/>
  <c r="C28" i="144"/>
  <c r="D28" i="144"/>
  <c r="E20" i="142"/>
  <c r="E29" i="139"/>
  <c r="E30" i="139" s="1"/>
  <c r="E12" i="142"/>
  <c r="E12" i="143" s="1"/>
  <c r="E12" i="144" s="1"/>
  <c r="G16" i="139"/>
  <c r="E24" i="142"/>
  <c r="F6" i="141"/>
  <c r="G6" i="141" s="1"/>
  <c r="C29" i="123"/>
  <c r="C30" i="123" s="1"/>
  <c r="D19" i="123"/>
  <c r="F26" i="93"/>
  <c r="E8" i="118"/>
  <c r="E8" i="119" s="1"/>
  <c r="E21" i="82"/>
  <c r="E6" i="88"/>
  <c r="G6" i="87"/>
  <c r="F25" i="101"/>
  <c r="F6" i="95"/>
  <c r="F7" i="94"/>
  <c r="F4" i="96"/>
  <c r="E20" i="88"/>
  <c r="G20" i="87"/>
  <c r="E14" i="35"/>
  <c r="E19" i="34"/>
  <c r="F22" i="88"/>
  <c r="G22" i="87"/>
  <c r="F4" i="142"/>
  <c r="F4" i="143" s="1"/>
  <c r="F4" i="144" s="1"/>
  <c r="F4" i="145" s="1"/>
  <c r="B30" i="143"/>
  <c r="G26" i="141"/>
  <c r="B30" i="138"/>
  <c r="D7" i="120"/>
  <c r="G16" i="83"/>
  <c r="F16" i="84"/>
  <c r="F19" i="83"/>
  <c r="G20" i="92"/>
  <c r="F20" i="93"/>
  <c r="F28" i="92"/>
  <c r="I12" i="92"/>
  <c r="J12" i="80"/>
  <c r="H12" i="81"/>
  <c r="F9" i="98"/>
  <c r="C30" i="96"/>
  <c r="D29" i="96"/>
  <c r="J9" i="80"/>
  <c r="H9" i="81"/>
  <c r="I9" i="92"/>
  <c r="E18" i="84"/>
  <c r="G18" i="83"/>
  <c r="E4" i="142"/>
  <c r="E4" i="143" s="1"/>
  <c r="G4" i="141"/>
  <c r="E22" i="143"/>
  <c r="E8" i="142"/>
  <c r="E26" i="143"/>
  <c r="E5" i="143"/>
  <c r="E5" i="144" s="1"/>
  <c r="E5" i="145" s="1"/>
  <c r="D7" i="138"/>
  <c r="D19" i="104"/>
  <c r="G28" i="91"/>
  <c r="F29" i="91"/>
  <c r="G6" i="104"/>
  <c r="F6" i="105"/>
  <c r="G6" i="105" s="1"/>
  <c r="F24" i="94"/>
  <c r="C30" i="93"/>
  <c r="D29" i="93"/>
  <c r="E6" i="32"/>
  <c r="C30" i="91"/>
  <c r="D29" i="100"/>
  <c r="C30" i="100"/>
  <c r="H26" i="81"/>
  <c r="J26" i="80"/>
  <c r="I26" i="92"/>
  <c r="F10" i="83"/>
  <c r="G10" i="82"/>
  <c r="F13" i="82"/>
  <c r="C30" i="133"/>
  <c r="D30" i="133" s="1"/>
  <c r="D29" i="133"/>
  <c r="H16" i="86"/>
  <c r="I16" i="97"/>
  <c r="J16" i="85"/>
  <c r="D13" i="143"/>
  <c r="F8" i="142"/>
  <c r="G8" i="142" s="1"/>
  <c r="E14" i="142"/>
  <c r="E14" i="143" s="1"/>
  <c r="D13" i="141"/>
  <c r="F11" i="141"/>
  <c r="G11" i="141" s="1"/>
  <c r="E15" i="143"/>
  <c r="E15" i="144" s="1"/>
  <c r="F15" i="96"/>
  <c r="F14" i="97"/>
  <c r="F27" i="96"/>
  <c r="E16" i="87"/>
  <c r="E16" i="88"/>
  <c r="F6" i="106"/>
  <c r="I9" i="93"/>
  <c r="H9" i="82"/>
  <c r="J9" i="81"/>
  <c r="F9" i="99"/>
  <c r="J12" i="81"/>
  <c r="I12" i="93"/>
  <c r="H12" i="82"/>
  <c r="F20" i="94"/>
  <c r="G20" i="93"/>
  <c r="F28" i="93"/>
  <c r="F4" i="97"/>
  <c r="F25" i="102"/>
  <c r="E21" i="83"/>
  <c r="F26" i="94"/>
  <c r="F6" i="142"/>
  <c r="F6" i="143" s="1"/>
  <c r="F6" i="144" s="1"/>
  <c r="F6" i="145" s="1"/>
  <c r="F6" i="146" s="1"/>
  <c r="I16" i="98"/>
  <c r="H16" i="87"/>
  <c r="J16" i="86"/>
  <c r="F16" i="85"/>
  <c r="G16" i="84"/>
  <c r="F19" i="84"/>
  <c r="E14" i="36"/>
  <c r="E19" i="35"/>
  <c r="F6" i="96"/>
  <c r="F27" i="97"/>
  <c r="F10" i="84"/>
  <c r="G10" i="83"/>
  <c r="F13" i="83"/>
  <c r="H26" i="82"/>
  <c r="J26" i="81"/>
  <c r="I26" i="93"/>
  <c r="E6" i="33"/>
  <c r="F30" i="91"/>
  <c r="E20" i="89"/>
  <c r="G20" i="88"/>
  <c r="E24" i="143"/>
  <c r="E24" i="144" s="1"/>
  <c r="E24" i="145" s="1"/>
  <c r="F14" i="98"/>
  <c r="F15" i="97"/>
  <c r="F24" i="95"/>
  <c r="E8" i="143"/>
  <c r="E22" i="144"/>
  <c r="E22" i="145" s="1"/>
  <c r="G18" i="84"/>
  <c r="E18" i="85"/>
  <c r="F29" i="92"/>
  <c r="F22" i="89"/>
  <c r="G22" i="88"/>
  <c r="F7" i="95"/>
  <c r="E6" i="89"/>
  <c r="E6" i="90" s="1"/>
  <c r="G6" i="90" s="1"/>
  <c r="G6" i="88"/>
  <c r="G18" i="85"/>
  <c r="E18" i="86"/>
  <c r="F15" i="98"/>
  <c r="H26" i="83"/>
  <c r="J26" i="82"/>
  <c r="I26" i="94"/>
  <c r="E19" i="36"/>
  <c r="E14" i="37"/>
  <c r="F16" i="86"/>
  <c r="F19" i="85"/>
  <c r="G16" i="85"/>
  <c r="J16" i="87"/>
  <c r="H16" i="88"/>
  <c r="I16" i="99"/>
  <c r="F6" i="107"/>
  <c r="F6" i="108" s="1"/>
  <c r="F26" i="95"/>
  <c r="F20" i="95"/>
  <c r="F28" i="94"/>
  <c r="I9" i="94"/>
  <c r="J9" i="82"/>
  <c r="H9" i="83"/>
  <c r="E16" i="89"/>
  <c r="F24" i="96"/>
  <c r="E20" i="90"/>
  <c r="G20" i="89"/>
  <c r="F6" i="97"/>
  <c r="E21" i="84"/>
  <c r="F7" i="96"/>
  <c r="H12" i="83"/>
  <c r="J12" i="82"/>
  <c r="I12" i="94"/>
  <c r="G6" i="89"/>
  <c r="F22" i="90"/>
  <c r="G22" i="89"/>
  <c r="F30" i="92"/>
  <c r="F14" i="99"/>
  <c r="E6" i="34"/>
  <c r="F10" i="85"/>
  <c r="G10" i="84"/>
  <c r="F27" i="98"/>
  <c r="F4" i="98"/>
  <c r="F7" i="97"/>
  <c r="F9" i="100"/>
  <c r="E21" i="85"/>
  <c r="F26" i="96"/>
  <c r="F16" i="87"/>
  <c r="G16" i="86"/>
  <c r="G10" i="85"/>
  <c r="F10" i="86"/>
  <c r="E16" i="90"/>
  <c r="J9" i="83"/>
  <c r="H9" i="84"/>
  <c r="I9" i="95"/>
  <c r="J16" i="88"/>
  <c r="H16" i="89"/>
  <c r="I16" i="100"/>
  <c r="I26" i="95"/>
  <c r="H26" i="84"/>
  <c r="J26" i="83"/>
  <c r="I12" i="95"/>
  <c r="J12" i="83"/>
  <c r="H12" i="84"/>
  <c r="F20" i="96"/>
  <c r="F28" i="95"/>
  <c r="E14" i="38"/>
  <c r="E19" i="37"/>
  <c r="F15" i="99"/>
  <c r="F15" i="100" s="1"/>
  <c r="E18" i="87"/>
  <c r="G18" i="86"/>
  <c r="F14" i="100"/>
  <c r="G22" i="90"/>
  <c r="F9" i="101"/>
  <c r="F9" i="102" s="1"/>
  <c r="F4" i="99"/>
  <c r="F27" i="99"/>
  <c r="E6" i="35"/>
  <c r="F6" i="98"/>
  <c r="F7" i="98"/>
  <c r="G20" i="90"/>
  <c r="F24" i="97"/>
  <c r="F24" i="98"/>
  <c r="F14" i="101"/>
  <c r="E18" i="88"/>
  <c r="G18" i="87"/>
  <c r="I12" i="96"/>
  <c r="H12" i="85"/>
  <c r="J12" i="84"/>
  <c r="H14" i="42"/>
  <c r="E19" i="38"/>
  <c r="I26" i="96"/>
  <c r="J26" i="84"/>
  <c r="H26" i="85"/>
  <c r="H9" i="85"/>
  <c r="J9" i="84"/>
  <c r="I9" i="96"/>
  <c r="F16" i="88"/>
  <c r="G16" i="87"/>
  <c r="F6" i="99"/>
  <c r="F4" i="100"/>
  <c r="E6" i="36"/>
  <c r="F20" i="97"/>
  <c r="F28" i="96"/>
  <c r="J16" i="89"/>
  <c r="H16" i="90"/>
  <c r="I16" i="101"/>
  <c r="F26" i="97"/>
  <c r="E21" i="86"/>
  <c r="F27" i="100"/>
  <c r="F10" i="87"/>
  <c r="G10" i="86"/>
  <c r="F20" i="98"/>
  <c r="F28" i="97"/>
  <c r="F4" i="101"/>
  <c r="F6" i="100"/>
  <c r="F7" i="100" s="1"/>
  <c r="F16" i="89"/>
  <c r="G16" i="88"/>
  <c r="H26" i="86"/>
  <c r="I26" i="97"/>
  <c r="J26" i="85"/>
  <c r="F14" i="102"/>
  <c r="J14" i="42"/>
  <c r="H14" i="80"/>
  <c r="I14" i="91"/>
  <c r="H19" i="42"/>
  <c r="J19" i="42"/>
  <c r="E6" i="37"/>
  <c r="G10" i="87"/>
  <c r="F10" i="88"/>
  <c r="F26" i="98"/>
  <c r="E18" i="89"/>
  <c r="G18" i="88"/>
  <c r="F24" i="99"/>
  <c r="F27" i="101"/>
  <c r="E21" i="87"/>
  <c r="J16" i="90"/>
  <c r="I16" i="102"/>
  <c r="H16" i="91"/>
  <c r="J16" i="91" s="1"/>
  <c r="F7" i="99"/>
  <c r="H9" i="86"/>
  <c r="I9" i="97"/>
  <c r="J9" i="85"/>
  <c r="I12" i="97"/>
  <c r="H12" i="86"/>
  <c r="I12" i="98" s="1"/>
  <c r="J12" i="85"/>
  <c r="H9" i="87"/>
  <c r="I9" i="98"/>
  <c r="J9" i="86"/>
  <c r="F24" i="100"/>
  <c r="F26" i="99"/>
  <c r="H26" i="87"/>
  <c r="J26" i="86"/>
  <c r="I26" i="98"/>
  <c r="F20" i="99"/>
  <c r="F28" i="98"/>
  <c r="E21" i="88"/>
  <c r="F27" i="102"/>
  <c r="G18" i="89"/>
  <c r="E18" i="90"/>
  <c r="J14" i="80"/>
  <c r="I14" i="92"/>
  <c r="H14" i="81"/>
  <c r="F6" i="101"/>
  <c r="F7" i="101" s="1"/>
  <c r="F4" i="102"/>
  <c r="F10" i="89"/>
  <c r="G10" i="88"/>
  <c r="E6" i="38"/>
  <c r="F16" i="90"/>
  <c r="G16" i="89"/>
  <c r="F20" i="100"/>
  <c r="F28" i="99"/>
  <c r="F26" i="100"/>
  <c r="F10" i="90"/>
  <c r="G10" i="89"/>
  <c r="F6" i="102"/>
  <c r="G18" i="90"/>
  <c r="F24" i="101"/>
  <c r="G16" i="90"/>
  <c r="E21" i="89"/>
  <c r="I9" i="99"/>
  <c r="H9" i="88"/>
  <c r="J9" i="87"/>
  <c r="H6" i="42"/>
  <c r="F7" i="102"/>
  <c r="I14" i="93"/>
  <c r="J14" i="81"/>
  <c r="H14" i="82"/>
  <c r="I26" i="99"/>
  <c r="H26" i="88"/>
  <c r="J26" i="87"/>
  <c r="F26" i="101"/>
  <c r="F20" i="101"/>
  <c r="F28" i="100"/>
  <c r="J6" i="42"/>
  <c r="H6" i="80"/>
  <c r="I6" i="91"/>
  <c r="H9" i="89"/>
  <c r="I9" i="100"/>
  <c r="J9" i="88"/>
  <c r="G10" i="90"/>
  <c r="F24" i="102"/>
  <c r="H26" i="89"/>
  <c r="J26" i="88"/>
  <c r="I26" i="100"/>
  <c r="H14" i="83"/>
  <c r="J14" i="82"/>
  <c r="I14" i="94"/>
  <c r="E21" i="90"/>
  <c r="I9" i="101"/>
  <c r="J9" i="89"/>
  <c r="H9" i="90"/>
  <c r="J6" i="80"/>
  <c r="H6" i="81"/>
  <c r="I6" i="92"/>
  <c r="F26" i="102"/>
  <c r="I26" i="101"/>
  <c r="J26" i="89"/>
  <c r="H26" i="90"/>
  <c r="I14" i="95"/>
  <c r="J14" i="83"/>
  <c r="H14" i="84"/>
  <c r="F20" i="102"/>
  <c r="F28" i="101"/>
  <c r="H26" i="91"/>
  <c r="I26" i="103" s="1"/>
  <c r="I26" i="102"/>
  <c r="J26" i="90"/>
  <c r="I6" i="93"/>
  <c r="J6" i="81"/>
  <c r="H6" i="82"/>
  <c r="F28" i="102"/>
  <c r="J14" i="84"/>
  <c r="I14" i="96"/>
  <c r="H14" i="85"/>
  <c r="I9" i="102"/>
  <c r="J9" i="90"/>
  <c r="H9" i="91"/>
  <c r="H9" i="92" s="1"/>
  <c r="J9" i="92" s="1"/>
  <c r="I14" i="97"/>
  <c r="J14" i="85"/>
  <c r="H14" i="86"/>
  <c r="I9" i="103"/>
  <c r="J9" i="91"/>
  <c r="J26" i="91"/>
  <c r="H26" i="92"/>
  <c r="I26" i="104" s="1"/>
  <c r="J6" i="82"/>
  <c r="I6" i="94"/>
  <c r="H6" i="83"/>
  <c r="J6" i="83" s="1"/>
  <c r="H14" i="87"/>
  <c r="I14" i="98"/>
  <c r="J14" i="86"/>
  <c r="H26" i="93"/>
  <c r="I26" i="105" s="1"/>
  <c r="J14" i="87"/>
  <c r="I14" i="99"/>
  <c r="H14" i="88"/>
  <c r="G6" i="199" l="1"/>
  <c r="E7" i="199"/>
  <c r="G7" i="199" s="1"/>
  <c r="E17" i="197"/>
  <c r="G17" i="196"/>
  <c r="E19" i="196"/>
  <c r="G19" i="196" s="1"/>
  <c r="E16" i="199"/>
  <c r="G16" i="198"/>
  <c r="E13" i="195"/>
  <c r="G9" i="195"/>
  <c r="E9" i="196"/>
  <c r="E29" i="194"/>
  <c r="G13" i="194"/>
  <c r="E22" i="197"/>
  <c r="G22" i="196"/>
  <c r="E28" i="196"/>
  <c r="G28" i="196" s="1"/>
  <c r="E18" i="93"/>
  <c r="E18" i="94" s="1"/>
  <c r="G18" i="92"/>
  <c r="E22" i="94"/>
  <c r="E22" i="95" s="1"/>
  <c r="G22" i="95" s="1"/>
  <c r="G22" i="93"/>
  <c r="E23" i="93"/>
  <c r="G23" i="92"/>
  <c r="E25" i="93"/>
  <c r="G25" i="92"/>
  <c r="G26" i="92"/>
  <c r="E26" i="93"/>
  <c r="G26" i="104"/>
  <c r="F26" i="105"/>
  <c r="E24" i="94"/>
  <c r="G24" i="94" s="1"/>
  <c r="G24" i="93"/>
  <c r="G17" i="103"/>
  <c r="F17" i="104"/>
  <c r="F17" i="105" s="1"/>
  <c r="F17" i="106" s="1"/>
  <c r="F17" i="107" s="1"/>
  <c r="F17" i="108" s="1"/>
  <c r="F17" i="109" s="1"/>
  <c r="F17" i="110" s="1"/>
  <c r="F17" i="111" s="1"/>
  <c r="F17" i="112" s="1"/>
  <c r="F17" i="113" s="1"/>
  <c r="F17" i="114" s="1"/>
  <c r="B30" i="91"/>
  <c r="D29" i="91"/>
  <c r="G22" i="103"/>
  <c r="F22" i="104"/>
  <c r="F19" i="103"/>
  <c r="G14" i="103"/>
  <c r="F18" i="104"/>
  <c r="F18" i="105" s="1"/>
  <c r="F18" i="106" s="1"/>
  <c r="F18" i="107" s="1"/>
  <c r="F18" i="108" s="1"/>
  <c r="F18" i="109" s="1"/>
  <c r="F18" i="110" s="1"/>
  <c r="F18" i="111" s="1"/>
  <c r="F18" i="112" s="1"/>
  <c r="F18" i="113" s="1"/>
  <c r="F18" i="114" s="1"/>
  <c r="G18" i="103"/>
  <c r="G22" i="92"/>
  <c r="G25" i="104"/>
  <c r="D30" i="91"/>
  <c r="F28" i="103"/>
  <c r="G28" i="103" s="1"/>
  <c r="D22" i="103"/>
  <c r="F7" i="104"/>
  <c r="C29" i="103"/>
  <c r="C30" i="103" s="1"/>
  <c r="G5" i="92"/>
  <c r="G20" i="103"/>
  <c r="D21" i="103"/>
  <c r="D17" i="103"/>
  <c r="F14" i="104"/>
  <c r="G14" i="104" s="1"/>
  <c r="E15" i="93"/>
  <c r="G15" i="93" s="1"/>
  <c r="G19" i="103"/>
  <c r="I16" i="103"/>
  <c r="F16" i="104"/>
  <c r="F16" i="105" s="1"/>
  <c r="F16" i="106" s="1"/>
  <c r="F16" i="107" s="1"/>
  <c r="F16" i="108" s="1"/>
  <c r="F16" i="109" s="1"/>
  <c r="F16" i="110" s="1"/>
  <c r="F16" i="111" s="1"/>
  <c r="F16" i="112" s="1"/>
  <c r="F16" i="113" s="1"/>
  <c r="F16" i="114" s="1"/>
  <c r="H16" i="92"/>
  <c r="G8" i="103"/>
  <c r="E29" i="91"/>
  <c r="F27" i="104"/>
  <c r="F27" i="105" s="1"/>
  <c r="F27" i="106" s="1"/>
  <c r="F27" i="107" s="1"/>
  <c r="F27" i="108" s="1"/>
  <c r="F27" i="109" s="1"/>
  <c r="F27" i="110" s="1"/>
  <c r="F27" i="111" s="1"/>
  <c r="F27" i="112" s="1"/>
  <c r="F27" i="113" s="1"/>
  <c r="F27" i="114" s="1"/>
  <c r="E25" i="94"/>
  <c r="G25" i="93"/>
  <c r="E8" i="95"/>
  <c r="G8" i="94"/>
  <c r="E4" i="94"/>
  <c r="E4" i="95" s="1"/>
  <c r="G4" i="95" s="1"/>
  <c r="F7" i="105"/>
  <c r="J26" i="92"/>
  <c r="J26" i="93"/>
  <c r="E16" i="93"/>
  <c r="E7" i="92"/>
  <c r="G7" i="92" s="1"/>
  <c r="F15" i="104"/>
  <c r="G15" i="104" s="1"/>
  <c r="E13" i="92"/>
  <c r="G13" i="92" s="1"/>
  <c r="D14" i="104"/>
  <c r="C28" i="104"/>
  <c r="D28" i="104" s="1"/>
  <c r="F4" i="107"/>
  <c r="F7" i="106"/>
  <c r="G10" i="94"/>
  <c r="E10" i="95"/>
  <c r="G10" i="95" s="1"/>
  <c r="G10" i="93"/>
  <c r="D27" i="105"/>
  <c r="F20" i="107"/>
  <c r="F20" i="108" s="1"/>
  <c r="F20" i="109" s="1"/>
  <c r="H26" i="94"/>
  <c r="D29" i="105"/>
  <c r="E15" i="94"/>
  <c r="E11" i="94"/>
  <c r="G11" i="94" s="1"/>
  <c r="G20" i="94"/>
  <c r="E20" i="96"/>
  <c r="E20" i="97" s="1"/>
  <c r="G20" i="97" s="1"/>
  <c r="G20" i="95"/>
  <c r="E8" i="96"/>
  <c r="G8" i="95"/>
  <c r="E17" i="96"/>
  <c r="G17" i="95"/>
  <c r="G4" i="94"/>
  <c r="G22" i="94"/>
  <c r="G17" i="94"/>
  <c r="D29" i="94"/>
  <c r="D29" i="106"/>
  <c r="F6" i="109"/>
  <c r="F6" i="110" s="1"/>
  <c r="F6" i="111" s="1"/>
  <c r="F6" i="112" s="1"/>
  <c r="F6" i="113" s="1"/>
  <c r="F6" i="114" s="1"/>
  <c r="E8" i="97"/>
  <c r="G8" i="96"/>
  <c r="D30" i="95"/>
  <c r="E22" i="96"/>
  <c r="F21" i="109"/>
  <c r="F21" i="110" s="1"/>
  <c r="F21" i="111" s="1"/>
  <c r="F21" i="112" s="1"/>
  <c r="F21" i="113" s="1"/>
  <c r="F21" i="114" s="1"/>
  <c r="D30" i="96"/>
  <c r="C19" i="109"/>
  <c r="C29" i="109" s="1"/>
  <c r="C30" i="109" s="1"/>
  <c r="D30" i="98"/>
  <c r="D13" i="111"/>
  <c r="C29" i="111"/>
  <c r="C30" i="111" s="1"/>
  <c r="B30" i="99"/>
  <c r="D30" i="99" s="1"/>
  <c r="D29" i="99"/>
  <c r="D28" i="99"/>
  <c r="C29" i="113"/>
  <c r="C30" i="113" s="1"/>
  <c r="F20" i="116"/>
  <c r="F20" i="117" s="1"/>
  <c r="G20" i="115"/>
  <c r="E20" i="105"/>
  <c r="G20" i="104"/>
  <c r="G6" i="106"/>
  <c r="E7" i="103"/>
  <c r="G7" i="103" s="1"/>
  <c r="F25" i="116"/>
  <c r="F25" i="117" s="1"/>
  <c r="F25" i="118" s="1"/>
  <c r="F25" i="119" s="1"/>
  <c r="F25" i="120" s="1"/>
  <c r="F25" i="121" s="1"/>
  <c r="F25" i="122" s="1"/>
  <c r="F25" i="123" s="1"/>
  <c r="F25" i="124" s="1"/>
  <c r="F25" i="125" s="1"/>
  <c r="F25" i="126" s="1"/>
  <c r="G27" i="103"/>
  <c r="F17" i="116"/>
  <c r="F17" i="117" s="1"/>
  <c r="F17" i="118" s="1"/>
  <c r="F17" i="119" s="1"/>
  <c r="F17" i="120" s="1"/>
  <c r="F17" i="121" s="1"/>
  <c r="F17" i="122" s="1"/>
  <c r="F17" i="123" s="1"/>
  <c r="G4" i="103"/>
  <c r="E12" i="105"/>
  <c r="G12" i="105" s="1"/>
  <c r="G12" i="104"/>
  <c r="E21" i="105"/>
  <c r="G21" i="105" s="1"/>
  <c r="G21" i="104"/>
  <c r="G21" i="103"/>
  <c r="F19" i="115"/>
  <c r="G19" i="115" s="1"/>
  <c r="F18" i="116"/>
  <c r="F18" i="117" s="1"/>
  <c r="F22" i="116"/>
  <c r="F22" i="117" s="1"/>
  <c r="F22" i="118" s="1"/>
  <c r="F22" i="119" s="1"/>
  <c r="F22" i="120" s="1"/>
  <c r="F22" i="121" s="1"/>
  <c r="F22" i="122" s="1"/>
  <c r="F22" i="123" s="1"/>
  <c r="F22" i="124" s="1"/>
  <c r="F22" i="125" s="1"/>
  <c r="F22" i="126" s="1"/>
  <c r="F12" i="116"/>
  <c r="F12" i="117" s="1"/>
  <c r="F12" i="118" s="1"/>
  <c r="F12" i="119" s="1"/>
  <c r="F12" i="120" s="1"/>
  <c r="F12" i="121" s="1"/>
  <c r="F12" i="122" s="1"/>
  <c r="F12" i="123" s="1"/>
  <c r="F12" i="124" s="1"/>
  <c r="F12" i="125" s="1"/>
  <c r="F12" i="126" s="1"/>
  <c r="G24" i="103"/>
  <c r="F15" i="116"/>
  <c r="F15" i="117" s="1"/>
  <c r="F15" i="118" s="1"/>
  <c r="F15" i="119" s="1"/>
  <c r="F15" i="120" s="1"/>
  <c r="F15" i="121" s="1"/>
  <c r="F15" i="122" s="1"/>
  <c r="F15" i="123" s="1"/>
  <c r="F15" i="124" s="1"/>
  <c r="F15" i="125" s="1"/>
  <c r="F15" i="126" s="1"/>
  <c r="E13" i="103"/>
  <c r="E29" i="103" s="1"/>
  <c r="E30" i="103" s="1"/>
  <c r="E22" i="106"/>
  <c r="G14" i="115"/>
  <c r="F23" i="117"/>
  <c r="E23" i="105"/>
  <c r="G23" i="105" s="1"/>
  <c r="G23" i="104"/>
  <c r="E28" i="104"/>
  <c r="F4" i="116"/>
  <c r="F7" i="115"/>
  <c r="G4" i="115"/>
  <c r="G6" i="115"/>
  <c r="F6" i="116"/>
  <c r="F6" i="117" s="1"/>
  <c r="F6" i="118" s="1"/>
  <c r="F11" i="117"/>
  <c r="F11" i="118" s="1"/>
  <c r="F11" i="119" s="1"/>
  <c r="F11" i="120" s="1"/>
  <c r="F11" i="121" s="1"/>
  <c r="F11" i="122" s="1"/>
  <c r="F11" i="123" s="1"/>
  <c r="F11" i="124" s="1"/>
  <c r="F11" i="125" s="1"/>
  <c r="F11" i="126" s="1"/>
  <c r="E19" i="104"/>
  <c r="F26" i="117"/>
  <c r="G26" i="117" s="1"/>
  <c r="B30" i="103"/>
  <c r="G20" i="116"/>
  <c r="E25" i="105"/>
  <c r="G8" i="116"/>
  <c r="F24" i="116"/>
  <c r="G24" i="104"/>
  <c r="E22" i="107"/>
  <c r="F21" i="116"/>
  <c r="F21" i="117" s="1"/>
  <c r="F21" i="118" s="1"/>
  <c r="F21" i="119" s="1"/>
  <c r="F21" i="120" s="1"/>
  <c r="F21" i="121" s="1"/>
  <c r="F21" i="122" s="1"/>
  <c r="F21" i="123" s="1"/>
  <c r="F21" i="124" s="1"/>
  <c r="F21" i="125" s="1"/>
  <c r="F21" i="126" s="1"/>
  <c r="F10" i="116"/>
  <c r="F10" i="117" s="1"/>
  <c r="F10" i="118" s="1"/>
  <c r="F10" i="119" s="1"/>
  <c r="F10" i="120" s="1"/>
  <c r="F10" i="121" s="1"/>
  <c r="F10" i="122" s="1"/>
  <c r="F10" i="123" s="1"/>
  <c r="F10" i="124" s="1"/>
  <c r="F10" i="125" s="1"/>
  <c r="F10" i="126" s="1"/>
  <c r="F13" i="115"/>
  <c r="G13" i="115" s="1"/>
  <c r="C29" i="115"/>
  <c r="D29" i="115" s="1"/>
  <c r="F5" i="116"/>
  <c r="F5" i="117" s="1"/>
  <c r="F5" i="118" s="1"/>
  <c r="F5" i="119" s="1"/>
  <c r="F5" i="120" s="1"/>
  <c r="F5" i="121" s="1"/>
  <c r="F5" i="122" s="1"/>
  <c r="F5" i="123" s="1"/>
  <c r="F5" i="124" s="1"/>
  <c r="F5" i="125" s="1"/>
  <c r="F5" i="126" s="1"/>
  <c r="G8" i="117"/>
  <c r="F28" i="115"/>
  <c r="G28" i="115" s="1"/>
  <c r="E14" i="105"/>
  <c r="E14" i="106" s="1"/>
  <c r="E14" i="107" s="1"/>
  <c r="E14" i="108" s="1"/>
  <c r="E14" i="109" s="1"/>
  <c r="G8" i="115"/>
  <c r="G4" i="105"/>
  <c r="E4" i="106"/>
  <c r="G4" i="106" s="1"/>
  <c r="E7" i="105"/>
  <c r="G7" i="105" s="1"/>
  <c r="E5" i="106"/>
  <c r="G5" i="105"/>
  <c r="G16" i="117"/>
  <c r="F16" i="118"/>
  <c r="F16" i="119" s="1"/>
  <c r="G16" i="119" s="1"/>
  <c r="F20" i="118"/>
  <c r="F20" i="119" s="1"/>
  <c r="F20" i="120" s="1"/>
  <c r="G14" i="117"/>
  <c r="F19" i="117"/>
  <c r="F14" i="118"/>
  <c r="E12" i="106"/>
  <c r="E12" i="107" s="1"/>
  <c r="E12" i="108" s="1"/>
  <c r="E12" i="109" s="1"/>
  <c r="E12" i="110" s="1"/>
  <c r="E12" i="111" s="1"/>
  <c r="E12" i="112" s="1"/>
  <c r="E12" i="113" s="1"/>
  <c r="E12" i="114" s="1"/>
  <c r="F26" i="118"/>
  <c r="G4" i="104"/>
  <c r="E7" i="104"/>
  <c r="G7" i="104" s="1"/>
  <c r="G5" i="104"/>
  <c r="G8" i="119"/>
  <c r="C30" i="116"/>
  <c r="D30" i="116" s="1"/>
  <c r="G16" i="116"/>
  <c r="G14" i="116"/>
  <c r="D30" i="105"/>
  <c r="G11" i="117"/>
  <c r="C30" i="118"/>
  <c r="D30" i="118" s="1"/>
  <c r="D29" i="118"/>
  <c r="G6" i="107"/>
  <c r="D7" i="119"/>
  <c r="C29" i="119"/>
  <c r="E6" i="109"/>
  <c r="G6" i="108"/>
  <c r="E26" i="112"/>
  <c r="E26" i="113" s="1"/>
  <c r="E26" i="114" s="1"/>
  <c r="D19" i="120"/>
  <c r="C29" i="120"/>
  <c r="D18" i="120"/>
  <c r="D30" i="121"/>
  <c r="C30" i="122"/>
  <c r="D30" i="122" s="1"/>
  <c r="D29" i="122"/>
  <c r="D19" i="122"/>
  <c r="B30" i="111"/>
  <c r="D30" i="111" s="1"/>
  <c r="D29" i="111"/>
  <c r="B30" i="112"/>
  <c r="D29" i="112"/>
  <c r="D30" i="112"/>
  <c r="C29" i="124"/>
  <c r="B30" i="113"/>
  <c r="D29" i="113"/>
  <c r="D30" i="113"/>
  <c r="D29" i="125"/>
  <c r="D30" i="125"/>
  <c r="C29" i="126"/>
  <c r="G15" i="116"/>
  <c r="E15" i="117"/>
  <c r="E19" i="116"/>
  <c r="E17" i="117"/>
  <c r="G17" i="116"/>
  <c r="G18" i="116"/>
  <c r="E18" i="117"/>
  <c r="E18" i="118" s="1"/>
  <c r="E18" i="119" s="1"/>
  <c r="E18" i="120" s="1"/>
  <c r="E18" i="121" s="1"/>
  <c r="E18" i="122" s="1"/>
  <c r="E18" i="123" s="1"/>
  <c r="E18" i="124" s="1"/>
  <c r="E18" i="125" s="1"/>
  <c r="E18" i="126" s="1"/>
  <c r="G7" i="127"/>
  <c r="F28" i="127"/>
  <c r="G28" i="127" s="1"/>
  <c r="G21" i="127"/>
  <c r="F21" i="128"/>
  <c r="G22" i="127"/>
  <c r="F22" i="128"/>
  <c r="E25" i="117"/>
  <c r="G27" i="116"/>
  <c r="E27" i="117"/>
  <c r="E10" i="117"/>
  <c r="E13" i="116"/>
  <c r="E29" i="116" s="1"/>
  <c r="E30" i="116" s="1"/>
  <c r="E30" i="115"/>
  <c r="E12" i="117"/>
  <c r="G12" i="116"/>
  <c r="D25" i="127"/>
  <c r="F16" i="127"/>
  <c r="E28" i="116"/>
  <c r="F4" i="128"/>
  <c r="F16" i="128"/>
  <c r="G16" i="128" s="1"/>
  <c r="F17" i="128"/>
  <c r="G17" i="128" s="1"/>
  <c r="F25" i="128"/>
  <c r="F25" i="129" s="1"/>
  <c r="E6" i="117"/>
  <c r="E7" i="117" s="1"/>
  <c r="D11" i="127"/>
  <c r="F8" i="128"/>
  <c r="F8" i="129" s="1"/>
  <c r="E20" i="119"/>
  <c r="E20" i="120" s="1"/>
  <c r="E20" i="121" s="1"/>
  <c r="E20" i="122" s="1"/>
  <c r="E20" i="123" s="1"/>
  <c r="E20" i="124" s="1"/>
  <c r="E20" i="125" s="1"/>
  <c r="E20" i="126" s="1"/>
  <c r="G20" i="118"/>
  <c r="E23" i="119"/>
  <c r="G17" i="117"/>
  <c r="E17" i="118"/>
  <c r="E17" i="119" s="1"/>
  <c r="E19" i="117"/>
  <c r="G20" i="117"/>
  <c r="C29" i="128"/>
  <c r="F23" i="128"/>
  <c r="F24" i="128"/>
  <c r="G24" i="128" s="1"/>
  <c r="F5" i="128"/>
  <c r="F7" i="128" s="1"/>
  <c r="G7" i="128" s="1"/>
  <c r="E4" i="118"/>
  <c r="G8" i="118"/>
  <c r="F15" i="128"/>
  <c r="F15" i="129" s="1"/>
  <c r="G15" i="129" s="1"/>
  <c r="F11" i="128"/>
  <c r="G11" i="128" s="1"/>
  <c r="E21" i="119"/>
  <c r="G21" i="118"/>
  <c r="E11" i="122"/>
  <c r="F17" i="129"/>
  <c r="F17" i="130" s="1"/>
  <c r="F17" i="131" s="1"/>
  <c r="F17" i="132" s="1"/>
  <c r="F17" i="133" s="1"/>
  <c r="F17" i="134" s="1"/>
  <c r="F20" i="129"/>
  <c r="G24" i="129"/>
  <c r="F24" i="129"/>
  <c r="F24" i="130" s="1"/>
  <c r="F26" i="129"/>
  <c r="F6" i="129"/>
  <c r="G6" i="129" s="1"/>
  <c r="G17" i="129"/>
  <c r="E15" i="118"/>
  <c r="G15" i="117"/>
  <c r="F16" i="129"/>
  <c r="G16" i="129" s="1"/>
  <c r="C7" i="130"/>
  <c r="E5" i="119"/>
  <c r="E8" i="120"/>
  <c r="E8" i="121" s="1"/>
  <c r="E8" i="122" s="1"/>
  <c r="G8" i="122" s="1"/>
  <c r="F16" i="130"/>
  <c r="F18" i="131"/>
  <c r="F18" i="132" s="1"/>
  <c r="F18" i="133" s="1"/>
  <c r="F18" i="134" s="1"/>
  <c r="C29" i="131"/>
  <c r="E24" i="124"/>
  <c r="C29" i="134"/>
  <c r="C30" i="134" s="1"/>
  <c r="E16" i="126"/>
  <c r="B30" i="123"/>
  <c r="D30" i="123" s="1"/>
  <c r="D29" i="123"/>
  <c r="C7" i="135"/>
  <c r="C28" i="136"/>
  <c r="D28" i="136"/>
  <c r="C7" i="136"/>
  <c r="C7" i="137"/>
  <c r="D7" i="137" s="1"/>
  <c r="C19" i="137"/>
  <c r="D19" i="137" s="1"/>
  <c r="C13" i="137"/>
  <c r="C29" i="138"/>
  <c r="G25" i="141"/>
  <c r="F25" i="142"/>
  <c r="E14" i="129"/>
  <c r="E14" i="130" s="1"/>
  <c r="E14" i="131" s="1"/>
  <c r="E14" i="132" s="1"/>
  <c r="E14" i="133" s="1"/>
  <c r="E14" i="134" s="1"/>
  <c r="E14" i="135" s="1"/>
  <c r="E14" i="136" s="1"/>
  <c r="E14" i="137" s="1"/>
  <c r="E14" i="138" s="1"/>
  <c r="E19" i="128"/>
  <c r="E28" i="128"/>
  <c r="E20" i="129"/>
  <c r="G20" i="128"/>
  <c r="F18" i="141"/>
  <c r="F18" i="142" s="1"/>
  <c r="F18" i="143" s="1"/>
  <c r="F18" i="144" s="1"/>
  <c r="F18" i="145" s="1"/>
  <c r="F18" i="146" s="1"/>
  <c r="F18" i="147" s="1"/>
  <c r="G18" i="139"/>
  <c r="E13" i="128"/>
  <c r="F24" i="139"/>
  <c r="G24" i="139" s="1"/>
  <c r="G23" i="139"/>
  <c r="G15" i="141"/>
  <c r="G20" i="142"/>
  <c r="D4" i="139"/>
  <c r="F27" i="139"/>
  <c r="F27" i="141" s="1"/>
  <c r="F27" i="142" s="1"/>
  <c r="F27" i="143" s="1"/>
  <c r="F27" i="144" s="1"/>
  <c r="F27" i="145" s="1"/>
  <c r="F27" i="146" s="1"/>
  <c r="F27" i="147" s="1"/>
  <c r="F27" i="148" s="1"/>
  <c r="F27" i="149" s="1"/>
  <c r="F27" i="150" s="1"/>
  <c r="F27" i="151" s="1"/>
  <c r="G9" i="141"/>
  <c r="F7" i="141"/>
  <c r="F12" i="139"/>
  <c r="D8" i="139"/>
  <c r="G21" i="139"/>
  <c r="E25" i="131"/>
  <c r="E25" i="132" s="1"/>
  <c r="E29" i="128"/>
  <c r="E30" i="128" s="1"/>
  <c r="E19" i="130"/>
  <c r="E5" i="129"/>
  <c r="E15" i="131"/>
  <c r="G8" i="128"/>
  <c r="G16" i="141"/>
  <c r="F5" i="142"/>
  <c r="E8" i="129"/>
  <c r="F8" i="143"/>
  <c r="F8" i="144" s="1"/>
  <c r="G8" i="144" s="1"/>
  <c r="G14" i="141"/>
  <c r="F11" i="142"/>
  <c r="E19" i="129"/>
  <c r="E17" i="130"/>
  <c r="F22" i="142"/>
  <c r="F22" i="143" s="1"/>
  <c r="F22" i="144" s="1"/>
  <c r="G22" i="144" s="1"/>
  <c r="C7" i="141"/>
  <c r="E11" i="132"/>
  <c r="E11" i="133" s="1"/>
  <c r="E24" i="130"/>
  <c r="E28" i="129"/>
  <c r="G26" i="142"/>
  <c r="E27" i="130"/>
  <c r="G11" i="142"/>
  <c r="G6" i="142"/>
  <c r="C29" i="142"/>
  <c r="G18" i="130"/>
  <c r="E23" i="132"/>
  <c r="E18" i="132"/>
  <c r="E18" i="133" s="1"/>
  <c r="E18" i="134" s="1"/>
  <c r="E18" i="135" s="1"/>
  <c r="E18" i="136" s="1"/>
  <c r="E18" i="137" s="1"/>
  <c r="E18" i="138" s="1"/>
  <c r="G26" i="143"/>
  <c r="C7" i="143"/>
  <c r="E21" i="135"/>
  <c r="B30" i="132"/>
  <c r="D29" i="132"/>
  <c r="C7" i="145"/>
  <c r="D7" i="145" s="1"/>
  <c r="D30" i="132"/>
  <c r="C28" i="145"/>
  <c r="D7" i="146"/>
  <c r="C13" i="146"/>
  <c r="D13" i="146" s="1"/>
  <c r="D4" i="146"/>
  <c r="D15" i="146"/>
  <c r="D28" i="146"/>
  <c r="D29" i="134"/>
  <c r="B30" i="134"/>
  <c r="D30" i="134" s="1"/>
  <c r="E26" i="136"/>
  <c r="C19" i="147"/>
  <c r="D19" i="147" s="1"/>
  <c r="C7" i="148"/>
  <c r="B29" i="136"/>
  <c r="B30" i="136" s="1"/>
  <c r="C19" i="149"/>
  <c r="C13" i="150"/>
  <c r="D13" i="150" s="1"/>
  <c r="D10" i="150"/>
  <c r="D14" i="150"/>
  <c r="C28" i="150"/>
  <c r="C28" i="151"/>
  <c r="D20" i="151"/>
  <c r="F8" i="154"/>
  <c r="F8" i="155" s="1"/>
  <c r="F8" i="156" s="1"/>
  <c r="F13" i="153"/>
  <c r="F19" i="153"/>
  <c r="F14" i="154"/>
  <c r="F14" i="155" s="1"/>
  <c r="F14" i="156" s="1"/>
  <c r="F14" i="157" s="1"/>
  <c r="F14" i="158" s="1"/>
  <c r="F14" i="159" s="1"/>
  <c r="F14" i="160" s="1"/>
  <c r="F14" i="161" s="1"/>
  <c r="F14" i="162" s="1"/>
  <c r="F14" i="163" s="1"/>
  <c r="E18" i="143"/>
  <c r="G18" i="142"/>
  <c r="F20" i="157"/>
  <c r="F28" i="156"/>
  <c r="E11" i="144"/>
  <c r="E11" i="145" s="1"/>
  <c r="D16" i="152"/>
  <c r="E10" i="141"/>
  <c r="D18" i="152"/>
  <c r="G18" i="141"/>
  <c r="E8" i="144"/>
  <c r="E8" i="145" s="1"/>
  <c r="F4" i="152"/>
  <c r="F4" i="153" s="1"/>
  <c r="F4" i="154" s="1"/>
  <c r="F4" i="155" s="1"/>
  <c r="F4" i="156" s="1"/>
  <c r="F4" i="157" s="1"/>
  <c r="F4" i="158" s="1"/>
  <c r="F4" i="159" s="1"/>
  <c r="F4" i="160" s="1"/>
  <c r="F4" i="161" s="1"/>
  <c r="F4" i="162" s="1"/>
  <c r="F7" i="162" s="1"/>
  <c r="F5" i="155"/>
  <c r="F5" i="156" s="1"/>
  <c r="F5" i="157" s="1"/>
  <c r="F5" i="158" s="1"/>
  <c r="F5" i="159" s="1"/>
  <c r="F5" i="160" s="1"/>
  <c r="F5" i="161" s="1"/>
  <c r="F5" i="162" s="1"/>
  <c r="F5" i="163" s="1"/>
  <c r="F15" i="158"/>
  <c r="F19" i="157"/>
  <c r="E26" i="144"/>
  <c r="E26" i="145" s="1"/>
  <c r="B30" i="141"/>
  <c r="E20" i="143"/>
  <c r="E20" i="144" s="1"/>
  <c r="E20" i="145" s="1"/>
  <c r="G7" i="141"/>
  <c r="E6" i="143"/>
  <c r="E14" i="144"/>
  <c r="G14" i="143"/>
  <c r="E4" i="144"/>
  <c r="G4" i="144" s="1"/>
  <c r="G4" i="143"/>
  <c r="F7" i="155"/>
  <c r="E7" i="142"/>
  <c r="G4" i="142"/>
  <c r="G14" i="142"/>
  <c r="F19" i="156"/>
  <c r="E16" i="145"/>
  <c r="G16" i="144"/>
  <c r="G16" i="143"/>
  <c r="F8" i="157"/>
  <c r="F13" i="156"/>
  <c r="F7" i="158"/>
  <c r="D30" i="157"/>
  <c r="D28" i="145"/>
  <c r="D29" i="157"/>
  <c r="D29" i="158"/>
  <c r="D30" i="158"/>
  <c r="G27" i="153"/>
  <c r="G27" i="155"/>
  <c r="G27" i="156"/>
  <c r="G27" i="154"/>
  <c r="F17" i="173"/>
  <c r="G17" i="172"/>
  <c r="F16" i="173"/>
  <c r="F19" i="172"/>
  <c r="G19" i="172" s="1"/>
  <c r="G16" i="172"/>
  <c r="F29" i="171"/>
  <c r="F30" i="171" s="1"/>
  <c r="F22" i="175"/>
  <c r="G22" i="174"/>
  <c r="G5" i="173"/>
  <c r="F23" i="172"/>
  <c r="G23" i="171"/>
  <c r="F28" i="171"/>
  <c r="G28" i="171" s="1"/>
  <c r="F20" i="172"/>
  <c r="G20" i="171"/>
  <c r="G28" i="169"/>
  <c r="F29" i="169"/>
  <c r="F30" i="169" s="1"/>
  <c r="F11" i="173"/>
  <c r="F13" i="172"/>
  <c r="G11" i="172"/>
  <c r="G14" i="176"/>
  <c r="G21" i="173"/>
  <c r="F21" i="174"/>
  <c r="F24" i="174"/>
  <c r="G24" i="173"/>
  <c r="G23" i="154"/>
  <c r="F8" i="175"/>
  <c r="G8" i="174"/>
  <c r="G7" i="172"/>
  <c r="F6" i="174"/>
  <c r="F7" i="174" s="1"/>
  <c r="G6" i="173"/>
  <c r="G25" i="173"/>
  <c r="F25" i="174"/>
  <c r="G7" i="173"/>
  <c r="F5" i="175"/>
  <c r="G5" i="174"/>
  <c r="F26" i="176"/>
  <c r="G26" i="175"/>
  <c r="G27" i="182"/>
  <c r="F27" i="183"/>
  <c r="F28" i="182"/>
  <c r="F29" i="182" s="1"/>
  <c r="F30" i="182" s="1"/>
  <c r="F23" i="185"/>
  <c r="G23" i="184"/>
  <c r="F4" i="188"/>
  <c r="G4" i="185"/>
  <c r="F15" i="190"/>
  <c r="G15" i="190" s="1"/>
  <c r="G15" i="189"/>
  <c r="F25" i="188"/>
  <c r="G25" i="185"/>
  <c r="F13" i="183"/>
  <c r="F11" i="184"/>
  <c r="G11" i="183"/>
  <c r="G19" i="182"/>
  <c r="G17" i="183"/>
  <c r="F17" i="184"/>
  <c r="F19" i="183"/>
  <c r="G19" i="183" s="1"/>
  <c r="G7" i="183"/>
  <c r="F7" i="184"/>
  <c r="F6" i="185"/>
  <c r="G6" i="184"/>
  <c r="F22" i="185"/>
  <c r="G22" i="184"/>
  <c r="F10" i="189"/>
  <c r="G10" i="188"/>
  <c r="G18" i="185"/>
  <c r="F18" i="188"/>
  <c r="F20" i="189"/>
  <c r="G20" i="188"/>
  <c r="F24" i="189"/>
  <c r="G24" i="188"/>
  <c r="F16" i="190"/>
  <c r="G16" i="189"/>
  <c r="E29" i="180"/>
  <c r="G28" i="180"/>
  <c r="E21" i="182"/>
  <c r="G21" i="181"/>
  <c r="E28" i="181"/>
  <c r="G28" i="181" s="1"/>
  <c r="G7" i="193"/>
  <c r="F29" i="193"/>
  <c r="E12" i="190"/>
  <c r="G12" i="190" s="1"/>
  <c r="G12" i="189"/>
  <c r="G13" i="182"/>
  <c r="E9" i="184"/>
  <c r="G9" i="183"/>
  <c r="E13" i="183"/>
  <c r="E16" i="175"/>
  <c r="E16" i="176" s="1"/>
  <c r="E19" i="174"/>
  <c r="E29" i="168"/>
  <c r="G13" i="168"/>
  <c r="E9" i="171"/>
  <c r="G9" i="169"/>
  <c r="E13" i="169"/>
  <c r="E12" i="174"/>
  <c r="G12" i="173"/>
  <c r="E17" i="175"/>
  <c r="G6" i="154"/>
  <c r="G6" i="155"/>
  <c r="E27" i="158"/>
  <c r="G27" i="157"/>
  <c r="G26" i="153"/>
  <c r="G23" i="155"/>
  <c r="G21" i="155"/>
  <c r="G21" i="153"/>
  <c r="G11" i="154"/>
  <c r="G11" i="155"/>
  <c r="G11" i="153"/>
  <c r="G10" i="154"/>
  <c r="G10" i="155"/>
  <c r="G10" i="153"/>
  <c r="G9" i="153"/>
  <c r="G6" i="153"/>
  <c r="G5" i="153"/>
  <c r="G26" i="154"/>
  <c r="E26" i="155"/>
  <c r="E28" i="155" s="1"/>
  <c r="E25" i="157"/>
  <c r="G25" i="156"/>
  <c r="G25" i="153"/>
  <c r="G25" i="154"/>
  <c r="G25" i="155"/>
  <c r="E24" i="157"/>
  <c r="G24" i="156"/>
  <c r="G24" i="154"/>
  <c r="G24" i="153"/>
  <c r="G24" i="155"/>
  <c r="E23" i="157"/>
  <c r="G23" i="156"/>
  <c r="G23" i="153"/>
  <c r="G22" i="155"/>
  <c r="E22" i="157"/>
  <c r="G22" i="156"/>
  <c r="G22" i="153"/>
  <c r="E28" i="154"/>
  <c r="G22" i="154"/>
  <c r="G21" i="154"/>
  <c r="E21" i="157"/>
  <c r="G21" i="156"/>
  <c r="E20" i="157"/>
  <c r="G20" i="156"/>
  <c r="E28" i="153"/>
  <c r="G20" i="154"/>
  <c r="E18" i="157"/>
  <c r="G18" i="156"/>
  <c r="G18" i="154"/>
  <c r="G18" i="153"/>
  <c r="G18" i="155"/>
  <c r="G17" i="153"/>
  <c r="E17" i="154"/>
  <c r="G16" i="153"/>
  <c r="E16" i="154"/>
  <c r="E15" i="158"/>
  <c r="G15" i="157"/>
  <c r="G15" i="156"/>
  <c r="G15" i="154"/>
  <c r="G15" i="153"/>
  <c r="G15" i="155"/>
  <c r="E19" i="153"/>
  <c r="G19" i="153" s="1"/>
  <c r="E14" i="154"/>
  <c r="G14" i="153"/>
  <c r="E12" i="157"/>
  <c r="G12" i="156"/>
  <c r="E13" i="154"/>
  <c r="G12" i="154"/>
  <c r="G12" i="153"/>
  <c r="G12" i="155"/>
  <c r="E11" i="157"/>
  <c r="G11" i="156"/>
  <c r="E10" i="157"/>
  <c r="G10" i="156"/>
  <c r="G9" i="154"/>
  <c r="E9" i="155"/>
  <c r="E13" i="153"/>
  <c r="G13" i="153" s="1"/>
  <c r="G8" i="153"/>
  <c r="E8" i="157"/>
  <c r="G8" i="156"/>
  <c r="G6" i="156"/>
  <c r="E6" i="157"/>
  <c r="E5" i="157"/>
  <c r="G5" i="155"/>
  <c r="E7" i="153"/>
  <c r="E4" i="155"/>
  <c r="E7" i="154"/>
  <c r="C30" i="156"/>
  <c r="D30" i="156" s="1"/>
  <c r="D29" i="156"/>
  <c r="F28" i="155"/>
  <c r="F13" i="155"/>
  <c r="C29" i="155"/>
  <c r="C30" i="155" s="1"/>
  <c r="G20" i="155"/>
  <c r="F19" i="155"/>
  <c r="G8" i="155"/>
  <c r="B30" i="155"/>
  <c r="D30" i="155" s="1"/>
  <c r="D29" i="155"/>
  <c r="F13" i="154"/>
  <c r="G5" i="154"/>
  <c r="F19" i="154"/>
  <c r="G8" i="154"/>
  <c r="B30" i="154"/>
  <c r="F28" i="154"/>
  <c r="C29" i="154"/>
  <c r="C30" i="154" s="1"/>
  <c r="C29" i="153"/>
  <c r="C30" i="153" s="1"/>
  <c r="D30" i="153" s="1"/>
  <c r="G4" i="153"/>
  <c r="F28" i="153"/>
  <c r="G20" i="153"/>
  <c r="G24" i="152"/>
  <c r="G16" i="152"/>
  <c r="G18" i="152"/>
  <c r="G9" i="152"/>
  <c r="G26" i="152"/>
  <c r="E28" i="152"/>
  <c r="G21" i="152"/>
  <c r="B29" i="152"/>
  <c r="B30" i="152" s="1"/>
  <c r="E19" i="152"/>
  <c r="E7" i="152"/>
  <c r="D7" i="152"/>
  <c r="G25" i="152"/>
  <c r="G15" i="152"/>
  <c r="G11" i="152"/>
  <c r="D28" i="152"/>
  <c r="D14" i="152"/>
  <c r="C19" i="152"/>
  <c r="D19" i="152" s="1"/>
  <c r="G4" i="152"/>
  <c r="C29" i="152"/>
  <c r="C30" i="152" s="1"/>
  <c r="D12" i="152"/>
  <c r="D17" i="152"/>
  <c r="G12" i="152"/>
  <c r="D22" i="152"/>
  <c r="D27" i="152"/>
  <c r="G17" i="152"/>
  <c r="D10" i="152"/>
  <c r="G22" i="152"/>
  <c r="G27" i="152"/>
  <c r="F7" i="152"/>
  <c r="D15" i="152"/>
  <c r="G10" i="152"/>
  <c r="D20" i="152"/>
  <c r="D25" i="152"/>
  <c r="D8" i="152"/>
  <c r="C13" i="152"/>
  <c r="D13" i="152" s="1"/>
  <c r="G20" i="152"/>
  <c r="E13" i="152"/>
  <c r="D23" i="152"/>
  <c r="D6" i="152"/>
  <c r="D11" i="152"/>
  <c r="G23" i="152"/>
  <c r="G6" i="152"/>
  <c r="J14" i="88"/>
  <c r="F15" i="101"/>
  <c r="I14" i="100"/>
  <c r="I9" i="104"/>
  <c r="H9" i="93"/>
  <c r="E12" i="145"/>
  <c r="I19" i="91"/>
  <c r="H6" i="84"/>
  <c r="H14" i="89"/>
  <c r="I6" i="95"/>
  <c r="G15" i="142"/>
  <c r="F15" i="143"/>
  <c r="I24" i="95"/>
  <c r="J24" i="83"/>
  <c r="H24" i="84"/>
  <c r="E29" i="80"/>
  <c r="E8" i="146"/>
  <c r="F10" i="143"/>
  <c r="E13" i="81"/>
  <c r="E8" i="82"/>
  <c r="G8" i="81"/>
  <c r="G21" i="141"/>
  <c r="F21" i="142"/>
  <c r="G20" i="119"/>
  <c r="E24" i="146"/>
  <c r="E7" i="85"/>
  <c r="G4" i="85"/>
  <c r="E4" i="86"/>
  <c r="G16" i="142"/>
  <c r="D29" i="131"/>
  <c r="C30" i="131"/>
  <c r="D30" i="131" s="1"/>
  <c r="G9" i="142"/>
  <c r="F9" i="143"/>
  <c r="F8" i="100"/>
  <c r="I21" i="91"/>
  <c r="J21" i="42"/>
  <c r="H21" i="80"/>
  <c r="E22" i="146"/>
  <c r="F5" i="84"/>
  <c r="F7" i="83"/>
  <c r="G5" i="83"/>
  <c r="C30" i="117"/>
  <c r="D30" i="117" s="1"/>
  <c r="D29" i="117"/>
  <c r="G27" i="89"/>
  <c r="F27" i="90"/>
  <c r="G27" i="90" s="1"/>
  <c r="J12" i="86"/>
  <c r="C30" i="115"/>
  <c r="D30" i="115" s="1"/>
  <c r="H12" i="87"/>
  <c r="E20" i="146"/>
  <c r="F20" i="110"/>
  <c r="E11" i="146"/>
  <c r="E9" i="106"/>
  <c r="E10" i="31"/>
  <c r="E10" i="32" s="1"/>
  <c r="E10" i="33" s="1"/>
  <c r="E10" i="34" s="1"/>
  <c r="E10" i="35" s="1"/>
  <c r="E10" i="36" s="1"/>
  <c r="E10" i="37" s="1"/>
  <c r="E10" i="38" s="1"/>
  <c r="H10" i="42" s="1"/>
  <c r="E13" i="30"/>
  <c r="F12" i="94"/>
  <c r="G12" i="93"/>
  <c r="F13" i="93"/>
  <c r="F29" i="93" s="1"/>
  <c r="F30" i="93" s="1"/>
  <c r="G26" i="144"/>
  <c r="E9" i="90"/>
  <c r="G9" i="90" s="1"/>
  <c r="G9" i="89"/>
  <c r="E8" i="32"/>
  <c r="E26" i="146"/>
  <c r="E15" i="145"/>
  <c r="F17" i="98"/>
  <c r="G26" i="83"/>
  <c r="E26" i="84"/>
  <c r="E16" i="146"/>
  <c r="E21" i="146"/>
  <c r="F11" i="87"/>
  <c r="G11" i="86"/>
  <c r="E25" i="85"/>
  <c r="G25" i="84"/>
  <c r="E5" i="146"/>
  <c r="D29" i="142"/>
  <c r="C30" i="142"/>
  <c r="D30" i="142" s="1"/>
  <c r="E4" i="133"/>
  <c r="G12" i="106"/>
  <c r="F12" i="107"/>
  <c r="F12" i="108" s="1"/>
  <c r="E11" i="105"/>
  <c r="E15" i="88"/>
  <c r="F14" i="86"/>
  <c r="J18" i="42"/>
  <c r="H18" i="80"/>
  <c r="I18" i="91"/>
  <c r="C29" i="82"/>
  <c r="D7" i="82"/>
  <c r="E23" i="94"/>
  <c r="G23" i="93"/>
  <c r="C29" i="107"/>
  <c r="E16" i="132"/>
  <c r="E9" i="120"/>
  <c r="J17" i="42"/>
  <c r="H17" i="80"/>
  <c r="I17" i="91"/>
  <c r="F14" i="105"/>
  <c r="F19" i="104"/>
  <c r="G19" i="104" s="1"/>
  <c r="G6" i="92"/>
  <c r="E6" i="93"/>
  <c r="E7" i="93" s="1"/>
  <c r="G9" i="115"/>
  <c r="F9" i="116"/>
  <c r="E10" i="129"/>
  <c r="F10" i="98"/>
  <c r="D19" i="109"/>
  <c r="D13" i="92"/>
  <c r="C29" i="92"/>
  <c r="F16" i="101"/>
  <c r="D29" i="109"/>
  <c r="B30" i="109"/>
  <c r="D30" i="109" s="1"/>
  <c r="E25" i="95"/>
  <c r="G25" i="94"/>
  <c r="G6" i="85"/>
  <c r="E4" i="29"/>
  <c r="E7" i="28"/>
  <c r="E16" i="105"/>
  <c r="G16" i="104"/>
  <c r="G9" i="92"/>
  <c r="E9" i="93"/>
  <c r="G23" i="80"/>
  <c r="E23" i="81"/>
  <c r="E17" i="105"/>
  <c r="G17" i="104"/>
  <c r="D29" i="114"/>
  <c r="B30" i="114"/>
  <c r="D30" i="114" s="1"/>
  <c r="G18" i="104"/>
  <c r="E18" i="105"/>
  <c r="F24" i="85"/>
  <c r="I11" i="91"/>
  <c r="J11" i="42"/>
  <c r="H11" i="80"/>
  <c r="G11" i="103"/>
  <c r="F11" i="104"/>
  <c r="F11" i="105" s="1"/>
  <c r="F11" i="106" s="1"/>
  <c r="F11" i="107" s="1"/>
  <c r="F11" i="108" s="1"/>
  <c r="F11" i="109" s="1"/>
  <c r="F11" i="110" s="1"/>
  <c r="F11" i="111" s="1"/>
  <c r="F11" i="112" s="1"/>
  <c r="F11" i="113" s="1"/>
  <c r="F11" i="114" s="1"/>
  <c r="E20" i="106"/>
  <c r="G20" i="105"/>
  <c r="H15" i="82"/>
  <c r="E20" i="29"/>
  <c r="E28" i="28"/>
  <c r="F21" i="81"/>
  <c r="G21" i="80"/>
  <c r="F28" i="80"/>
  <c r="F29" i="80" s="1"/>
  <c r="F30" i="80" s="1"/>
  <c r="E27" i="94"/>
  <c r="G27" i="93"/>
  <c r="E25" i="146"/>
  <c r="G9" i="88"/>
  <c r="I15" i="93"/>
  <c r="F18" i="118"/>
  <c r="G18" i="117"/>
  <c r="J27" i="42"/>
  <c r="I27" i="91"/>
  <c r="H27" i="80"/>
  <c r="E14" i="93"/>
  <c r="G14" i="92"/>
  <c r="E19" i="92"/>
  <c r="E22" i="117"/>
  <c r="G22" i="116"/>
  <c r="I5" i="91"/>
  <c r="H5" i="80"/>
  <c r="J5" i="42"/>
  <c r="J16" i="84"/>
  <c r="E17" i="81"/>
  <c r="G17" i="80"/>
  <c r="E5" i="107"/>
  <c r="G5" i="106"/>
  <c r="E23" i="106"/>
  <c r="D19" i="117"/>
  <c r="G5" i="93"/>
  <c r="E5" i="94"/>
  <c r="I25" i="91"/>
  <c r="J25" i="42"/>
  <c r="H25" i="80"/>
  <c r="C29" i="87"/>
  <c r="D13" i="87"/>
  <c r="E12" i="118"/>
  <c r="G12" i="117"/>
  <c r="E24" i="106"/>
  <c r="G24" i="105"/>
  <c r="E18" i="95"/>
  <c r="I29" i="88"/>
  <c r="I30" i="88" s="1"/>
  <c r="E13" i="104"/>
  <c r="F18" i="94"/>
  <c r="G18" i="93"/>
  <c r="F9" i="104"/>
  <c r="G9" i="104" s="1"/>
  <c r="F13" i="103"/>
  <c r="G8" i="104"/>
  <c r="E8" i="105"/>
  <c r="J23" i="42"/>
  <c r="I23" i="91"/>
  <c r="H23" i="80"/>
  <c r="E21" i="93"/>
  <c r="E28" i="92"/>
  <c r="G28" i="92" s="1"/>
  <c r="E9" i="146"/>
  <c r="F12" i="84"/>
  <c r="I22" i="91"/>
  <c r="J22" i="42"/>
  <c r="H22" i="80"/>
  <c r="E10" i="105"/>
  <c r="G27" i="104"/>
  <c r="E27" i="105"/>
  <c r="B30" i="86"/>
  <c r="D30" i="86" s="1"/>
  <c r="D29" i="86"/>
  <c r="B30" i="148"/>
  <c r="D13" i="137"/>
  <c r="C29" i="137"/>
  <c r="F8" i="130"/>
  <c r="D7" i="148"/>
  <c r="F9" i="129"/>
  <c r="F9" i="130" s="1"/>
  <c r="D7" i="147"/>
  <c r="C29" i="147"/>
  <c r="C30" i="147" s="1"/>
  <c r="F15" i="105"/>
  <c r="F10" i="130"/>
  <c r="F10" i="131" s="1"/>
  <c r="F10" i="132" s="1"/>
  <c r="F10" i="133" s="1"/>
  <c r="F10" i="134" s="1"/>
  <c r="F10" i="135" s="1"/>
  <c r="F10" i="136" s="1"/>
  <c r="F10" i="137" s="1"/>
  <c r="F10" i="138" s="1"/>
  <c r="F4" i="146"/>
  <c r="F10" i="103"/>
  <c r="F12" i="128"/>
  <c r="F12" i="129"/>
  <c r="G12" i="129" s="1"/>
  <c r="F12" i="130"/>
  <c r="G8" i="139"/>
  <c r="C19" i="110"/>
  <c r="C29" i="110" s="1"/>
  <c r="F14" i="128"/>
  <c r="F14" i="129" s="1"/>
  <c r="F26" i="145"/>
  <c r="F26" i="146" s="1"/>
  <c r="F26" i="147" s="1"/>
  <c r="F26" i="148" s="1"/>
  <c r="F26" i="149" s="1"/>
  <c r="F26" i="150" s="1"/>
  <c r="F26" i="151" s="1"/>
  <c r="D28" i="105"/>
  <c r="G14" i="139"/>
  <c r="C29" i="150"/>
  <c r="C30" i="150" s="1"/>
  <c r="D28" i="150"/>
  <c r="D7" i="136"/>
  <c r="C29" i="136"/>
  <c r="D19" i="149"/>
  <c r="D28" i="151"/>
  <c r="F14" i="145"/>
  <c r="D7" i="149"/>
  <c r="B30" i="151"/>
  <c r="E27" i="141"/>
  <c r="B29" i="149"/>
  <c r="E17" i="141"/>
  <c r="F16" i="145"/>
  <c r="F16" i="146" s="1"/>
  <c r="F16" i="147" s="1"/>
  <c r="F16" i="148" s="1"/>
  <c r="F16" i="149" s="1"/>
  <c r="F16" i="150" s="1"/>
  <c r="F16" i="151" s="1"/>
  <c r="B30" i="150"/>
  <c r="D30" i="150" s="1"/>
  <c r="C13" i="151"/>
  <c r="D13" i="151" s="1"/>
  <c r="F17" i="139"/>
  <c r="F17" i="141" s="1"/>
  <c r="D4" i="135"/>
  <c r="D4" i="136"/>
  <c r="D8" i="137"/>
  <c r="C13" i="127"/>
  <c r="D20" i="150"/>
  <c r="C19" i="145"/>
  <c r="F20" i="145"/>
  <c r="G20" i="145" s="1"/>
  <c r="D15" i="149"/>
  <c r="D7" i="151"/>
  <c r="C19" i="144"/>
  <c r="C29" i="144" s="1"/>
  <c r="D14" i="151"/>
  <c r="D4" i="147"/>
  <c r="D15" i="150"/>
  <c r="F24" i="141"/>
  <c r="E23" i="141"/>
  <c r="C28" i="147"/>
  <c r="D28" i="147" s="1"/>
  <c r="D16" i="149"/>
  <c r="B30" i="146"/>
  <c r="D17" i="148"/>
  <c r="D16" i="150"/>
  <c r="F23" i="145"/>
  <c r="F23" i="146" s="1"/>
  <c r="F23" i="147" s="1"/>
  <c r="F23" i="148" s="1"/>
  <c r="F23" i="149" s="1"/>
  <c r="F23" i="150" s="1"/>
  <c r="F23" i="151" s="1"/>
  <c r="F6" i="147"/>
  <c r="F6" i="148" s="1"/>
  <c r="F6" i="149" s="1"/>
  <c r="F6" i="150" s="1"/>
  <c r="F6" i="151" s="1"/>
  <c r="C28" i="148"/>
  <c r="D28" i="148" s="1"/>
  <c r="D17" i="149"/>
  <c r="D24" i="146"/>
  <c r="D18" i="148"/>
  <c r="C19" i="148"/>
  <c r="D19" i="148" s="1"/>
  <c r="D4" i="149"/>
  <c r="D16" i="151"/>
  <c r="D19" i="136"/>
  <c r="D15" i="145"/>
  <c r="D11" i="145"/>
  <c r="D23" i="146"/>
  <c r="B29" i="147"/>
  <c r="C13" i="148"/>
  <c r="C29" i="148" s="1"/>
  <c r="F18" i="148"/>
  <c r="F18" i="149" s="1"/>
  <c r="F18" i="150" s="1"/>
  <c r="F18" i="151" s="1"/>
  <c r="C28" i="149"/>
  <c r="D28" i="149" s="1"/>
  <c r="D17" i="150"/>
  <c r="D14" i="145"/>
  <c r="D22" i="146"/>
  <c r="D18" i="149"/>
  <c r="D4" i="150"/>
  <c r="D26" i="145"/>
  <c r="C13" i="149"/>
  <c r="D13" i="149" s="1"/>
  <c r="D17" i="151"/>
  <c r="C7" i="139"/>
  <c r="D18" i="150"/>
  <c r="E22" i="198" l="1"/>
  <c r="G22" i="197"/>
  <c r="E28" i="197"/>
  <c r="G28" i="197" s="1"/>
  <c r="E30" i="194"/>
  <c r="G30" i="194" s="1"/>
  <c r="G29" i="194"/>
  <c r="E9" i="197"/>
  <c r="E13" i="196"/>
  <c r="G9" i="196"/>
  <c r="E29" i="195"/>
  <c r="G13" i="195"/>
  <c r="G16" i="199"/>
  <c r="E17" i="198"/>
  <c r="G17" i="197"/>
  <c r="E19" i="197"/>
  <c r="G19" i="197" s="1"/>
  <c r="G22" i="104"/>
  <c r="F22" i="105"/>
  <c r="F28" i="104"/>
  <c r="D30" i="103"/>
  <c r="E4" i="96"/>
  <c r="E4" i="97" s="1"/>
  <c r="E4" i="98" s="1"/>
  <c r="E24" i="95"/>
  <c r="G26" i="105"/>
  <c r="F26" i="106"/>
  <c r="E26" i="94"/>
  <c r="G26" i="93"/>
  <c r="G28" i="104"/>
  <c r="E30" i="91"/>
  <c r="G30" i="91" s="1"/>
  <c r="G29" i="91"/>
  <c r="D29" i="103"/>
  <c r="H16" i="93"/>
  <c r="J16" i="92"/>
  <c r="I16" i="104"/>
  <c r="E16" i="94"/>
  <c r="G16" i="93"/>
  <c r="G20" i="96"/>
  <c r="E10" i="96"/>
  <c r="C29" i="104"/>
  <c r="E20" i="98"/>
  <c r="G20" i="98" s="1"/>
  <c r="E11" i="95"/>
  <c r="G11" i="95" s="1"/>
  <c r="E15" i="95"/>
  <c r="G15" i="94"/>
  <c r="J26" i="94"/>
  <c r="I26" i="106"/>
  <c r="H26" i="95"/>
  <c r="H26" i="96" s="1"/>
  <c r="F4" i="108"/>
  <c r="F7" i="107"/>
  <c r="E4" i="99"/>
  <c r="G4" i="98"/>
  <c r="G4" i="96"/>
  <c r="E17" i="97"/>
  <c r="G17" i="96"/>
  <c r="E10" i="97"/>
  <c r="G10" i="96"/>
  <c r="E22" i="97"/>
  <c r="G22" i="96"/>
  <c r="E20" i="99"/>
  <c r="G20" i="99" s="1"/>
  <c r="E8" i="98"/>
  <c r="G8" i="97"/>
  <c r="F19" i="116"/>
  <c r="G17" i="118"/>
  <c r="G12" i="107"/>
  <c r="G25" i="116"/>
  <c r="G11" i="118"/>
  <c r="G6" i="117"/>
  <c r="E22" i="108"/>
  <c r="E22" i="109" s="1"/>
  <c r="G11" i="121"/>
  <c r="F23" i="118"/>
  <c r="G23" i="117"/>
  <c r="G6" i="116"/>
  <c r="G11" i="119"/>
  <c r="G11" i="120"/>
  <c r="G21" i="117"/>
  <c r="E21" i="106"/>
  <c r="G16" i="118"/>
  <c r="G21" i="116"/>
  <c r="G10" i="116"/>
  <c r="F24" i="117"/>
  <c r="G24" i="116"/>
  <c r="G25" i="105"/>
  <c r="E25" i="106"/>
  <c r="F28" i="116"/>
  <c r="G28" i="116"/>
  <c r="G19" i="116"/>
  <c r="G5" i="118"/>
  <c r="G5" i="117"/>
  <c r="F29" i="115"/>
  <c r="G7" i="115"/>
  <c r="G4" i="116"/>
  <c r="F4" i="117"/>
  <c r="F7" i="116"/>
  <c r="G7" i="116" s="1"/>
  <c r="G5" i="116"/>
  <c r="F26" i="119"/>
  <c r="G26" i="118"/>
  <c r="G19" i="117"/>
  <c r="G14" i="118"/>
  <c r="F14" i="119"/>
  <c r="F16" i="120"/>
  <c r="E7" i="106"/>
  <c r="G7" i="106" s="1"/>
  <c r="E4" i="107"/>
  <c r="E6" i="110"/>
  <c r="G6" i="109"/>
  <c r="C30" i="119"/>
  <c r="D30" i="119" s="1"/>
  <c r="D29" i="119"/>
  <c r="C30" i="120"/>
  <c r="D30" i="120" s="1"/>
  <c r="D29" i="120"/>
  <c r="D29" i="124"/>
  <c r="C30" i="124"/>
  <c r="D30" i="124" s="1"/>
  <c r="C30" i="126"/>
  <c r="D30" i="126" s="1"/>
  <c r="D29" i="126"/>
  <c r="G25" i="129"/>
  <c r="F25" i="130"/>
  <c r="G25" i="130" s="1"/>
  <c r="F11" i="129"/>
  <c r="E10" i="118"/>
  <c r="G10" i="117"/>
  <c r="E13" i="117"/>
  <c r="G27" i="117"/>
  <c r="E27" i="118"/>
  <c r="E25" i="118"/>
  <c r="G25" i="117"/>
  <c r="F22" i="129"/>
  <c r="F28" i="129" s="1"/>
  <c r="G28" i="129" s="1"/>
  <c r="G22" i="128"/>
  <c r="F21" i="129"/>
  <c r="G21" i="128"/>
  <c r="E6" i="118"/>
  <c r="E6" i="119" s="1"/>
  <c r="E6" i="120" s="1"/>
  <c r="E6" i="121" s="1"/>
  <c r="E6" i="122" s="1"/>
  <c r="G25" i="128"/>
  <c r="F4" i="129"/>
  <c r="G4" i="128"/>
  <c r="G16" i="127"/>
  <c r="F19" i="127"/>
  <c r="F6" i="130"/>
  <c r="G6" i="130" s="1"/>
  <c r="E4" i="119"/>
  <c r="F15" i="130"/>
  <c r="F15" i="131" s="1"/>
  <c r="F15" i="132" s="1"/>
  <c r="F15" i="133" s="1"/>
  <c r="F15" i="134" s="1"/>
  <c r="F15" i="135" s="1"/>
  <c r="F15" i="136" s="1"/>
  <c r="F15" i="137" s="1"/>
  <c r="F15" i="138" s="1"/>
  <c r="F5" i="129"/>
  <c r="F23" i="129"/>
  <c r="G23" i="128"/>
  <c r="F28" i="128"/>
  <c r="G28" i="128" s="1"/>
  <c r="D29" i="128"/>
  <c r="C30" i="128"/>
  <c r="D30" i="128" s="1"/>
  <c r="G18" i="133"/>
  <c r="G8" i="121"/>
  <c r="E17" i="120"/>
  <c r="G17" i="119"/>
  <c r="E23" i="120"/>
  <c r="G5" i="128"/>
  <c r="G15" i="128"/>
  <c r="E15" i="119"/>
  <c r="E19" i="118"/>
  <c r="G15" i="118"/>
  <c r="F5" i="130"/>
  <c r="F26" i="130"/>
  <c r="G26" i="129"/>
  <c r="G18" i="131"/>
  <c r="F6" i="131"/>
  <c r="F6" i="132" s="1"/>
  <c r="G6" i="132" s="1"/>
  <c r="F20" i="130"/>
  <c r="F20" i="131" s="1"/>
  <c r="F20" i="132" s="1"/>
  <c r="F20" i="133" s="1"/>
  <c r="F20" i="134" s="1"/>
  <c r="F20" i="135" s="1"/>
  <c r="F20" i="136" s="1"/>
  <c r="F20" i="137" s="1"/>
  <c r="F20" i="138" s="1"/>
  <c r="G15" i="130"/>
  <c r="E11" i="123"/>
  <c r="G11" i="122"/>
  <c r="E21" i="120"/>
  <c r="G21" i="119"/>
  <c r="E5" i="120"/>
  <c r="G5" i="119"/>
  <c r="D7" i="130"/>
  <c r="C29" i="130"/>
  <c r="F25" i="131"/>
  <c r="F24" i="131"/>
  <c r="F24" i="132" s="1"/>
  <c r="F24" i="133" s="1"/>
  <c r="F24" i="134" s="1"/>
  <c r="F24" i="135" s="1"/>
  <c r="F24" i="136" s="1"/>
  <c r="F24" i="137" s="1"/>
  <c r="F24" i="138" s="1"/>
  <c r="E8" i="123"/>
  <c r="E8" i="124" s="1"/>
  <c r="G8" i="124" s="1"/>
  <c r="G8" i="120"/>
  <c r="F16" i="131"/>
  <c r="G16" i="130"/>
  <c r="E24" i="125"/>
  <c r="D7" i="135"/>
  <c r="C29" i="135"/>
  <c r="C30" i="138"/>
  <c r="D30" i="138" s="1"/>
  <c r="D29" i="138"/>
  <c r="G12" i="139"/>
  <c r="F12" i="141"/>
  <c r="F22" i="145"/>
  <c r="G22" i="145" s="1"/>
  <c r="G22" i="143"/>
  <c r="G27" i="139"/>
  <c r="F28" i="141"/>
  <c r="G18" i="132"/>
  <c r="G20" i="129"/>
  <c r="E20" i="130"/>
  <c r="F13" i="139"/>
  <c r="G13" i="139" s="1"/>
  <c r="F28" i="139"/>
  <c r="G28" i="139" s="1"/>
  <c r="G22" i="142"/>
  <c r="G25" i="142"/>
  <c r="F25" i="143"/>
  <c r="G8" i="143"/>
  <c r="F8" i="145"/>
  <c r="F11" i="143"/>
  <c r="G8" i="129"/>
  <c r="E8" i="130"/>
  <c r="E8" i="131" s="1"/>
  <c r="E8" i="132" s="1"/>
  <c r="E8" i="133" s="1"/>
  <c r="E8" i="134" s="1"/>
  <c r="E8" i="135" s="1"/>
  <c r="E8" i="136" s="1"/>
  <c r="E8" i="137" s="1"/>
  <c r="E8" i="138" s="1"/>
  <c r="G5" i="142"/>
  <c r="F7" i="142"/>
  <c r="F5" i="143"/>
  <c r="G7" i="142"/>
  <c r="E15" i="132"/>
  <c r="G15" i="131"/>
  <c r="G5" i="129"/>
  <c r="E7" i="129"/>
  <c r="E5" i="130"/>
  <c r="C29" i="141"/>
  <c r="D7" i="141"/>
  <c r="G17" i="130"/>
  <c r="E17" i="131"/>
  <c r="E25" i="133"/>
  <c r="E27" i="131"/>
  <c r="G27" i="130"/>
  <c r="E28" i="130"/>
  <c r="G24" i="130"/>
  <c r="E24" i="131"/>
  <c r="E11" i="134"/>
  <c r="D7" i="143"/>
  <c r="C29" i="143"/>
  <c r="G16" i="145"/>
  <c r="E23" i="133"/>
  <c r="E21" i="136"/>
  <c r="G26" i="145"/>
  <c r="C29" i="146"/>
  <c r="E26" i="137"/>
  <c r="D13" i="148"/>
  <c r="D29" i="150"/>
  <c r="F7" i="159"/>
  <c r="G4" i="154"/>
  <c r="F7" i="160"/>
  <c r="F7" i="161"/>
  <c r="E10" i="142"/>
  <c r="G10" i="141"/>
  <c r="E13" i="141"/>
  <c r="F7" i="153"/>
  <c r="G5" i="156"/>
  <c r="F7" i="156"/>
  <c r="F20" i="158"/>
  <c r="F28" i="157"/>
  <c r="F7" i="157"/>
  <c r="G18" i="143"/>
  <c r="E18" i="144"/>
  <c r="F7" i="154"/>
  <c r="G7" i="154" s="1"/>
  <c r="G13" i="154"/>
  <c r="G7" i="153"/>
  <c r="F4" i="163"/>
  <c r="F7" i="163" s="1"/>
  <c r="G6" i="143"/>
  <c r="E6" i="144"/>
  <c r="G20" i="143"/>
  <c r="F15" i="159"/>
  <c r="F19" i="158"/>
  <c r="G20" i="144"/>
  <c r="E7" i="143"/>
  <c r="F29" i="156"/>
  <c r="F30" i="156" s="1"/>
  <c r="E4" i="145"/>
  <c r="E7" i="144"/>
  <c r="E14" i="145"/>
  <c r="E14" i="146" s="1"/>
  <c r="G14" i="144"/>
  <c r="F8" i="158"/>
  <c r="F13" i="157"/>
  <c r="F29" i="157" s="1"/>
  <c r="F30" i="157" s="1"/>
  <c r="G28" i="155"/>
  <c r="F22" i="176"/>
  <c r="G22" i="176" s="1"/>
  <c r="G22" i="175"/>
  <c r="F29" i="172"/>
  <c r="F30" i="172" s="1"/>
  <c r="F16" i="174"/>
  <c r="F19" i="173"/>
  <c r="G19" i="173" s="1"/>
  <c r="G16" i="173"/>
  <c r="F20" i="173"/>
  <c r="F28" i="172"/>
  <c r="G28" i="172" s="1"/>
  <c r="G20" i="172"/>
  <c r="F23" i="173"/>
  <c r="G23" i="172"/>
  <c r="F17" i="174"/>
  <c r="G17" i="173"/>
  <c r="F8" i="176"/>
  <c r="G8" i="175"/>
  <c r="G24" i="174"/>
  <c r="F24" i="175"/>
  <c r="G21" i="174"/>
  <c r="F21" i="175"/>
  <c r="G11" i="173"/>
  <c r="F11" i="174"/>
  <c r="F13" i="173"/>
  <c r="F25" i="175"/>
  <c r="G25" i="174"/>
  <c r="F6" i="175"/>
  <c r="G6" i="174"/>
  <c r="G26" i="176"/>
  <c r="G7" i="174"/>
  <c r="F5" i="176"/>
  <c r="G5" i="175"/>
  <c r="F7" i="175"/>
  <c r="G23" i="185"/>
  <c r="F23" i="188"/>
  <c r="G27" i="183"/>
  <c r="F27" i="184"/>
  <c r="F28" i="183"/>
  <c r="F29" i="183" s="1"/>
  <c r="F30" i="183" s="1"/>
  <c r="F11" i="185"/>
  <c r="G11" i="184"/>
  <c r="F13" i="184"/>
  <c r="F25" i="189"/>
  <c r="G25" i="188"/>
  <c r="F4" i="189"/>
  <c r="G4" i="188"/>
  <c r="F10" i="190"/>
  <c r="G10" i="190" s="1"/>
  <c r="G10" i="189"/>
  <c r="F22" i="188"/>
  <c r="G22" i="185"/>
  <c r="F6" i="188"/>
  <c r="G6" i="185"/>
  <c r="F7" i="185"/>
  <c r="G7" i="184"/>
  <c r="F17" i="185"/>
  <c r="G17" i="184"/>
  <c r="F19" i="184"/>
  <c r="G19" i="184" s="1"/>
  <c r="G24" i="189"/>
  <c r="F24" i="190"/>
  <c r="G24" i="190" s="1"/>
  <c r="G20" i="189"/>
  <c r="F20" i="190"/>
  <c r="G20" i="190" s="1"/>
  <c r="F18" i="189"/>
  <c r="G18" i="188"/>
  <c r="G16" i="190"/>
  <c r="E17" i="176"/>
  <c r="E21" i="183"/>
  <c r="G21" i="182"/>
  <c r="E28" i="182"/>
  <c r="E30" i="180"/>
  <c r="G30" i="180" s="1"/>
  <c r="G29" i="180"/>
  <c r="F30" i="193"/>
  <c r="G30" i="193" s="1"/>
  <c r="G29" i="193"/>
  <c r="G13" i="183"/>
  <c r="E9" i="185"/>
  <c r="G9" i="184"/>
  <c r="E13" i="184"/>
  <c r="E30" i="168"/>
  <c r="G30" i="168" s="1"/>
  <c r="G29" i="168"/>
  <c r="E9" i="172"/>
  <c r="G9" i="171"/>
  <c r="E13" i="171"/>
  <c r="E19" i="175"/>
  <c r="E12" i="175"/>
  <c r="G12" i="174"/>
  <c r="E29" i="169"/>
  <c r="G13" i="169"/>
  <c r="E27" i="159"/>
  <c r="G27" i="158"/>
  <c r="G28" i="154"/>
  <c r="E26" i="156"/>
  <c r="G26" i="155"/>
  <c r="E25" i="158"/>
  <c r="G25" i="157"/>
  <c r="E24" i="158"/>
  <c r="G24" i="157"/>
  <c r="E23" i="158"/>
  <c r="G23" i="157"/>
  <c r="E22" i="158"/>
  <c r="G22" i="157"/>
  <c r="E21" i="158"/>
  <c r="G21" i="157"/>
  <c r="E20" i="158"/>
  <c r="G20" i="157"/>
  <c r="E18" i="158"/>
  <c r="G18" i="157"/>
  <c r="E17" i="155"/>
  <c r="G17" i="154"/>
  <c r="G16" i="154"/>
  <c r="E16" i="155"/>
  <c r="E15" i="159"/>
  <c r="G15" i="158"/>
  <c r="E14" i="155"/>
  <c r="E19" i="154"/>
  <c r="E29" i="154" s="1"/>
  <c r="E30" i="154" s="1"/>
  <c r="G14" i="154"/>
  <c r="E12" i="158"/>
  <c r="G12" i="157"/>
  <c r="E11" i="158"/>
  <c r="G11" i="157"/>
  <c r="E10" i="158"/>
  <c r="G10" i="157"/>
  <c r="E9" i="156"/>
  <c r="G9" i="155"/>
  <c r="E13" i="155"/>
  <c r="G13" i="155" s="1"/>
  <c r="E8" i="158"/>
  <c r="G8" i="157"/>
  <c r="E29" i="152"/>
  <c r="E30" i="152" s="1"/>
  <c r="E6" i="158"/>
  <c r="G6" i="157"/>
  <c r="G7" i="152"/>
  <c r="E29" i="153"/>
  <c r="E30" i="153" s="1"/>
  <c r="E5" i="158"/>
  <c r="G5" i="157"/>
  <c r="E4" i="156"/>
  <c r="E7" i="155"/>
  <c r="G4" i="155"/>
  <c r="F29" i="155"/>
  <c r="F30" i="155" s="1"/>
  <c r="D29" i="154"/>
  <c r="D30" i="154"/>
  <c r="F29" i="154"/>
  <c r="D29" i="153"/>
  <c r="F29" i="153"/>
  <c r="F30" i="153" s="1"/>
  <c r="G28" i="153"/>
  <c r="F13" i="152"/>
  <c r="G13" i="152" s="1"/>
  <c r="F28" i="152"/>
  <c r="G28" i="152" s="1"/>
  <c r="F19" i="152"/>
  <c r="G19" i="152" s="1"/>
  <c r="G14" i="152"/>
  <c r="G8" i="152"/>
  <c r="D29" i="152"/>
  <c r="D30" i="152"/>
  <c r="G5" i="152"/>
  <c r="F9" i="131"/>
  <c r="G9" i="130"/>
  <c r="F19" i="129"/>
  <c r="G19" i="129" s="1"/>
  <c r="G14" i="129"/>
  <c r="F14" i="130"/>
  <c r="C30" i="148"/>
  <c r="D29" i="148"/>
  <c r="C30" i="92"/>
  <c r="D30" i="92" s="1"/>
  <c r="D29" i="92"/>
  <c r="E5" i="147"/>
  <c r="E16" i="147"/>
  <c r="G16" i="146"/>
  <c r="F20" i="111"/>
  <c r="G29" i="80"/>
  <c r="E30" i="80"/>
  <c r="G30" i="80" s="1"/>
  <c r="E25" i="147"/>
  <c r="C30" i="107"/>
  <c r="D30" i="107" s="1"/>
  <c r="D29" i="107"/>
  <c r="G28" i="80"/>
  <c r="E12" i="119"/>
  <c r="G12" i="118"/>
  <c r="E13" i="118"/>
  <c r="E26" i="85"/>
  <c r="G26" i="84"/>
  <c r="F8" i="101"/>
  <c r="H24" i="85"/>
  <c r="J24" i="84"/>
  <c r="I24" i="96"/>
  <c r="G15" i="105"/>
  <c r="F15" i="106"/>
  <c r="E27" i="95"/>
  <c r="G27" i="94"/>
  <c r="E23" i="95"/>
  <c r="G23" i="94"/>
  <c r="G25" i="85"/>
  <c r="E25" i="86"/>
  <c r="G12" i="94"/>
  <c r="F13" i="94"/>
  <c r="F12" i="95"/>
  <c r="E14" i="110"/>
  <c r="E6" i="123"/>
  <c r="G9" i="143"/>
  <c r="F9" i="144"/>
  <c r="C30" i="136"/>
  <c r="D30" i="136" s="1"/>
  <c r="D29" i="136"/>
  <c r="E8" i="106"/>
  <c r="G8" i="105"/>
  <c r="E13" i="105"/>
  <c r="D29" i="87"/>
  <c r="C30" i="87"/>
  <c r="D30" i="87" s="1"/>
  <c r="J5" i="80"/>
  <c r="H5" i="81"/>
  <c r="I5" i="92"/>
  <c r="E17" i="106"/>
  <c r="G17" i="105"/>
  <c r="F10" i="99"/>
  <c r="F17" i="99"/>
  <c r="E24" i="147"/>
  <c r="F14" i="146"/>
  <c r="I25" i="92"/>
  <c r="J25" i="80"/>
  <c r="H25" i="81"/>
  <c r="E23" i="82"/>
  <c r="G23" i="81"/>
  <c r="E28" i="81"/>
  <c r="D29" i="82"/>
  <c r="C30" i="82"/>
  <c r="D30" i="82" s="1"/>
  <c r="F11" i="88"/>
  <c r="G11" i="87"/>
  <c r="I10" i="91"/>
  <c r="H10" i="80"/>
  <c r="J10" i="42"/>
  <c r="F17" i="124"/>
  <c r="G20" i="120"/>
  <c r="F20" i="121"/>
  <c r="G15" i="143"/>
  <c r="F15" i="144"/>
  <c r="E12" i="146"/>
  <c r="C29" i="145"/>
  <c r="D19" i="145"/>
  <c r="E27" i="106"/>
  <c r="G27" i="105"/>
  <c r="E28" i="105"/>
  <c r="F29" i="103"/>
  <c r="G13" i="103"/>
  <c r="F21" i="82"/>
  <c r="F28" i="81"/>
  <c r="F29" i="81" s="1"/>
  <c r="F30" i="81" s="1"/>
  <c r="G21" i="81"/>
  <c r="E10" i="130"/>
  <c r="E13" i="129"/>
  <c r="G10" i="129"/>
  <c r="F13" i="129"/>
  <c r="G9" i="129"/>
  <c r="E9" i="94"/>
  <c r="G9" i="93"/>
  <c r="E13" i="93"/>
  <c r="G13" i="93" s="1"/>
  <c r="H18" i="81"/>
  <c r="J18" i="80"/>
  <c r="I18" i="92"/>
  <c r="E15" i="146"/>
  <c r="E9" i="107"/>
  <c r="C30" i="110"/>
  <c r="D30" i="110" s="1"/>
  <c r="D29" i="110"/>
  <c r="E5" i="95"/>
  <c r="G5" i="94"/>
  <c r="E29" i="92"/>
  <c r="G19" i="92"/>
  <c r="E28" i="29"/>
  <c r="E20" i="30"/>
  <c r="G9" i="116"/>
  <c r="F9" i="117"/>
  <c r="F13" i="116"/>
  <c r="F21" i="143"/>
  <c r="G21" i="142"/>
  <c r="F4" i="147"/>
  <c r="E22" i="118"/>
  <c r="G22" i="117"/>
  <c r="E28" i="117"/>
  <c r="E10" i="106"/>
  <c r="F18" i="95"/>
  <c r="G18" i="95" s="1"/>
  <c r="F19" i="94"/>
  <c r="F14" i="87"/>
  <c r="G14" i="86"/>
  <c r="F19" i="86"/>
  <c r="E20" i="147"/>
  <c r="F17" i="135"/>
  <c r="F19" i="141"/>
  <c r="F17" i="142"/>
  <c r="F22" i="146"/>
  <c r="F22" i="147" s="1"/>
  <c r="F22" i="148" s="1"/>
  <c r="F22" i="149" s="1"/>
  <c r="F22" i="150" s="1"/>
  <c r="F22" i="151" s="1"/>
  <c r="H22" i="81"/>
  <c r="I22" i="92"/>
  <c r="J22" i="80"/>
  <c r="E29" i="104"/>
  <c r="G7" i="93"/>
  <c r="E14" i="94"/>
  <c r="G14" i="93"/>
  <c r="E19" i="93"/>
  <c r="G19" i="93" s="1"/>
  <c r="J15" i="82"/>
  <c r="I15" i="94"/>
  <c r="H15" i="83"/>
  <c r="G16" i="105"/>
  <c r="E16" i="106"/>
  <c r="E19" i="105"/>
  <c r="G6" i="93"/>
  <c r="E6" i="94"/>
  <c r="E7" i="94" s="1"/>
  <c r="E11" i="147"/>
  <c r="C29" i="149"/>
  <c r="C30" i="149" s="1"/>
  <c r="E21" i="107"/>
  <c r="G21" i="106"/>
  <c r="E29" i="28"/>
  <c r="E30" i="28" s="1"/>
  <c r="E15" i="89"/>
  <c r="G15" i="88"/>
  <c r="E26" i="147"/>
  <c r="G26" i="146"/>
  <c r="I12" i="99"/>
  <c r="J12" i="87"/>
  <c r="H12" i="88"/>
  <c r="E13" i="82"/>
  <c r="E8" i="83"/>
  <c r="G8" i="82"/>
  <c r="F8" i="146"/>
  <c r="G8" i="146" s="1"/>
  <c r="F15" i="102"/>
  <c r="E17" i="142"/>
  <c r="E19" i="141"/>
  <c r="G17" i="141"/>
  <c r="G17" i="139"/>
  <c r="E20" i="107"/>
  <c r="G20" i="106"/>
  <c r="E4" i="30"/>
  <c r="E7" i="29"/>
  <c r="E29" i="29" s="1"/>
  <c r="E30" i="29" s="1"/>
  <c r="G11" i="104"/>
  <c r="E8" i="33"/>
  <c r="E13" i="32"/>
  <c r="G7" i="83"/>
  <c r="G13" i="81"/>
  <c r="D19" i="144"/>
  <c r="F12" i="131"/>
  <c r="G12" i="130"/>
  <c r="F12" i="85"/>
  <c r="G12" i="84"/>
  <c r="F13" i="84"/>
  <c r="G23" i="106"/>
  <c r="E23" i="107"/>
  <c r="I27" i="92"/>
  <c r="H27" i="81"/>
  <c r="J27" i="80"/>
  <c r="F19" i="105"/>
  <c r="F14" i="106"/>
  <c r="G14" i="105"/>
  <c r="E11" i="106"/>
  <c r="G11" i="105"/>
  <c r="E21" i="147"/>
  <c r="E13" i="31"/>
  <c r="F5" i="85"/>
  <c r="F7" i="84"/>
  <c r="G5" i="84"/>
  <c r="F8" i="131"/>
  <c r="G8" i="130"/>
  <c r="F12" i="109"/>
  <c r="G12" i="108"/>
  <c r="G6" i="118"/>
  <c r="F6" i="119"/>
  <c r="F19" i="139"/>
  <c r="F10" i="144"/>
  <c r="J14" i="89"/>
  <c r="I14" i="101"/>
  <c r="H14" i="90"/>
  <c r="D30" i="148"/>
  <c r="F20" i="146"/>
  <c r="G20" i="146" s="1"/>
  <c r="F24" i="142"/>
  <c r="F28" i="142" s="1"/>
  <c r="G24" i="141"/>
  <c r="B30" i="149"/>
  <c r="G12" i="128"/>
  <c r="F13" i="128"/>
  <c r="C30" i="137"/>
  <c r="D30" i="137" s="1"/>
  <c r="D29" i="137"/>
  <c r="E9" i="147"/>
  <c r="E18" i="96"/>
  <c r="I11" i="92"/>
  <c r="H11" i="81"/>
  <c r="J11" i="80"/>
  <c r="G25" i="95"/>
  <c r="E25" i="96"/>
  <c r="I17" i="92"/>
  <c r="I19" i="92" s="1"/>
  <c r="J17" i="80"/>
  <c r="H17" i="81"/>
  <c r="H19" i="80"/>
  <c r="J19" i="80" s="1"/>
  <c r="D29" i="144"/>
  <c r="C30" i="144"/>
  <c r="D30" i="144" s="1"/>
  <c r="D13" i="127"/>
  <c r="C29" i="127"/>
  <c r="F10" i="104"/>
  <c r="G10" i="103"/>
  <c r="G18" i="94"/>
  <c r="E5" i="108"/>
  <c r="G5" i="107"/>
  <c r="E22" i="147"/>
  <c r="E24" i="107"/>
  <c r="G24" i="106"/>
  <c r="G14" i="128"/>
  <c r="F19" i="128"/>
  <c r="G19" i="128" s="1"/>
  <c r="F9" i="105"/>
  <c r="G21" i="93"/>
  <c r="E21" i="94"/>
  <c r="E28" i="93"/>
  <c r="G28" i="93" s="1"/>
  <c r="D19" i="110"/>
  <c r="F18" i="119"/>
  <c r="G18" i="118"/>
  <c r="F19" i="118"/>
  <c r="G19" i="118" s="1"/>
  <c r="E9" i="121"/>
  <c r="E4" i="134"/>
  <c r="E4" i="87"/>
  <c r="E7" i="86"/>
  <c r="G4" i="86"/>
  <c r="E8" i="147"/>
  <c r="C29" i="151"/>
  <c r="B30" i="147"/>
  <c r="D30" i="147" s="1"/>
  <c r="D29" i="147"/>
  <c r="G27" i="141"/>
  <c r="E27" i="142"/>
  <c r="I23" i="92"/>
  <c r="H23" i="81"/>
  <c r="J23" i="80"/>
  <c r="G24" i="85"/>
  <c r="F24" i="86"/>
  <c r="F16" i="102"/>
  <c r="F18" i="135"/>
  <c r="G18" i="134"/>
  <c r="I21" i="92"/>
  <c r="J21" i="80"/>
  <c r="H21" i="81"/>
  <c r="H9" i="94"/>
  <c r="I9" i="105"/>
  <c r="J9" i="93"/>
  <c r="E28" i="141"/>
  <c r="G28" i="141" s="1"/>
  <c r="E23" i="142"/>
  <c r="G23" i="141"/>
  <c r="D7" i="139"/>
  <c r="C29" i="139"/>
  <c r="E17" i="82"/>
  <c r="G17" i="81"/>
  <c r="E19" i="81"/>
  <c r="G19" i="81" s="1"/>
  <c r="E18" i="106"/>
  <c r="G18" i="105"/>
  <c r="E16" i="133"/>
  <c r="G8" i="145"/>
  <c r="I6" i="96"/>
  <c r="H6" i="85"/>
  <c r="J6" i="84"/>
  <c r="E17" i="199" l="1"/>
  <c r="G17" i="198"/>
  <c r="E19" i="198"/>
  <c r="G19" i="198" s="1"/>
  <c r="E29" i="196"/>
  <c r="G13" i="196"/>
  <c r="E30" i="195"/>
  <c r="G30" i="195" s="1"/>
  <c r="G29" i="195"/>
  <c r="E9" i="198"/>
  <c r="E13" i="197"/>
  <c r="G9" i="197"/>
  <c r="E22" i="199"/>
  <c r="G22" i="198"/>
  <c r="E28" i="198"/>
  <c r="G28" i="198" s="1"/>
  <c r="H16" i="94"/>
  <c r="I16" i="105"/>
  <c r="J16" i="93"/>
  <c r="G26" i="94"/>
  <c r="E26" i="95"/>
  <c r="G26" i="106"/>
  <c r="F26" i="107"/>
  <c r="E24" i="96"/>
  <c r="G24" i="95"/>
  <c r="J26" i="95"/>
  <c r="F22" i="106"/>
  <c r="G22" i="105"/>
  <c r="F28" i="105"/>
  <c r="G28" i="105" s="1"/>
  <c r="G4" i="97"/>
  <c r="I26" i="107"/>
  <c r="D29" i="104"/>
  <c r="C30" i="104"/>
  <c r="D30" i="104" s="1"/>
  <c r="E29" i="93"/>
  <c r="E11" i="96"/>
  <c r="G11" i="96" s="1"/>
  <c r="E16" i="95"/>
  <c r="G16" i="94"/>
  <c r="F4" i="109"/>
  <c r="F7" i="108"/>
  <c r="E20" i="100"/>
  <c r="G20" i="100" s="1"/>
  <c r="G15" i="95"/>
  <c r="E15" i="96"/>
  <c r="J26" i="96"/>
  <c r="I26" i="108"/>
  <c r="H26" i="97"/>
  <c r="E17" i="98"/>
  <c r="G17" i="97"/>
  <c r="E4" i="100"/>
  <c r="G4" i="99"/>
  <c r="E8" i="99"/>
  <c r="G8" i="98"/>
  <c r="E22" i="98"/>
  <c r="G22" i="97"/>
  <c r="E10" i="98"/>
  <c r="G10" i="97"/>
  <c r="F23" i="119"/>
  <c r="G23" i="118"/>
  <c r="F4" i="118"/>
  <c r="G4" i="117"/>
  <c r="F7" i="117"/>
  <c r="G7" i="117" s="1"/>
  <c r="F30" i="115"/>
  <c r="G30" i="115" s="1"/>
  <c r="G29" i="115"/>
  <c r="E25" i="107"/>
  <c r="G25" i="106"/>
  <c r="F24" i="118"/>
  <c r="G24" i="117"/>
  <c r="F28" i="117"/>
  <c r="G28" i="117" s="1"/>
  <c r="G4" i="107"/>
  <c r="E4" i="108"/>
  <c r="F16" i="121"/>
  <c r="G16" i="120"/>
  <c r="E7" i="107"/>
  <c r="G7" i="107" s="1"/>
  <c r="F14" i="120"/>
  <c r="G14" i="119"/>
  <c r="G26" i="119"/>
  <c r="F26" i="120"/>
  <c r="E6" i="111"/>
  <c r="G6" i="110"/>
  <c r="E22" i="110"/>
  <c r="G19" i="127"/>
  <c r="F29" i="127"/>
  <c r="G4" i="129"/>
  <c r="F4" i="130"/>
  <c r="G6" i="131"/>
  <c r="F21" i="130"/>
  <c r="G21" i="129"/>
  <c r="E7" i="118"/>
  <c r="F22" i="130"/>
  <c r="F28" i="130" s="1"/>
  <c r="G28" i="130" s="1"/>
  <c r="G22" i="129"/>
  <c r="E25" i="119"/>
  <c r="G25" i="118"/>
  <c r="E27" i="119"/>
  <c r="G27" i="118"/>
  <c r="F7" i="129"/>
  <c r="F29" i="129" s="1"/>
  <c r="F30" i="129" s="1"/>
  <c r="E10" i="119"/>
  <c r="G10" i="118"/>
  <c r="G11" i="129"/>
  <c r="F11" i="130"/>
  <c r="E7" i="119"/>
  <c r="E23" i="121"/>
  <c r="G17" i="120"/>
  <c r="E17" i="121"/>
  <c r="F23" i="130"/>
  <c r="G23" i="129"/>
  <c r="E4" i="120"/>
  <c r="G8" i="123"/>
  <c r="E21" i="121"/>
  <c r="G21" i="120"/>
  <c r="E11" i="124"/>
  <c r="G11" i="123"/>
  <c r="F26" i="131"/>
  <c r="G26" i="130"/>
  <c r="F7" i="130"/>
  <c r="F5" i="131"/>
  <c r="F6" i="133"/>
  <c r="F6" i="134" s="1"/>
  <c r="G15" i="119"/>
  <c r="E19" i="119"/>
  <c r="E15" i="120"/>
  <c r="F16" i="132"/>
  <c r="G16" i="131"/>
  <c r="F25" i="132"/>
  <c r="G25" i="131"/>
  <c r="C30" i="130"/>
  <c r="D30" i="130" s="1"/>
  <c r="D29" i="130"/>
  <c r="E8" i="125"/>
  <c r="G8" i="125" s="1"/>
  <c r="G5" i="120"/>
  <c r="E7" i="120"/>
  <c r="E5" i="121"/>
  <c r="G6" i="133"/>
  <c r="E24" i="126"/>
  <c r="D29" i="135"/>
  <c r="C30" i="135"/>
  <c r="D30" i="135" s="1"/>
  <c r="F25" i="144"/>
  <c r="G25" i="143"/>
  <c r="G20" i="130"/>
  <c r="E20" i="131"/>
  <c r="F12" i="142"/>
  <c r="G12" i="141"/>
  <c r="F13" i="141"/>
  <c r="G13" i="141" s="1"/>
  <c r="C30" i="141"/>
  <c r="D30" i="141" s="1"/>
  <c r="D29" i="141"/>
  <c r="E5" i="131"/>
  <c r="E7" i="130"/>
  <c r="G5" i="130"/>
  <c r="G15" i="132"/>
  <c r="E15" i="133"/>
  <c r="F5" i="144"/>
  <c r="G5" i="143"/>
  <c r="F7" i="143"/>
  <c r="G7" i="143" s="1"/>
  <c r="E25" i="134"/>
  <c r="F11" i="144"/>
  <c r="G11" i="143"/>
  <c r="G17" i="131"/>
  <c r="E19" i="131"/>
  <c r="E17" i="132"/>
  <c r="E11" i="135"/>
  <c r="E24" i="132"/>
  <c r="G24" i="131"/>
  <c r="E28" i="131"/>
  <c r="E27" i="132"/>
  <c r="G27" i="131"/>
  <c r="E23" i="134"/>
  <c r="C30" i="143"/>
  <c r="D30" i="143" s="1"/>
  <c r="D29" i="143"/>
  <c r="E21" i="137"/>
  <c r="G14" i="146"/>
  <c r="C30" i="146"/>
  <c r="D30" i="146" s="1"/>
  <c r="D29" i="146"/>
  <c r="E26" i="138"/>
  <c r="E18" i="145"/>
  <c r="G18" i="144"/>
  <c r="F20" i="159"/>
  <c r="F28" i="158"/>
  <c r="E13" i="142"/>
  <c r="E10" i="143"/>
  <c r="G10" i="142"/>
  <c r="F29" i="152"/>
  <c r="F30" i="152" s="1"/>
  <c r="G30" i="152" s="1"/>
  <c r="E14" i="147"/>
  <c r="F15" i="160"/>
  <c r="F19" i="159"/>
  <c r="E6" i="145"/>
  <c r="G6" i="144"/>
  <c r="G14" i="145"/>
  <c r="E4" i="146"/>
  <c r="G4" i="145"/>
  <c r="E7" i="145"/>
  <c r="F8" i="159"/>
  <c r="F13" i="158"/>
  <c r="F29" i="158" s="1"/>
  <c r="F30" i="158" s="1"/>
  <c r="F20" i="174"/>
  <c r="G20" i="173"/>
  <c r="F28" i="173"/>
  <c r="G28" i="173" s="1"/>
  <c r="F16" i="175"/>
  <c r="F19" i="174"/>
  <c r="G19" i="174" s="1"/>
  <c r="G16" i="174"/>
  <c r="F17" i="175"/>
  <c r="G17" i="174"/>
  <c r="F23" i="174"/>
  <c r="G23" i="173"/>
  <c r="F29" i="173"/>
  <c r="F30" i="173" s="1"/>
  <c r="F13" i="174"/>
  <c r="G11" i="174"/>
  <c r="F11" i="175"/>
  <c r="F21" i="176"/>
  <c r="G21" i="176" s="1"/>
  <c r="G21" i="175"/>
  <c r="G24" i="175"/>
  <c r="F24" i="176"/>
  <c r="G24" i="176" s="1"/>
  <c r="G8" i="176"/>
  <c r="F6" i="176"/>
  <c r="G6" i="176" s="1"/>
  <c r="G6" i="175"/>
  <c r="F25" i="176"/>
  <c r="G25" i="176" s="1"/>
  <c r="G25" i="175"/>
  <c r="G7" i="175"/>
  <c r="G5" i="176"/>
  <c r="F27" i="185"/>
  <c r="G27" i="184"/>
  <c r="F28" i="184"/>
  <c r="F23" i="189"/>
  <c r="G23" i="188"/>
  <c r="F4" i="190"/>
  <c r="G4" i="190" s="1"/>
  <c r="G4" i="189"/>
  <c r="F25" i="190"/>
  <c r="G25" i="190" s="1"/>
  <c r="G25" i="189"/>
  <c r="F11" i="188"/>
  <c r="G11" i="185"/>
  <c r="F13" i="185"/>
  <c r="F17" i="188"/>
  <c r="G17" i="185"/>
  <c r="F19" i="185"/>
  <c r="G19" i="185" s="1"/>
  <c r="F29" i="184"/>
  <c r="F30" i="184" s="1"/>
  <c r="G7" i="185"/>
  <c r="G6" i="188"/>
  <c r="F7" i="188"/>
  <c r="G7" i="188" s="1"/>
  <c r="F6" i="189"/>
  <c r="F22" i="189"/>
  <c r="G22" i="188"/>
  <c r="G18" i="189"/>
  <c r="F18" i="190"/>
  <c r="G18" i="190" s="1"/>
  <c r="G12" i="175"/>
  <c r="E12" i="176"/>
  <c r="G12" i="176" s="1"/>
  <c r="E19" i="176"/>
  <c r="G28" i="182"/>
  <c r="E29" i="182"/>
  <c r="E21" i="184"/>
  <c r="E28" i="183"/>
  <c r="G21" i="183"/>
  <c r="G9" i="185"/>
  <c r="E9" i="188"/>
  <c r="E13" i="185"/>
  <c r="G13" i="184"/>
  <c r="E29" i="171"/>
  <c r="G13" i="171"/>
  <c r="E9" i="173"/>
  <c r="G9" i="172"/>
  <c r="E13" i="172"/>
  <c r="E30" i="169"/>
  <c r="G30" i="169" s="1"/>
  <c r="G29" i="169"/>
  <c r="E27" i="160"/>
  <c r="G27" i="159"/>
  <c r="E26" i="157"/>
  <c r="G26" i="156"/>
  <c r="E28" i="156"/>
  <c r="G28" i="156" s="1"/>
  <c r="E25" i="159"/>
  <c r="G25" i="158"/>
  <c r="E24" i="159"/>
  <c r="G24" i="158"/>
  <c r="E23" i="159"/>
  <c r="G23" i="158"/>
  <c r="E22" i="159"/>
  <c r="G22" i="158"/>
  <c r="G21" i="158"/>
  <c r="E21" i="159"/>
  <c r="E20" i="159"/>
  <c r="G20" i="158"/>
  <c r="E18" i="159"/>
  <c r="G18" i="158"/>
  <c r="E17" i="156"/>
  <c r="G17" i="155"/>
  <c r="G16" i="155"/>
  <c r="E16" i="156"/>
  <c r="E15" i="160"/>
  <c r="G15" i="159"/>
  <c r="E14" i="156"/>
  <c r="G14" i="155"/>
  <c r="E19" i="155"/>
  <c r="G19" i="155" s="1"/>
  <c r="G19" i="154"/>
  <c r="E12" i="159"/>
  <c r="G12" i="158"/>
  <c r="E11" i="159"/>
  <c r="G11" i="158"/>
  <c r="E10" i="159"/>
  <c r="G10" i="158"/>
  <c r="E9" i="157"/>
  <c r="G9" i="156"/>
  <c r="E13" i="156"/>
  <c r="G13" i="156" s="1"/>
  <c r="E8" i="159"/>
  <c r="G8" i="158"/>
  <c r="E6" i="159"/>
  <c r="G6" i="158"/>
  <c r="E5" i="159"/>
  <c r="G5" i="158"/>
  <c r="G7" i="155"/>
  <c r="E4" i="157"/>
  <c r="G4" i="156"/>
  <c r="E7" i="156"/>
  <c r="F30" i="154"/>
  <c r="G30" i="154" s="1"/>
  <c r="G29" i="154"/>
  <c r="G29" i="153"/>
  <c r="G30" i="153"/>
  <c r="G12" i="131"/>
  <c r="F12" i="132"/>
  <c r="G20" i="121"/>
  <c r="F20" i="122"/>
  <c r="E27" i="96"/>
  <c r="G27" i="95"/>
  <c r="E25" i="148"/>
  <c r="G7" i="84"/>
  <c r="G8" i="106"/>
  <c r="E8" i="107"/>
  <c r="E13" i="106"/>
  <c r="G15" i="106"/>
  <c r="F15" i="107"/>
  <c r="E29" i="81"/>
  <c r="E10" i="107"/>
  <c r="F21" i="83"/>
  <c r="F28" i="82"/>
  <c r="F29" i="82" s="1"/>
  <c r="F30" i="82" s="1"/>
  <c r="G21" i="82"/>
  <c r="E24" i="148"/>
  <c r="E30" i="104"/>
  <c r="E29" i="117"/>
  <c r="F30" i="103"/>
  <c r="G30" i="103" s="1"/>
  <c r="G29" i="103"/>
  <c r="F20" i="112"/>
  <c r="F8" i="147"/>
  <c r="E21" i="148"/>
  <c r="E9" i="108"/>
  <c r="J10" i="80"/>
  <c r="I10" i="92"/>
  <c r="H10" i="81"/>
  <c r="F9" i="145"/>
  <c r="G9" i="144"/>
  <c r="J24" i="85"/>
  <c r="H24" i="86"/>
  <c r="I24" i="97"/>
  <c r="E8" i="148"/>
  <c r="H11" i="82"/>
  <c r="I11" i="93"/>
  <c r="J11" i="81"/>
  <c r="E13" i="83"/>
  <c r="G8" i="83"/>
  <c r="E8" i="84"/>
  <c r="E22" i="119"/>
  <c r="G22" i="118"/>
  <c r="E28" i="118"/>
  <c r="E16" i="148"/>
  <c r="G16" i="147"/>
  <c r="I14" i="102"/>
  <c r="H14" i="91"/>
  <c r="J14" i="90"/>
  <c r="F10" i="105"/>
  <c r="G10" i="104"/>
  <c r="E4" i="88"/>
  <c r="G4" i="87"/>
  <c r="E7" i="87"/>
  <c r="E18" i="97"/>
  <c r="G18" i="96"/>
  <c r="G13" i="82"/>
  <c r="E29" i="82"/>
  <c r="J22" i="81"/>
  <c r="I22" i="93"/>
  <c r="H22" i="82"/>
  <c r="F4" i="148"/>
  <c r="E27" i="107"/>
  <c r="G27" i="106"/>
  <c r="G25" i="96"/>
  <c r="E25" i="97"/>
  <c r="I12" i="100"/>
  <c r="H12" i="89"/>
  <c r="J12" i="88"/>
  <c r="E15" i="147"/>
  <c r="F17" i="100"/>
  <c r="E6" i="124"/>
  <c r="F8" i="102"/>
  <c r="E5" i="148"/>
  <c r="E14" i="95"/>
  <c r="E19" i="94"/>
  <c r="G19" i="94" s="1"/>
  <c r="G14" i="94"/>
  <c r="G19" i="139"/>
  <c r="F29" i="139"/>
  <c r="F14" i="107"/>
  <c r="F19" i="106"/>
  <c r="G14" i="106"/>
  <c r="E6" i="95"/>
  <c r="G6" i="94"/>
  <c r="F17" i="143"/>
  <c r="F19" i="142"/>
  <c r="F11" i="89"/>
  <c r="G11" i="88"/>
  <c r="G18" i="106"/>
  <c r="E18" i="107"/>
  <c r="D29" i="127"/>
  <c r="C30" i="127"/>
  <c r="D30" i="127" s="1"/>
  <c r="F9" i="106"/>
  <c r="G9" i="105"/>
  <c r="E4" i="31"/>
  <c r="E7" i="30"/>
  <c r="F21" i="144"/>
  <c r="G21" i="143"/>
  <c r="C30" i="145"/>
  <c r="D30" i="145" s="1"/>
  <c r="D29" i="145"/>
  <c r="E26" i="86"/>
  <c r="G26" i="85"/>
  <c r="G7" i="94"/>
  <c r="F17" i="125"/>
  <c r="E28" i="106"/>
  <c r="G19" i="105"/>
  <c r="G13" i="116"/>
  <c r="F29" i="116"/>
  <c r="I18" i="93"/>
  <c r="H18" i="82"/>
  <c r="J18" i="81"/>
  <c r="F10" i="100"/>
  <c r="E14" i="111"/>
  <c r="E5" i="109"/>
  <c r="G5" i="108"/>
  <c r="E7" i="108"/>
  <c r="E8" i="34"/>
  <c r="E13" i="33"/>
  <c r="E27" i="143"/>
  <c r="G27" i="142"/>
  <c r="F29" i="128"/>
  <c r="G13" i="128"/>
  <c r="H27" i="82"/>
  <c r="J27" i="81"/>
  <c r="I27" i="93"/>
  <c r="G26" i="147"/>
  <c r="E26" i="148"/>
  <c r="E16" i="107"/>
  <c r="G16" i="106"/>
  <c r="E19" i="106"/>
  <c r="F17" i="136"/>
  <c r="F9" i="118"/>
  <c r="G9" i="117"/>
  <c r="F13" i="117"/>
  <c r="G28" i="81"/>
  <c r="F12" i="96"/>
  <c r="G12" i="95"/>
  <c r="F13" i="95"/>
  <c r="F29" i="95" s="1"/>
  <c r="F30" i="95" s="1"/>
  <c r="E21" i="108"/>
  <c r="G21" i="107"/>
  <c r="F18" i="136"/>
  <c r="G18" i="135"/>
  <c r="E11" i="148"/>
  <c r="F6" i="120"/>
  <c r="G6" i="119"/>
  <c r="E4" i="135"/>
  <c r="G22" i="146"/>
  <c r="F12" i="110"/>
  <c r="G12" i="109"/>
  <c r="E20" i="108"/>
  <c r="G20" i="107"/>
  <c r="E17" i="107"/>
  <c r="G17" i="106"/>
  <c r="F29" i="94"/>
  <c r="F30" i="94" s="1"/>
  <c r="E12" i="120"/>
  <c r="G12" i="119"/>
  <c r="E13" i="119"/>
  <c r="F10" i="145"/>
  <c r="F13" i="104"/>
  <c r="G22" i="147"/>
  <c r="E22" i="148"/>
  <c r="D29" i="149"/>
  <c r="E23" i="108"/>
  <c r="G23" i="107"/>
  <c r="E20" i="31"/>
  <c r="E28" i="30"/>
  <c r="E9" i="95"/>
  <c r="G9" i="94"/>
  <c r="E13" i="94"/>
  <c r="G13" i="94" s="1"/>
  <c r="E12" i="147"/>
  <c r="E23" i="83"/>
  <c r="G23" i="82"/>
  <c r="E28" i="82"/>
  <c r="G28" i="82" s="1"/>
  <c r="F18" i="120"/>
  <c r="G18" i="119"/>
  <c r="F19" i="119"/>
  <c r="E11" i="107"/>
  <c r="G11" i="106"/>
  <c r="E23" i="143"/>
  <c r="G23" i="142"/>
  <c r="E28" i="142"/>
  <c r="G28" i="142" s="1"/>
  <c r="I6" i="97"/>
  <c r="H6" i="86"/>
  <c r="J6" i="85"/>
  <c r="H9" i="95"/>
  <c r="I9" i="106"/>
  <c r="J9" i="94"/>
  <c r="D30" i="149"/>
  <c r="I15" i="95"/>
  <c r="H15" i="84"/>
  <c r="J15" i="83"/>
  <c r="E20" i="148"/>
  <c r="I25" i="93"/>
  <c r="J25" i="81"/>
  <c r="H25" i="82"/>
  <c r="I5" i="93"/>
  <c r="H5" i="82"/>
  <c r="J5" i="81"/>
  <c r="G25" i="86"/>
  <c r="E25" i="87"/>
  <c r="F14" i="131"/>
  <c r="G14" i="130"/>
  <c r="F19" i="130"/>
  <c r="G19" i="130" s="1"/>
  <c r="E30" i="93"/>
  <c r="G30" i="93" s="1"/>
  <c r="G29" i="93"/>
  <c r="G17" i="82"/>
  <c r="E17" i="83"/>
  <c r="E19" i="82"/>
  <c r="G19" i="82" s="1"/>
  <c r="D29" i="139"/>
  <c r="C30" i="139"/>
  <c r="D30" i="139" s="1"/>
  <c r="H21" i="82"/>
  <c r="I21" i="93"/>
  <c r="J21" i="81"/>
  <c r="C30" i="151"/>
  <c r="D30" i="151" s="1"/>
  <c r="D29" i="151"/>
  <c r="E9" i="122"/>
  <c r="F8" i="132"/>
  <c r="G8" i="131"/>
  <c r="F18" i="96"/>
  <c r="F19" i="95"/>
  <c r="G24" i="86"/>
  <c r="F24" i="87"/>
  <c r="E14" i="148"/>
  <c r="F24" i="143"/>
  <c r="F28" i="143" s="1"/>
  <c r="G24" i="142"/>
  <c r="E15" i="90"/>
  <c r="G15" i="89"/>
  <c r="E30" i="92"/>
  <c r="G30" i="92" s="1"/>
  <c r="G29" i="92"/>
  <c r="F15" i="145"/>
  <c r="G15" i="144"/>
  <c r="G5" i="85"/>
  <c r="F7" i="85"/>
  <c r="F5" i="86"/>
  <c r="E21" i="95"/>
  <c r="G21" i="94"/>
  <c r="E28" i="94"/>
  <c r="G28" i="94" s="1"/>
  <c r="E9" i="148"/>
  <c r="H23" i="82"/>
  <c r="J23" i="81"/>
  <c r="I23" i="93"/>
  <c r="I17" i="93"/>
  <c r="I19" i="93" s="1"/>
  <c r="H17" i="82"/>
  <c r="J17" i="81"/>
  <c r="H19" i="81"/>
  <c r="J19" i="81" s="1"/>
  <c r="F20" i="147"/>
  <c r="G20" i="147" s="1"/>
  <c r="F12" i="86"/>
  <c r="G12" i="85"/>
  <c r="F13" i="85"/>
  <c r="G19" i="141"/>
  <c r="E29" i="141"/>
  <c r="G13" i="129"/>
  <c r="E29" i="129"/>
  <c r="E23" i="96"/>
  <c r="G23" i="95"/>
  <c r="E24" i="108"/>
  <c r="G24" i="107"/>
  <c r="E16" i="134"/>
  <c r="E17" i="143"/>
  <c r="G17" i="142"/>
  <c r="E19" i="142"/>
  <c r="F14" i="88"/>
  <c r="G14" i="87"/>
  <c r="F19" i="87"/>
  <c r="E5" i="96"/>
  <c r="G5" i="95"/>
  <c r="E13" i="130"/>
  <c r="E10" i="131"/>
  <c r="G10" i="130"/>
  <c r="F14" i="147"/>
  <c r="E29" i="105"/>
  <c r="F9" i="132"/>
  <c r="G9" i="131"/>
  <c r="G22" i="199" l="1"/>
  <c r="E28" i="199"/>
  <c r="G28" i="199" s="1"/>
  <c r="G13" i="197"/>
  <c r="E29" i="197"/>
  <c r="E9" i="199"/>
  <c r="G9" i="198"/>
  <c r="E13" i="198"/>
  <c r="E30" i="196"/>
  <c r="G30" i="196" s="1"/>
  <c r="G29" i="196"/>
  <c r="G17" i="199"/>
  <c r="E19" i="199"/>
  <c r="G19" i="199" s="1"/>
  <c r="F22" i="107"/>
  <c r="F28" i="106"/>
  <c r="G22" i="106"/>
  <c r="G28" i="106"/>
  <c r="G24" i="96"/>
  <c r="E24" i="97"/>
  <c r="F26" i="108"/>
  <c r="G26" i="107"/>
  <c r="E26" i="96"/>
  <c r="G26" i="95"/>
  <c r="E20" i="101"/>
  <c r="H16" i="95"/>
  <c r="I16" i="106"/>
  <c r="J16" i="94"/>
  <c r="E16" i="96"/>
  <c r="G16" i="95"/>
  <c r="E11" i="97"/>
  <c r="G11" i="97" s="1"/>
  <c r="G15" i="96"/>
  <c r="E15" i="97"/>
  <c r="F7" i="109"/>
  <c r="F4" i="110"/>
  <c r="G4" i="100"/>
  <c r="E4" i="101"/>
  <c r="E11" i="98"/>
  <c r="E17" i="99"/>
  <c r="G17" i="98"/>
  <c r="J26" i="97"/>
  <c r="H26" i="98"/>
  <c r="I26" i="109"/>
  <c r="E10" i="99"/>
  <c r="G10" i="98"/>
  <c r="G22" i="98"/>
  <c r="E22" i="99"/>
  <c r="E8" i="100"/>
  <c r="G8" i="99"/>
  <c r="E28" i="107"/>
  <c r="F23" i="120"/>
  <c r="G23" i="119"/>
  <c r="F28" i="118"/>
  <c r="G24" i="118"/>
  <c r="F24" i="119"/>
  <c r="E25" i="108"/>
  <c r="G25" i="107"/>
  <c r="G28" i="118"/>
  <c r="F4" i="119"/>
  <c r="G4" i="118"/>
  <c r="F7" i="118"/>
  <c r="G7" i="118" s="1"/>
  <c r="F26" i="121"/>
  <c r="G26" i="120"/>
  <c r="F14" i="121"/>
  <c r="G14" i="120"/>
  <c r="F16" i="122"/>
  <c r="G16" i="121"/>
  <c r="G4" i="108"/>
  <c r="E4" i="109"/>
  <c r="E7" i="109" s="1"/>
  <c r="E22" i="111"/>
  <c r="E6" i="112"/>
  <c r="G6" i="111"/>
  <c r="F13" i="130"/>
  <c r="F11" i="131"/>
  <c r="G11" i="130"/>
  <c r="E10" i="120"/>
  <c r="G10" i="119"/>
  <c r="E27" i="120"/>
  <c r="G27" i="119"/>
  <c r="G7" i="130"/>
  <c r="G7" i="129"/>
  <c r="G19" i="119"/>
  <c r="E25" i="120"/>
  <c r="G25" i="119"/>
  <c r="F22" i="131"/>
  <c r="G22" i="130"/>
  <c r="F21" i="131"/>
  <c r="G21" i="130"/>
  <c r="F4" i="131"/>
  <c r="G4" i="130"/>
  <c r="F30" i="127"/>
  <c r="G30" i="127" s="1"/>
  <c r="G29" i="127"/>
  <c r="E4" i="121"/>
  <c r="F23" i="131"/>
  <c r="G23" i="130"/>
  <c r="E17" i="122"/>
  <c r="G17" i="121"/>
  <c r="E23" i="122"/>
  <c r="G15" i="120"/>
  <c r="E19" i="120"/>
  <c r="E15" i="121"/>
  <c r="F5" i="132"/>
  <c r="G26" i="131"/>
  <c r="F26" i="132"/>
  <c r="E11" i="125"/>
  <c r="G11" i="124"/>
  <c r="E21" i="122"/>
  <c r="G21" i="121"/>
  <c r="E29" i="118"/>
  <c r="E30" i="118" s="1"/>
  <c r="F29" i="130"/>
  <c r="F30" i="130" s="1"/>
  <c r="E7" i="121"/>
  <c r="E5" i="122"/>
  <c r="G5" i="121"/>
  <c r="F25" i="133"/>
  <c r="G25" i="132"/>
  <c r="F16" i="133"/>
  <c r="G16" i="132"/>
  <c r="E8" i="126"/>
  <c r="G8" i="126" s="1"/>
  <c r="G6" i="134"/>
  <c r="F6" i="135"/>
  <c r="F29" i="141"/>
  <c r="F30" i="141" s="1"/>
  <c r="F12" i="143"/>
  <c r="G12" i="142"/>
  <c r="F13" i="142"/>
  <c r="F29" i="142" s="1"/>
  <c r="F30" i="142" s="1"/>
  <c r="G20" i="131"/>
  <c r="E20" i="132"/>
  <c r="F25" i="145"/>
  <c r="G25" i="144"/>
  <c r="E17" i="133"/>
  <c r="G17" i="132"/>
  <c r="E19" i="132"/>
  <c r="F11" i="145"/>
  <c r="G11" i="144"/>
  <c r="E25" i="135"/>
  <c r="F5" i="145"/>
  <c r="F7" i="144"/>
  <c r="G7" i="144" s="1"/>
  <c r="G5" i="144"/>
  <c r="E15" i="134"/>
  <c r="G15" i="133"/>
  <c r="E7" i="131"/>
  <c r="G5" i="131"/>
  <c r="E5" i="132"/>
  <c r="E27" i="133"/>
  <c r="G27" i="132"/>
  <c r="E24" i="133"/>
  <c r="G24" i="132"/>
  <c r="E28" i="132"/>
  <c r="E11" i="136"/>
  <c r="E23" i="135"/>
  <c r="E21" i="138"/>
  <c r="G14" i="147"/>
  <c r="E10" i="144"/>
  <c r="E13" i="143"/>
  <c r="G10" i="143"/>
  <c r="F20" i="160"/>
  <c r="F28" i="159"/>
  <c r="G29" i="152"/>
  <c r="E18" i="146"/>
  <c r="G18" i="145"/>
  <c r="E6" i="146"/>
  <c r="G6" i="145"/>
  <c r="F15" i="161"/>
  <c r="F19" i="160"/>
  <c r="G4" i="146"/>
  <c r="E4" i="147"/>
  <c r="E7" i="146"/>
  <c r="F8" i="160"/>
  <c r="F13" i="159"/>
  <c r="F29" i="159" s="1"/>
  <c r="F30" i="159" s="1"/>
  <c r="F23" i="175"/>
  <c r="G23" i="174"/>
  <c r="F17" i="176"/>
  <c r="G17" i="176" s="1"/>
  <c r="G17" i="175"/>
  <c r="F16" i="176"/>
  <c r="F19" i="175"/>
  <c r="G19" i="175" s="1"/>
  <c r="G16" i="175"/>
  <c r="F20" i="175"/>
  <c r="G20" i="174"/>
  <c r="F28" i="174"/>
  <c r="G28" i="174" s="1"/>
  <c r="F7" i="176"/>
  <c r="G7" i="176" s="1"/>
  <c r="F11" i="176"/>
  <c r="G11" i="175"/>
  <c r="F13" i="175"/>
  <c r="G23" i="189"/>
  <c r="F23" i="190"/>
  <c r="G23" i="190" s="1"/>
  <c r="F27" i="188"/>
  <c r="G27" i="185"/>
  <c r="F28" i="185"/>
  <c r="F29" i="185" s="1"/>
  <c r="F30" i="185" s="1"/>
  <c r="F11" i="189"/>
  <c r="F13" i="188"/>
  <c r="G11" i="188"/>
  <c r="F22" i="190"/>
  <c r="G22" i="189"/>
  <c r="F6" i="190"/>
  <c r="F7" i="189"/>
  <c r="G7" i="189" s="1"/>
  <c r="G6" i="189"/>
  <c r="F17" i="189"/>
  <c r="G17" i="188"/>
  <c r="F19" i="188"/>
  <c r="G19" i="188" s="1"/>
  <c r="G28" i="183"/>
  <c r="E29" i="183"/>
  <c r="E21" i="185"/>
  <c r="E28" i="184"/>
  <c r="G21" i="184"/>
  <c r="G29" i="182"/>
  <c r="E30" i="182"/>
  <c r="G30" i="182" s="1"/>
  <c r="G13" i="185"/>
  <c r="G9" i="188"/>
  <c r="E9" i="189"/>
  <c r="E13" i="188"/>
  <c r="E29" i="172"/>
  <c r="G13" i="172"/>
  <c r="G9" i="173"/>
  <c r="E9" i="174"/>
  <c r="E13" i="173"/>
  <c r="E30" i="171"/>
  <c r="G30" i="171" s="1"/>
  <c r="G29" i="171"/>
  <c r="E27" i="161"/>
  <c r="G27" i="160"/>
  <c r="E26" i="158"/>
  <c r="G26" i="157"/>
  <c r="E28" i="157"/>
  <c r="G28" i="157" s="1"/>
  <c r="E25" i="160"/>
  <c r="G25" i="159"/>
  <c r="E24" i="160"/>
  <c r="G24" i="159"/>
  <c r="E23" i="160"/>
  <c r="G23" i="159"/>
  <c r="E22" i="160"/>
  <c r="G22" i="159"/>
  <c r="E21" i="160"/>
  <c r="G21" i="159"/>
  <c r="E20" i="160"/>
  <c r="G20" i="159"/>
  <c r="E18" i="160"/>
  <c r="G18" i="159"/>
  <c r="E17" i="157"/>
  <c r="G17" i="156"/>
  <c r="E16" i="157"/>
  <c r="G16" i="156"/>
  <c r="E15" i="161"/>
  <c r="G15" i="160"/>
  <c r="E29" i="155"/>
  <c r="G29" i="155" s="1"/>
  <c r="E14" i="157"/>
  <c r="E19" i="156"/>
  <c r="G19" i="156" s="1"/>
  <c r="G14" i="156"/>
  <c r="E12" i="160"/>
  <c r="G12" i="159"/>
  <c r="E11" i="160"/>
  <c r="G11" i="159"/>
  <c r="E10" i="160"/>
  <c r="G10" i="159"/>
  <c r="E9" i="158"/>
  <c r="G9" i="157"/>
  <c r="E13" i="157"/>
  <c r="G13" i="157" s="1"/>
  <c r="E8" i="160"/>
  <c r="G8" i="159"/>
  <c r="E6" i="160"/>
  <c r="G6" i="159"/>
  <c r="E5" i="160"/>
  <c r="G5" i="159"/>
  <c r="G7" i="156"/>
  <c r="E4" i="158"/>
  <c r="E7" i="157"/>
  <c r="G4" i="157"/>
  <c r="E9" i="109"/>
  <c r="E30" i="82"/>
  <c r="G30" i="82" s="1"/>
  <c r="G29" i="82"/>
  <c r="G8" i="84"/>
  <c r="E13" i="84"/>
  <c r="E8" i="85"/>
  <c r="E10" i="108"/>
  <c r="E26" i="87"/>
  <c r="G26" i="86"/>
  <c r="F17" i="144"/>
  <c r="F19" i="143"/>
  <c r="F17" i="101"/>
  <c r="E21" i="149"/>
  <c r="E30" i="81"/>
  <c r="G30" i="81" s="1"/>
  <c r="G29" i="81"/>
  <c r="J25" i="82"/>
  <c r="I25" i="94"/>
  <c r="H25" i="83"/>
  <c r="E15" i="148"/>
  <c r="G13" i="83"/>
  <c r="F8" i="148"/>
  <c r="F15" i="108"/>
  <c r="G15" i="107"/>
  <c r="E20" i="109"/>
  <c r="G20" i="108"/>
  <c r="E6" i="96"/>
  <c r="G6" i="95"/>
  <c r="E18" i="98"/>
  <c r="G18" i="97"/>
  <c r="E29" i="106"/>
  <c r="H12" i="90"/>
  <c r="I12" i="101"/>
  <c r="J12" i="89"/>
  <c r="H11" i="83"/>
  <c r="J11" i="82"/>
  <c r="I11" i="94"/>
  <c r="F20" i="113"/>
  <c r="E8" i="108"/>
  <c r="G8" i="107"/>
  <c r="E13" i="107"/>
  <c r="F24" i="88"/>
  <c r="G24" i="87"/>
  <c r="F10" i="101"/>
  <c r="G21" i="144"/>
  <c r="F21" i="145"/>
  <c r="F14" i="108"/>
  <c r="F19" i="107"/>
  <c r="G14" i="107"/>
  <c r="E4" i="89"/>
  <c r="G4" i="88"/>
  <c r="E7" i="88"/>
  <c r="G8" i="147"/>
  <c r="E30" i="141"/>
  <c r="G30" i="141" s="1"/>
  <c r="G29" i="141"/>
  <c r="G17" i="107"/>
  <c r="E17" i="108"/>
  <c r="G7" i="85"/>
  <c r="H21" i="83"/>
  <c r="J21" i="82"/>
  <c r="I21" i="94"/>
  <c r="E20" i="149"/>
  <c r="E29" i="30"/>
  <c r="E30" i="30" s="1"/>
  <c r="F30" i="139"/>
  <c r="G30" i="139" s="1"/>
  <c r="G29" i="139"/>
  <c r="E25" i="98"/>
  <c r="G25" i="97"/>
  <c r="F11" i="90"/>
  <c r="G11" i="89"/>
  <c r="F13" i="96"/>
  <c r="F12" i="97"/>
  <c r="G12" i="96"/>
  <c r="G22" i="148"/>
  <c r="E22" i="149"/>
  <c r="J18" i="82"/>
  <c r="I18" i="94"/>
  <c r="H18" i="83"/>
  <c r="E4" i="32"/>
  <c r="E7" i="31"/>
  <c r="F10" i="106"/>
  <c r="F13" i="106" s="1"/>
  <c r="F29" i="106" s="1"/>
  <c r="F30" i="106" s="1"/>
  <c r="G10" i="105"/>
  <c r="E8" i="149"/>
  <c r="G26" i="148"/>
  <c r="E26" i="149"/>
  <c r="G5" i="96"/>
  <c r="E5" i="97"/>
  <c r="H27" i="83"/>
  <c r="J27" i="82"/>
  <c r="I27" i="94"/>
  <c r="F12" i="111"/>
  <c r="G12" i="110"/>
  <c r="E17" i="144"/>
  <c r="G17" i="143"/>
  <c r="E19" i="143"/>
  <c r="E25" i="149"/>
  <c r="F18" i="137"/>
  <c r="G18" i="136"/>
  <c r="F30" i="116"/>
  <c r="G30" i="116" s="1"/>
  <c r="G29" i="116"/>
  <c r="F13" i="105"/>
  <c r="I24" i="98"/>
  <c r="H24" i="87"/>
  <c r="J24" i="86"/>
  <c r="E30" i="117"/>
  <c r="E20" i="32"/>
  <c r="E28" i="31"/>
  <c r="G19" i="142"/>
  <c r="E29" i="142"/>
  <c r="F15" i="146"/>
  <c r="G15" i="145"/>
  <c r="G18" i="120"/>
  <c r="F18" i="121"/>
  <c r="F19" i="120"/>
  <c r="G19" i="120" s="1"/>
  <c r="G13" i="117"/>
  <c r="F29" i="117"/>
  <c r="F30" i="117" s="1"/>
  <c r="G27" i="143"/>
  <c r="E27" i="144"/>
  <c r="F9" i="107"/>
  <c r="G9" i="106"/>
  <c r="E19" i="95"/>
  <c r="G19" i="95" s="1"/>
  <c r="E14" i="96"/>
  <c r="G14" i="95"/>
  <c r="G27" i="107"/>
  <c r="E27" i="108"/>
  <c r="E28" i="108" s="1"/>
  <c r="J14" i="91"/>
  <c r="H14" i="92"/>
  <c r="I14" i="103"/>
  <c r="E11" i="108"/>
  <c r="G11" i="107"/>
  <c r="G15" i="90"/>
  <c r="F29" i="104"/>
  <c r="G13" i="104"/>
  <c r="E4" i="136"/>
  <c r="E5" i="149"/>
  <c r="F4" i="149"/>
  <c r="E27" i="97"/>
  <c r="G27" i="96"/>
  <c r="F12" i="87"/>
  <c r="G12" i="86"/>
  <c r="F13" i="86"/>
  <c r="G23" i="143"/>
  <c r="E23" i="144"/>
  <c r="E28" i="143"/>
  <c r="G28" i="143" s="1"/>
  <c r="F14" i="148"/>
  <c r="G14" i="148" s="1"/>
  <c r="F8" i="133"/>
  <c r="G8" i="132"/>
  <c r="G9" i="118"/>
  <c r="F9" i="119"/>
  <c r="F13" i="118"/>
  <c r="E23" i="109"/>
  <c r="G23" i="108"/>
  <c r="G17" i="83"/>
  <c r="E19" i="83"/>
  <c r="G19" i="83" s="1"/>
  <c r="E17" i="84"/>
  <c r="F18" i="97"/>
  <c r="F19" i="96"/>
  <c r="J23" i="82"/>
  <c r="I23" i="94"/>
  <c r="H23" i="83"/>
  <c r="F14" i="132"/>
  <c r="G14" i="131"/>
  <c r="F19" i="131"/>
  <c r="G19" i="131" s="1"/>
  <c r="F10" i="146"/>
  <c r="F6" i="121"/>
  <c r="G6" i="120"/>
  <c r="I22" i="94"/>
  <c r="H22" i="83"/>
  <c r="J22" i="82"/>
  <c r="E16" i="149"/>
  <c r="G16" i="148"/>
  <c r="F9" i="146"/>
  <c r="G9" i="145"/>
  <c r="E24" i="149"/>
  <c r="F20" i="123"/>
  <c r="G20" i="122"/>
  <c r="E21" i="96"/>
  <c r="E28" i="95"/>
  <c r="G28" i="95" s="1"/>
  <c r="G21" i="95"/>
  <c r="J6" i="86"/>
  <c r="H6" i="87"/>
  <c r="I6" i="98"/>
  <c r="E14" i="149"/>
  <c r="E14" i="112"/>
  <c r="J15" i="84"/>
  <c r="I15" i="96"/>
  <c r="H15" i="85"/>
  <c r="I17" i="94"/>
  <c r="H17" i="83"/>
  <c r="J17" i="82"/>
  <c r="H19" i="82"/>
  <c r="J19" i="82" s="1"/>
  <c r="E30" i="105"/>
  <c r="E25" i="88"/>
  <c r="G25" i="87"/>
  <c r="F17" i="137"/>
  <c r="E8" i="35"/>
  <c r="E13" i="34"/>
  <c r="G18" i="107"/>
  <c r="E18" i="108"/>
  <c r="H10" i="82"/>
  <c r="I10" i="93"/>
  <c r="J10" i="81"/>
  <c r="G14" i="88"/>
  <c r="F14" i="89"/>
  <c r="F19" i="88"/>
  <c r="F20" i="148"/>
  <c r="G20" i="148" s="1"/>
  <c r="G9" i="132"/>
  <c r="F9" i="133"/>
  <c r="F24" i="144"/>
  <c r="G24" i="143"/>
  <c r="E23" i="84"/>
  <c r="G23" i="83"/>
  <c r="E28" i="83"/>
  <c r="G28" i="83" s="1"/>
  <c r="E11" i="149"/>
  <c r="G19" i="106"/>
  <c r="G7" i="108"/>
  <c r="G12" i="132"/>
  <c r="F12" i="133"/>
  <c r="F30" i="128"/>
  <c r="G30" i="128" s="1"/>
  <c r="G29" i="128"/>
  <c r="E16" i="135"/>
  <c r="G10" i="131"/>
  <c r="E10" i="132"/>
  <c r="E13" i="131"/>
  <c r="E23" i="97"/>
  <c r="G23" i="96"/>
  <c r="E9" i="149"/>
  <c r="E29" i="130"/>
  <c r="G13" i="130"/>
  <c r="E30" i="129"/>
  <c r="G30" i="129" s="1"/>
  <c r="G29" i="129"/>
  <c r="E9" i="123"/>
  <c r="E12" i="148"/>
  <c r="E12" i="121"/>
  <c r="G12" i="120"/>
  <c r="E13" i="120"/>
  <c r="F17" i="126"/>
  <c r="E22" i="120"/>
  <c r="G22" i="119"/>
  <c r="E28" i="119"/>
  <c r="F5" i="87"/>
  <c r="G5" i="86"/>
  <c r="F7" i="86"/>
  <c r="G9" i="95"/>
  <c r="E9" i="96"/>
  <c r="E13" i="95"/>
  <c r="G13" i="95" s="1"/>
  <c r="E21" i="109"/>
  <c r="G21" i="108"/>
  <c r="E24" i="109"/>
  <c r="G24" i="108"/>
  <c r="E7" i="95"/>
  <c r="J5" i="82"/>
  <c r="I5" i="94"/>
  <c r="H5" i="83"/>
  <c r="J9" i="95"/>
  <c r="H9" i="96"/>
  <c r="I9" i="107"/>
  <c r="E16" i="108"/>
  <c r="G16" i="107"/>
  <c r="E19" i="107"/>
  <c r="E5" i="110"/>
  <c r="G5" i="109"/>
  <c r="E29" i="94"/>
  <c r="E6" i="125"/>
  <c r="F21" i="84"/>
  <c r="F28" i="83"/>
  <c r="F29" i="83" s="1"/>
  <c r="F30" i="83" s="1"/>
  <c r="G21" i="83"/>
  <c r="G13" i="198" l="1"/>
  <c r="E29" i="198"/>
  <c r="G9" i="199"/>
  <c r="E13" i="199"/>
  <c r="G29" i="197"/>
  <c r="E30" i="197"/>
  <c r="G30" i="197" s="1"/>
  <c r="J16" i="95"/>
  <c r="H16" i="96"/>
  <c r="I16" i="107"/>
  <c r="G20" i="101"/>
  <c r="E20" i="102"/>
  <c r="G20" i="102" s="1"/>
  <c r="E26" i="97"/>
  <c r="G26" i="96"/>
  <c r="F26" i="109"/>
  <c r="G26" i="108"/>
  <c r="E24" i="98"/>
  <c r="G24" i="97"/>
  <c r="F22" i="108"/>
  <c r="F28" i="107"/>
  <c r="G28" i="107" s="1"/>
  <c r="G22" i="107"/>
  <c r="E16" i="97"/>
  <c r="G16" i="96"/>
  <c r="F4" i="111"/>
  <c r="F7" i="110"/>
  <c r="G15" i="97"/>
  <c r="E15" i="98"/>
  <c r="H26" i="99"/>
  <c r="I26" i="110"/>
  <c r="J26" i="98"/>
  <c r="E17" i="100"/>
  <c r="G17" i="99"/>
  <c r="E11" i="99"/>
  <c r="G11" i="98"/>
  <c r="E4" i="102"/>
  <c r="G4" i="102" s="1"/>
  <c r="G4" i="101"/>
  <c r="G19" i="107"/>
  <c r="E8" i="101"/>
  <c r="G8" i="100"/>
  <c r="G22" i="99"/>
  <c r="E22" i="100"/>
  <c r="E10" i="100"/>
  <c r="G10" i="99"/>
  <c r="F23" i="121"/>
  <c r="G23" i="120"/>
  <c r="F4" i="120"/>
  <c r="F7" i="119"/>
  <c r="G7" i="119" s="1"/>
  <c r="G4" i="119"/>
  <c r="E25" i="109"/>
  <c r="G25" i="108"/>
  <c r="G24" i="119"/>
  <c r="F24" i="120"/>
  <c r="F28" i="119"/>
  <c r="G28" i="119" s="1"/>
  <c r="E4" i="110"/>
  <c r="G4" i="109"/>
  <c r="G16" i="122"/>
  <c r="F16" i="123"/>
  <c r="G14" i="121"/>
  <c r="F14" i="122"/>
  <c r="G30" i="117"/>
  <c r="G26" i="121"/>
  <c r="F26" i="122"/>
  <c r="G29" i="117"/>
  <c r="E6" i="113"/>
  <c r="G6" i="112"/>
  <c r="E22" i="112"/>
  <c r="F4" i="132"/>
  <c r="G4" i="131"/>
  <c r="F21" i="132"/>
  <c r="G21" i="131"/>
  <c r="F7" i="131"/>
  <c r="G7" i="131" s="1"/>
  <c r="F22" i="132"/>
  <c r="G22" i="131"/>
  <c r="E25" i="121"/>
  <c r="G25" i="120"/>
  <c r="G27" i="120"/>
  <c r="E27" i="121"/>
  <c r="E10" i="121"/>
  <c r="G10" i="120"/>
  <c r="F13" i="131"/>
  <c r="G13" i="131" s="1"/>
  <c r="F11" i="132"/>
  <c r="G11" i="131"/>
  <c r="E23" i="123"/>
  <c r="E17" i="123"/>
  <c r="G17" i="122"/>
  <c r="G23" i="131"/>
  <c r="F23" i="132"/>
  <c r="E4" i="122"/>
  <c r="F28" i="131"/>
  <c r="G28" i="131" s="1"/>
  <c r="E21" i="123"/>
  <c r="G21" i="122"/>
  <c r="E11" i="126"/>
  <c r="G11" i="126" s="1"/>
  <c r="G11" i="125"/>
  <c r="F26" i="133"/>
  <c r="G26" i="132"/>
  <c r="F5" i="133"/>
  <c r="F7" i="132"/>
  <c r="E19" i="121"/>
  <c r="E15" i="122"/>
  <c r="G15" i="121"/>
  <c r="F28" i="132"/>
  <c r="G28" i="132" s="1"/>
  <c r="F16" i="134"/>
  <c r="G16" i="133"/>
  <c r="F25" i="134"/>
  <c r="G25" i="133"/>
  <c r="E7" i="122"/>
  <c r="G5" i="122"/>
  <c r="E5" i="123"/>
  <c r="E29" i="119"/>
  <c r="E30" i="119" s="1"/>
  <c r="F6" i="136"/>
  <c r="G6" i="135"/>
  <c r="F25" i="146"/>
  <c r="G25" i="145"/>
  <c r="E20" i="133"/>
  <c r="G20" i="132"/>
  <c r="F29" i="143"/>
  <c r="F30" i="143" s="1"/>
  <c r="F12" i="144"/>
  <c r="G12" i="143"/>
  <c r="F13" i="143"/>
  <c r="G13" i="143"/>
  <c r="G13" i="142"/>
  <c r="E5" i="133"/>
  <c r="E7" i="132"/>
  <c r="G5" i="132"/>
  <c r="G15" i="134"/>
  <c r="E15" i="135"/>
  <c r="F5" i="146"/>
  <c r="F7" i="145"/>
  <c r="G7" i="145" s="1"/>
  <c r="G5" i="145"/>
  <c r="E25" i="136"/>
  <c r="F11" i="146"/>
  <c r="G11" i="145"/>
  <c r="E17" i="134"/>
  <c r="G17" i="133"/>
  <c r="E19" i="133"/>
  <c r="E11" i="137"/>
  <c r="E24" i="134"/>
  <c r="G24" i="133"/>
  <c r="E28" i="133"/>
  <c r="E27" i="134"/>
  <c r="G27" i="133"/>
  <c r="E23" i="136"/>
  <c r="E18" i="147"/>
  <c r="G18" i="146"/>
  <c r="F20" i="161"/>
  <c r="F28" i="160"/>
  <c r="E10" i="145"/>
  <c r="E13" i="144"/>
  <c r="G10" i="144"/>
  <c r="F15" i="162"/>
  <c r="F19" i="161"/>
  <c r="E6" i="147"/>
  <c r="G6" i="146"/>
  <c r="E4" i="148"/>
  <c r="G4" i="147"/>
  <c r="E7" i="147"/>
  <c r="F8" i="161"/>
  <c r="F13" i="160"/>
  <c r="F29" i="160" s="1"/>
  <c r="F30" i="160" s="1"/>
  <c r="F20" i="176"/>
  <c r="G20" i="175"/>
  <c r="F28" i="175"/>
  <c r="G28" i="175" s="1"/>
  <c r="F19" i="176"/>
  <c r="G19" i="176" s="1"/>
  <c r="G16" i="176"/>
  <c r="F23" i="176"/>
  <c r="G23" i="176" s="1"/>
  <c r="G23" i="175"/>
  <c r="F29" i="174"/>
  <c r="F30" i="174" s="1"/>
  <c r="G11" i="176"/>
  <c r="F13" i="176"/>
  <c r="F27" i="189"/>
  <c r="G27" i="188"/>
  <c r="F28" i="188"/>
  <c r="F11" i="190"/>
  <c r="G11" i="189"/>
  <c r="F13" i="189"/>
  <c r="F17" i="190"/>
  <c r="G17" i="189"/>
  <c r="F19" i="189"/>
  <c r="G6" i="190"/>
  <c r="F7" i="190"/>
  <c r="F29" i="188"/>
  <c r="F30" i="188" s="1"/>
  <c r="G22" i="190"/>
  <c r="G28" i="184"/>
  <c r="E29" i="184"/>
  <c r="E21" i="188"/>
  <c r="G21" i="185"/>
  <c r="E28" i="185"/>
  <c r="E30" i="183"/>
  <c r="G30" i="183" s="1"/>
  <c r="G29" i="183"/>
  <c r="G13" i="188"/>
  <c r="G9" i="189"/>
  <c r="E9" i="190"/>
  <c r="E13" i="189"/>
  <c r="E29" i="173"/>
  <c r="G13" i="173"/>
  <c r="G9" i="174"/>
  <c r="E9" i="175"/>
  <c r="E9" i="176" s="1"/>
  <c r="E13" i="174"/>
  <c r="E30" i="172"/>
  <c r="G30" i="172" s="1"/>
  <c r="G29" i="172"/>
  <c r="E27" i="162"/>
  <c r="G27" i="161"/>
  <c r="E26" i="159"/>
  <c r="G26" i="158"/>
  <c r="E28" i="158"/>
  <c r="G28" i="158" s="1"/>
  <c r="E25" i="161"/>
  <c r="G25" i="160"/>
  <c r="E24" i="161"/>
  <c r="G24" i="160"/>
  <c r="E30" i="155"/>
  <c r="G30" i="155" s="1"/>
  <c r="E23" i="161"/>
  <c r="G23" i="160"/>
  <c r="E22" i="161"/>
  <c r="G22" i="160"/>
  <c r="E21" i="161"/>
  <c r="G21" i="160"/>
  <c r="E20" i="161"/>
  <c r="G20" i="160"/>
  <c r="E18" i="161"/>
  <c r="G18" i="160"/>
  <c r="E17" i="158"/>
  <c r="G17" i="157"/>
  <c r="E16" i="158"/>
  <c r="G16" i="157"/>
  <c r="E15" i="162"/>
  <c r="G15" i="161"/>
  <c r="E14" i="158"/>
  <c r="G14" i="157"/>
  <c r="E19" i="157"/>
  <c r="G19" i="157" s="1"/>
  <c r="E29" i="156"/>
  <c r="E30" i="156" s="1"/>
  <c r="G30" i="156" s="1"/>
  <c r="E12" i="161"/>
  <c r="G12" i="160"/>
  <c r="E11" i="161"/>
  <c r="G11" i="160"/>
  <c r="E10" i="161"/>
  <c r="G10" i="160"/>
  <c r="E9" i="159"/>
  <c r="G9" i="158"/>
  <c r="E13" i="158"/>
  <c r="G13" i="158" s="1"/>
  <c r="E8" i="161"/>
  <c r="G8" i="160"/>
  <c r="E6" i="161"/>
  <c r="G6" i="160"/>
  <c r="E5" i="161"/>
  <c r="G5" i="160"/>
  <c r="G7" i="157"/>
  <c r="E4" i="159"/>
  <c r="E7" i="158"/>
  <c r="G4" i="158"/>
  <c r="I18" i="95"/>
  <c r="J18" i="83"/>
  <c r="H18" i="84"/>
  <c r="E21" i="150"/>
  <c r="F10" i="102"/>
  <c r="E18" i="99"/>
  <c r="E17" i="145"/>
  <c r="G17" i="144"/>
  <c r="E19" i="144"/>
  <c r="I21" i="95"/>
  <c r="H21" i="84"/>
  <c r="J21" i="83"/>
  <c r="F21" i="85"/>
  <c r="F28" i="84"/>
  <c r="F29" i="84" s="1"/>
  <c r="F30" i="84" s="1"/>
  <c r="G21" i="84"/>
  <c r="F9" i="108"/>
  <c r="G9" i="107"/>
  <c r="I24" i="99"/>
  <c r="J24" i="87"/>
  <c r="H24" i="88"/>
  <c r="G22" i="149"/>
  <c r="E22" i="150"/>
  <c r="F24" i="89"/>
  <c r="G24" i="88"/>
  <c r="E6" i="97"/>
  <c r="E7" i="97" s="1"/>
  <c r="G6" i="96"/>
  <c r="F8" i="134"/>
  <c r="G8" i="133"/>
  <c r="G10" i="132"/>
  <c r="E10" i="133"/>
  <c r="E13" i="132"/>
  <c r="E23" i="85"/>
  <c r="G23" i="84"/>
  <c r="E28" i="84"/>
  <c r="G28" i="84" s="1"/>
  <c r="E27" i="145"/>
  <c r="G27" i="144"/>
  <c r="F12" i="112"/>
  <c r="G12" i="111"/>
  <c r="E29" i="107"/>
  <c r="F17" i="102"/>
  <c r="F29" i="105"/>
  <c r="G13" i="105"/>
  <c r="G17" i="108"/>
  <c r="E17" i="109"/>
  <c r="F12" i="98"/>
  <c r="G12" i="97"/>
  <c r="F13" i="97"/>
  <c r="E8" i="109"/>
  <c r="E13" i="108"/>
  <c r="G8" i="108"/>
  <c r="E20" i="110"/>
  <c r="G20" i="109"/>
  <c r="F17" i="145"/>
  <c r="F19" i="144"/>
  <c r="I15" i="97"/>
  <c r="H15" i="86"/>
  <c r="J15" i="85"/>
  <c r="E16" i="150"/>
  <c r="G16" i="149"/>
  <c r="H27" i="84"/>
  <c r="J27" i="83"/>
  <c r="I27" i="95"/>
  <c r="F29" i="96"/>
  <c r="F30" i="96" s="1"/>
  <c r="G19" i="143"/>
  <c r="E29" i="143"/>
  <c r="F14" i="149"/>
  <c r="G14" i="149" s="1"/>
  <c r="G9" i="133"/>
  <c r="F9" i="134"/>
  <c r="E7" i="96"/>
  <c r="F20" i="114"/>
  <c r="F15" i="109"/>
  <c r="G15" i="108"/>
  <c r="E26" i="88"/>
  <c r="G26" i="87"/>
  <c r="E29" i="131"/>
  <c r="E13" i="35"/>
  <c r="E8" i="36"/>
  <c r="E30" i="94"/>
  <c r="G30" i="94" s="1"/>
  <c r="G29" i="94"/>
  <c r="E23" i="145"/>
  <c r="G23" i="144"/>
  <c r="E28" i="144"/>
  <c r="E11" i="109"/>
  <c r="G11" i="108"/>
  <c r="E5" i="98"/>
  <c r="G5" i="97"/>
  <c r="F8" i="149"/>
  <c r="E29" i="95"/>
  <c r="G7" i="95"/>
  <c r="F17" i="138"/>
  <c r="G24" i="144"/>
  <c r="F24" i="145"/>
  <c r="F28" i="145" s="1"/>
  <c r="G7" i="109"/>
  <c r="G11" i="90"/>
  <c r="E10" i="109"/>
  <c r="E12" i="122"/>
  <c r="G12" i="121"/>
  <c r="E13" i="121"/>
  <c r="F30" i="104"/>
  <c r="G30" i="104" s="1"/>
  <c r="G29" i="104"/>
  <c r="E9" i="124"/>
  <c r="J6" i="87"/>
  <c r="H6" i="88"/>
  <c r="I6" i="99"/>
  <c r="F18" i="122"/>
  <c r="G18" i="121"/>
  <c r="F19" i="121"/>
  <c r="E26" i="150"/>
  <c r="G26" i="149"/>
  <c r="J11" i="83"/>
  <c r="I11" i="95"/>
  <c r="H11" i="84"/>
  <c r="E29" i="83"/>
  <c r="E8" i="86"/>
  <c r="G8" i="85"/>
  <c r="E13" i="85"/>
  <c r="E24" i="110"/>
  <c r="G24" i="109"/>
  <c r="E5" i="111"/>
  <c r="G5" i="110"/>
  <c r="E7" i="110"/>
  <c r="E25" i="89"/>
  <c r="G25" i="88"/>
  <c r="E7" i="89"/>
  <c r="E4" i="90"/>
  <c r="G4" i="89"/>
  <c r="G13" i="84"/>
  <c r="E17" i="85"/>
  <c r="G17" i="84"/>
  <c r="E19" i="84"/>
  <c r="G19" i="84" s="1"/>
  <c r="E14" i="113"/>
  <c r="G7" i="86"/>
  <c r="G12" i="133"/>
  <c r="F12" i="134"/>
  <c r="G14" i="89"/>
  <c r="F14" i="90"/>
  <c r="F19" i="89"/>
  <c r="F6" i="122"/>
  <c r="G6" i="121"/>
  <c r="G13" i="118"/>
  <c r="F29" i="118"/>
  <c r="G12" i="87"/>
  <c r="F12" i="88"/>
  <c r="F13" i="87"/>
  <c r="J14" i="92"/>
  <c r="H14" i="93"/>
  <c r="I14" i="104"/>
  <c r="G8" i="148"/>
  <c r="E25" i="99"/>
  <c r="G25" i="98"/>
  <c r="E4" i="137"/>
  <c r="F9" i="120"/>
  <c r="F13" i="119"/>
  <c r="G9" i="119"/>
  <c r="F18" i="138"/>
  <c r="G18" i="138" s="1"/>
  <c r="G18" i="137"/>
  <c r="J12" i="90"/>
  <c r="H12" i="91"/>
  <c r="I12" i="102"/>
  <c r="E15" i="149"/>
  <c r="H22" i="84"/>
  <c r="I22" i="95"/>
  <c r="J22" i="83"/>
  <c r="E6" i="126"/>
  <c r="E16" i="136"/>
  <c r="E30" i="130"/>
  <c r="G30" i="130" s="1"/>
  <c r="G29" i="130"/>
  <c r="E21" i="97"/>
  <c r="E28" i="96"/>
  <c r="G28" i="96" s="1"/>
  <c r="G21" i="96"/>
  <c r="F10" i="147"/>
  <c r="E27" i="98"/>
  <c r="G27" i="97"/>
  <c r="F15" i="147"/>
  <c r="G15" i="146"/>
  <c r="E25" i="150"/>
  <c r="E8" i="150"/>
  <c r="F14" i="109"/>
  <c r="F19" i="108"/>
  <c r="G14" i="108"/>
  <c r="G29" i="106"/>
  <c r="E30" i="106"/>
  <c r="G30" i="106" s="1"/>
  <c r="J25" i="83"/>
  <c r="I25" i="95"/>
  <c r="H25" i="84"/>
  <c r="E12" i="149"/>
  <c r="E16" i="109"/>
  <c r="G16" i="108"/>
  <c r="E19" i="108"/>
  <c r="F5" i="88"/>
  <c r="F7" i="87"/>
  <c r="G5" i="87"/>
  <c r="E9" i="150"/>
  <c r="G27" i="108"/>
  <c r="E27" i="109"/>
  <c r="E28" i="109" s="1"/>
  <c r="G29" i="142"/>
  <c r="E30" i="142"/>
  <c r="G30" i="142" s="1"/>
  <c r="F21" i="146"/>
  <c r="G21" i="145"/>
  <c r="G13" i="106"/>
  <c r="E14" i="150"/>
  <c r="E21" i="110"/>
  <c r="G21" i="109"/>
  <c r="H9" i="97"/>
  <c r="I9" i="108"/>
  <c r="J9" i="96"/>
  <c r="I10" i="94"/>
  <c r="J10" i="82"/>
  <c r="H10" i="83"/>
  <c r="I17" i="95"/>
  <c r="I19" i="95" s="1"/>
  <c r="J17" i="83"/>
  <c r="H17" i="84"/>
  <c r="H19" i="83"/>
  <c r="J19" i="83" s="1"/>
  <c r="F4" i="150"/>
  <c r="F10" i="107"/>
  <c r="G10" i="106"/>
  <c r="F28" i="144"/>
  <c r="E9" i="110"/>
  <c r="F18" i="98"/>
  <c r="G18" i="98" s="1"/>
  <c r="F19" i="97"/>
  <c r="E23" i="110"/>
  <c r="G23" i="109"/>
  <c r="E9" i="97"/>
  <c r="G9" i="96"/>
  <c r="E13" i="96"/>
  <c r="G13" i="96" s="1"/>
  <c r="E22" i="121"/>
  <c r="E28" i="120"/>
  <c r="G22" i="120"/>
  <c r="E11" i="150"/>
  <c r="G18" i="108"/>
  <c r="E18" i="109"/>
  <c r="I19" i="94"/>
  <c r="F20" i="124"/>
  <c r="G20" i="123"/>
  <c r="G14" i="132"/>
  <c r="F19" i="132"/>
  <c r="G19" i="132" s="1"/>
  <c r="F14" i="133"/>
  <c r="E29" i="31"/>
  <c r="E30" i="31" s="1"/>
  <c r="F9" i="147"/>
  <c r="G9" i="146"/>
  <c r="F20" i="149"/>
  <c r="G20" i="149" s="1"/>
  <c r="H5" i="84"/>
  <c r="J5" i="83"/>
  <c r="I5" i="95"/>
  <c r="E23" i="98"/>
  <c r="G23" i="97"/>
  <c r="E24" i="150"/>
  <c r="H23" i="84"/>
  <c r="I23" i="95"/>
  <c r="J23" i="83"/>
  <c r="E5" i="150"/>
  <c r="E14" i="97"/>
  <c r="E19" i="96"/>
  <c r="G19" i="96" s="1"/>
  <c r="G14" i="96"/>
  <c r="E28" i="32"/>
  <c r="E20" i="33"/>
  <c r="E4" i="33"/>
  <c r="E7" i="32"/>
  <c r="E20" i="150"/>
  <c r="G13" i="199" l="1"/>
  <c r="E29" i="199"/>
  <c r="E30" i="198"/>
  <c r="G30" i="198" s="1"/>
  <c r="G29" i="198"/>
  <c r="F22" i="109"/>
  <c r="F28" i="108"/>
  <c r="G28" i="108" s="1"/>
  <c r="G22" i="108"/>
  <c r="G24" i="98"/>
  <c r="E24" i="99"/>
  <c r="F26" i="110"/>
  <c r="G26" i="109"/>
  <c r="G26" i="97"/>
  <c r="E26" i="98"/>
  <c r="H16" i="97"/>
  <c r="J16" i="96"/>
  <c r="I16" i="108"/>
  <c r="E16" i="98"/>
  <c r="G16" i="97"/>
  <c r="E15" i="99"/>
  <c r="G15" i="98"/>
  <c r="F4" i="112"/>
  <c r="F7" i="111"/>
  <c r="E11" i="100"/>
  <c r="G11" i="99"/>
  <c r="E17" i="101"/>
  <c r="G17" i="100"/>
  <c r="H26" i="100"/>
  <c r="J26" i="99"/>
  <c r="I26" i="111"/>
  <c r="E10" i="101"/>
  <c r="G10" i="100"/>
  <c r="E22" i="101"/>
  <c r="G22" i="100"/>
  <c r="E8" i="102"/>
  <c r="G8" i="102" s="1"/>
  <c r="G8" i="101"/>
  <c r="F23" i="122"/>
  <c r="G23" i="121"/>
  <c r="G24" i="120"/>
  <c r="F24" i="121"/>
  <c r="F28" i="120"/>
  <c r="G28" i="120" s="1"/>
  <c r="G25" i="109"/>
  <c r="E25" i="110"/>
  <c r="F4" i="121"/>
  <c r="G4" i="120"/>
  <c r="F7" i="120"/>
  <c r="G7" i="120" s="1"/>
  <c r="G26" i="122"/>
  <c r="F26" i="123"/>
  <c r="F14" i="123"/>
  <c r="G14" i="122"/>
  <c r="F16" i="124"/>
  <c r="G16" i="123"/>
  <c r="E4" i="111"/>
  <c r="E7" i="111" s="1"/>
  <c r="G4" i="110"/>
  <c r="E22" i="113"/>
  <c r="E6" i="114"/>
  <c r="G6" i="114" s="1"/>
  <c r="G6" i="113"/>
  <c r="F11" i="133"/>
  <c r="G11" i="132"/>
  <c r="F13" i="132"/>
  <c r="E10" i="122"/>
  <c r="G10" i="121"/>
  <c r="G27" i="121"/>
  <c r="E27" i="122"/>
  <c r="F29" i="131"/>
  <c r="F30" i="131" s="1"/>
  <c r="E25" i="122"/>
  <c r="G25" i="121"/>
  <c r="G22" i="132"/>
  <c r="F22" i="133"/>
  <c r="G19" i="121"/>
  <c r="G21" i="132"/>
  <c r="F21" i="133"/>
  <c r="F28" i="133" s="1"/>
  <c r="G28" i="133" s="1"/>
  <c r="F4" i="133"/>
  <c r="G4" i="132"/>
  <c r="E4" i="123"/>
  <c r="E7" i="123" s="1"/>
  <c r="G23" i="132"/>
  <c r="F23" i="133"/>
  <c r="E17" i="124"/>
  <c r="G17" i="123"/>
  <c r="E23" i="124"/>
  <c r="E15" i="123"/>
  <c r="E19" i="122"/>
  <c r="G15" i="122"/>
  <c r="G7" i="132"/>
  <c r="F5" i="134"/>
  <c r="F7" i="133"/>
  <c r="F26" i="134"/>
  <c r="G26" i="133"/>
  <c r="E21" i="124"/>
  <c r="G21" i="123"/>
  <c r="E5" i="124"/>
  <c r="G5" i="123"/>
  <c r="F25" i="135"/>
  <c r="G25" i="134"/>
  <c r="F16" i="135"/>
  <c r="G16" i="134"/>
  <c r="F29" i="132"/>
  <c r="F30" i="132" s="1"/>
  <c r="F6" i="137"/>
  <c r="G6" i="136"/>
  <c r="F12" i="145"/>
  <c r="G12" i="144"/>
  <c r="F13" i="144"/>
  <c r="E20" i="134"/>
  <c r="G20" i="133"/>
  <c r="G13" i="144"/>
  <c r="F25" i="147"/>
  <c r="G25" i="146"/>
  <c r="E17" i="135"/>
  <c r="G17" i="134"/>
  <c r="E19" i="134"/>
  <c r="F11" i="147"/>
  <c r="G11" i="146"/>
  <c r="E25" i="137"/>
  <c r="F5" i="147"/>
  <c r="F7" i="146"/>
  <c r="G7" i="146" s="1"/>
  <c r="G5" i="146"/>
  <c r="G15" i="135"/>
  <c r="E15" i="136"/>
  <c r="E7" i="133"/>
  <c r="G7" i="133" s="1"/>
  <c r="E5" i="134"/>
  <c r="G5" i="133"/>
  <c r="E27" i="135"/>
  <c r="G27" i="134"/>
  <c r="G24" i="134"/>
  <c r="E24" i="135"/>
  <c r="E28" i="134"/>
  <c r="E11" i="138"/>
  <c r="E23" i="137"/>
  <c r="E10" i="146"/>
  <c r="E13" i="145"/>
  <c r="G10" i="145"/>
  <c r="F20" i="162"/>
  <c r="F28" i="161"/>
  <c r="E18" i="148"/>
  <c r="G18" i="147"/>
  <c r="G6" i="147"/>
  <c r="E6" i="148"/>
  <c r="F15" i="163"/>
  <c r="F19" i="163" s="1"/>
  <c r="F19" i="162"/>
  <c r="E4" i="149"/>
  <c r="E7" i="148"/>
  <c r="G4" i="148"/>
  <c r="F8" i="162"/>
  <c r="F13" i="161"/>
  <c r="F29" i="161" s="1"/>
  <c r="F30" i="161" s="1"/>
  <c r="F29" i="176"/>
  <c r="F30" i="176" s="1"/>
  <c r="F28" i="176"/>
  <c r="G28" i="176" s="1"/>
  <c r="G20" i="176"/>
  <c r="F29" i="175"/>
  <c r="F30" i="175" s="1"/>
  <c r="G15" i="162"/>
  <c r="E15" i="163"/>
  <c r="G27" i="162"/>
  <c r="E27" i="163"/>
  <c r="G27" i="163" s="1"/>
  <c r="F27" i="190"/>
  <c r="G27" i="189"/>
  <c r="F28" i="189"/>
  <c r="G11" i="190"/>
  <c r="F13" i="190"/>
  <c r="G7" i="190"/>
  <c r="G19" i="189"/>
  <c r="F29" i="189"/>
  <c r="F30" i="189" s="1"/>
  <c r="G17" i="190"/>
  <c r="F19" i="190"/>
  <c r="G19" i="190" s="1"/>
  <c r="G9" i="176"/>
  <c r="E13" i="176"/>
  <c r="G28" i="185"/>
  <c r="E29" i="185"/>
  <c r="E21" i="189"/>
  <c r="G21" i="188"/>
  <c r="E28" i="188"/>
  <c r="E30" i="184"/>
  <c r="G30" i="184" s="1"/>
  <c r="G29" i="184"/>
  <c r="G13" i="189"/>
  <c r="G9" i="190"/>
  <c r="E13" i="190"/>
  <c r="E30" i="173"/>
  <c r="G30" i="173" s="1"/>
  <c r="G29" i="173"/>
  <c r="E29" i="174"/>
  <c r="G13" i="174"/>
  <c r="G9" i="175"/>
  <c r="E13" i="175"/>
  <c r="E26" i="160"/>
  <c r="G26" i="159"/>
  <c r="E28" i="159"/>
  <c r="G28" i="159" s="1"/>
  <c r="E25" i="162"/>
  <c r="G25" i="161"/>
  <c r="E24" i="162"/>
  <c r="G24" i="161"/>
  <c r="E23" i="162"/>
  <c r="G23" i="161"/>
  <c r="E22" i="162"/>
  <c r="G22" i="161"/>
  <c r="E21" i="162"/>
  <c r="G21" i="161"/>
  <c r="E20" i="162"/>
  <c r="E20" i="163" s="1"/>
  <c r="G20" i="161"/>
  <c r="E29" i="157"/>
  <c r="E30" i="157" s="1"/>
  <c r="G30" i="157" s="1"/>
  <c r="E18" i="162"/>
  <c r="G18" i="161"/>
  <c r="G29" i="156"/>
  <c r="E17" i="159"/>
  <c r="G17" i="158"/>
  <c r="E16" i="159"/>
  <c r="G16" i="158"/>
  <c r="E14" i="159"/>
  <c r="E19" i="158"/>
  <c r="G19" i="158" s="1"/>
  <c r="G14" i="158"/>
  <c r="E12" i="162"/>
  <c r="G12" i="161"/>
  <c r="E11" i="162"/>
  <c r="G11" i="161"/>
  <c r="E10" i="162"/>
  <c r="G10" i="161"/>
  <c r="G9" i="159"/>
  <c r="E9" i="160"/>
  <c r="E13" i="159"/>
  <c r="G13" i="159" s="1"/>
  <c r="E8" i="162"/>
  <c r="E8" i="163" s="1"/>
  <c r="G8" i="161"/>
  <c r="E6" i="162"/>
  <c r="G6" i="161"/>
  <c r="E5" i="162"/>
  <c r="G5" i="161"/>
  <c r="G7" i="158"/>
  <c r="E4" i="160"/>
  <c r="E7" i="159"/>
  <c r="G4" i="159"/>
  <c r="H12" i="92"/>
  <c r="I12" i="103"/>
  <c r="J12" i="91"/>
  <c r="E17" i="110"/>
  <c r="G17" i="109"/>
  <c r="G13" i="132"/>
  <c r="E29" i="132"/>
  <c r="F21" i="86"/>
  <c r="F28" i="85"/>
  <c r="F29" i="85" s="1"/>
  <c r="F30" i="85" s="1"/>
  <c r="G21" i="85"/>
  <c r="E16" i="151"/>
  <c r="G16" i="151" s="1"/>
  <c r="G16" i="150"/>
  <c r="E10" i="134"/>
  <c r="G10" i="133"/>
  <c r="E13" i="133"/>
  <c r="E29" i="120"/>
  <c r="E26" i="89"/>
  <c r="G26" i="88"/>
  <c r="F30" i="105"/>
  <c r="G30" i="105" s="1"/>
  <c r="G29" i="105"/>
  <c r="H25" i="85"/>
  <c r="J25" i="84"/>
  <c r="I25" i="96"/>
  <c r="E17" i="86"/>
  <c r="G17" i="85"/>
  <c r="E19" i="85"/>
  <c r="G19" i="85" s="1"/>
  <c r="E12" i="123"/>
  <c r="G12" i="122"/>
  <c r="E13" i="122"/>
  <c r="G29" i="95"/>
  <c r="E30" i="95"/>
  <c r="G30" i="95" s="1"/>
  <c r="F15" i="110"/>
  <c r="G15" i="109"/>
  <c r="J21" i="84"/>
  <c r="I21" i="96"/>
  <c r="H21" i="85"/>
  <c r="J17" i="84"/>
  <c r="H17" i="85"/>
  <c r="I17" i="96"/>
  <c r="H19" i="84"/>
  <c r="J19" i="84" s="1"/>
  <c r="F8" i="150"/>
  <c r="G8" i="150" s="1"/>
  <c r="F8" i="135"/>
  <c r="G8" i="134"/>
  <c r="H11" i="85"/>
  <c r="I11" i="96"/>
  <c r="J11" i="84"/>
  <c r="E21" i="98"/>
  <c r="E28" i="97"/>
  <c r="G28" i="97" s="1"/>
  <c r="G21" i="97"/>
  <c r="E26" i="151"/>
  <c r="G26" i="151" s="1"/>
  <c r="G26" i="150"/>
  <c r="E10" i="110"/>
  <c r="G19" i="144"/>
  <c r="E29" i="144"/>
  <c r="G29" i="83"/>
  <c r="E30" i="83"/>
  <c r="G30" i="83" s="1"/>
  <c r="F30" i="118"/>
  <c r="G30" i="118" s="1"/>
  <c r="G29" i="118"/>
  <c r="E29" i="84"/>
  <c r="G7" i="97"/>
  <c r="E29" i="96"/>
  <c r="G7" i="96"/>
  <c r="J15" i="86"/>
  <c r="I15" i="98"/>
  <c r="H15" i="87"/>
  <c r="E6" i="98"/>
  <c r="E7" i="98" s="1"/>
  <c r="G6" i="97"/>
  <c r="F9" i="121"/>
  <c r="F13" i="120"/>
  <c r="G9" i="120"/>
  <c r="E7" i="90"/>
  <c r="G4" i="90"/>
  <c r="G9" i="134"/>
  <c r="F9" i="135"/>
  <c r="E17" i="146"/>
  <c r="G17" i="145"/>
  <c r="E19" i="145"/>
  <c r="E9" i="151"/>
  <c r="H10" i="84"/>
  <c r="I10" i="95"/>
  <c r="J10" i="83"/>
  <c r="G19" i="108"/>
  <c r="G14" i="90"/>
  <c r="F19" i="90"/>
  <c r="E5" i="99"/>
  <c r="G5" i="98"/>
  <c r="F29" i="144"/>
  <c r="F30" i="144" s="1"/>
  <c r="G24" i="89"/>
  <c r="F24" i="90"/>
  <c r="G24" i="90" s="1"/>
  <c r="E24" i="151"/>
  <c r="E8" i="151"/>
  <c r="F17" i="146"/>
  <c r="F19" i="145"/>
  <c r="G22" i="150"/>
  <c r="E22" i="151"/>
  <c r="G22" i="151" s="1"/>
  <c r="E18" i="100"/>
  <c r="E16" i="110"/>
  <c r="G16" i="109"/>
  <c r="E19" i="109"/>
  <c r="G8" i="149"/>
  <c r="E4" i="138"/>
  <c r="G12" i="134"/>
  <c r="F12" i="135"/>
  <c r="F18" i="123"/>
  <c r="G18" i="122"/>
  <c r="F19" i="122"/>
  <c r="E11" i="110"/>
  <c r="G11" i="109"/>
  <c r="E30" i="107"/>
  <c r="E22" i="122"/>
  <c r="E28" i="121"/>
  <c r="G22" i="121"/>
  <c r="E16" i="137"/>
  <c r="E21" i="111"/>
  <c r="G21" i="110"/>
  <c r="E25" i="90"/>
  <c r="G25" i="90" s="1"/>
  <c r="G25" i="89"/>
  <c r="G28" i="144"/>
  <c r="J24" i="88"/>
  <c r="I24" i="100"/>
  <c r="H24" i="89"/>
  <c r="G13" i="119"/>
  <c r="F29" i="119"/>
  <c r="E23" i="99"/>
  <c r="G23" i="98"/>
  <c r="E9" i="111"/>
  <c r="E25" i="151"/>
  <c r="G7" i="110"/>
  <c r="F14" i="150"/>
  <c r="E20" i="111"/>
  <c r="G20" i="110"/>
  <c r="F10" i="148"/>
  <c r="E5" i="151"/>
  <c r="E23" i="111"/>
  <c r="G23" i="110"/>
  <c r="F19" i="133"/>
  <c r="G19" i="133" s="1"/>
  <c r="G14" i="133"/>
  <c r="F14" i="134"/>
  <c r="F18" i="99"/>
  <c r="F19" i="98"/>
  <c r="E20" i="151"/>
  <c r="F20" i="125"/>
  <c r="G20" i="124"/>
  <c r="E14" i="151"/>
  <c r="I22" i="96"/>
  <c r="H22" i="85"/>
  <c r="J22" i="84"/>
  <c r="E25" i="100"/>
  <c r="G25" i="99"/>
  <c r="E23" i="146"/>
  <c r="G23" i="145"/>
  <c r="E28" i="145"/>
  <c r="G28" i="145" s="1"/>
  <c r="E30" i="143"/>
  <c r="G30" i="143" s="1"/>
  <c r="G29" i="143"/>
  <c r="F12" i="113"/>
  <c r="G12" i="112"/>
  <c r="E21" i="151"/>
  <c r="E27" i="110"/>
  <c r="G27" i="109"/>
  <c r="F9" i="148"/>
  <c r="G9" i="147"/>
  <c r="F6" i="123"/>
  <c r="G6" i="122"/>
  <c r="F19" i="109"/>
  <c r="F14" i="110"/>
  <c r="G14" i="109"/>
  <c r="E5" i="112"/>
  <c r="G5" i="111"/>
  <c r="H6" i="89"/>
  <c r="I6" i="100"/>
  <c r="J6" i="88"/>
  <c r="E29" i="108"/>
  <c r="F12" i="89"/>
  <c r="G12" i="88"/>
  <c r="F13" i="88"/>
  <c r="E14" i="98"/>
  <c r="E19" i="97"/>
  <c r="G19" i="97" s="1"/>
  <c r="G14" i="97"/>
  <c r="E9" i="98"/>
  <c r="G9" i="97"/>
  <c r="E13" i="97"/>
  <c r="G13" i="97" s="1"/>
  <c r="G7" i="87"/>
  <c r="I23" i="96"/>
  <c r="J23" i="84"/>
  <c r="H23" i="85"/>
  <c r="I5" i="96"/>
  <c r="J5" i="84"/>
  <c r="H5" i="85"/>
  <c r="E18" i="110"/>
  <c r="G18" i="109"/>
  <c r="F10" i="108"/>
  <c r="F13" i="108" s="1"/>
  <c r="F29" i="108" s="1"/>
  <c r="F30" i="108" s="1"/>
  <c r="G10" i="107"/>
  <c r="E8" i="110"/>
  <c r="E13" i="109"/>
  <c r="G8" i="109"/>
  <c r="G27" i="145"/>
  <c r="E27" i="146"/>
  <c r="F13" i="107"/>
  <c r="J18" i="84"/>
  <c r="H18" i="85"/>
  <c r="I18" i="96"/>
  <c r="H9" i="98"/>
  <c r="J9" i="97"/>
  <c r="I9" i="109"/>
  <c r="E29" i="32"/>
  <c r="E30" i="32" s="1"/>
  <c r="F20" i="150"/>
  <c r="G20" i="150" s="1"/>
  <c r="F4" i="151"/>
  <c r="E12" i="150"/>
  <c r="F15" i="148"/>
  <c r="G15" i="147"/>
  <c r="E24" i="111"/>
  <c r="G24" i="110"/>
  <c r="E13" i="36"/>
  <c r="E8" i="37"/>
  <c r="F29" i="97"/>
  <c r="F30" i="97" s="1"/>
  <c r="F9" i="109"/>
  <c r="G9" i="108"/>
  <c r="G8" i="86"/>
  <c r="E13" i="86"/>
  <c r="E8" i="87"/>
  <c r="F5" i="89"/>
  <c r="G5" i="88"/>
  <c r="F7" i="88"/>
  <c r="E4" i="34"/>
  <c r="E7" i="33"/>
  <c r="E29" i="33" s="1"/>
  <c r="E30" i="33" s="1"/>
  <c r="E11" i="151"/>
  <c r="E15" i="150"/>
  <c r="H14" i="94"/>
  <c r="J14" i="93"/>
  <c r="I14" i="105"/>
  <c r="G13" i="85"/>
  <c r="E29" i="85"/>
  <c r="E14" i="114"/>
  <c r="E28" i="33"/>
  <c r="E20" i="34"/>
  <c r="F21" i="147"/>
  <c r="G21" i="146"/>
  <c r="E27" i="99"/>
  <c r="G27" i="98"/>
  <c r="E9" i="125"/>
  <c r="G24" i="145"/>
  <c r="F24" i="146"/>
  <c r="F28" i="146" s="1"/>
  <c r="E30" i="131"/>
  <c r="G30" i="131" s="1"/>
  <c r="G29" i="131"/>
  <c r="I27" i="96"/>
  <c r="J27" i="84"/>
  <c r="H27" i="85"/>
  <c r="G12" i="98"/>
  <c r="F12" i="99"/>
  <c r="F13" i="98"/>
  <c r="E23" i="86"/>
  <c r="G23" i="85"/>
  <c r="E28" i="85"/>
  <c r="G28" i="85" s="1"/>
  <c r="E30" i="199" l="1"/>
  <c r="G30" i="199" s="1"/>
  <c r="G29" i="199"/>
  <c r="H16" i="98"/>
  <c r="I16" i="109"/>
  <c r="J16" i="97"/>
  <c r="E26" i="99"/>
  <c r="G26" i="98"/>
  <c r="F26" i="111"/>
  <c r="G26" i="110"/>
  <c r="E24" i="100"/>
  <c r="G24" i="99"/>
  <c r="F22" i="110"/>
  <c r="F28" i="109"/>
  <c r="G28" i="109" s="1"/>
  <c r="G22" i="109"/>
  <c r="E16" i="99"/>
  <c r="G16" i="98"/>
  <c r="F4" i="113"/>
  <c r="F7" i="112"/>
  <c r="E15" i="100"/>
  <c r="G15" i="99"/>
  <c r="I26" i="112"/>
  <c r="J26" i="100"/>
  <c r="H26" i="101"/>
  <c r="E17" i="102"/>
  <c r="G17" i="102" s="1"/>
  <c r="G17" i="101"/>
  <c r="G11" i="100"/>
  <c r="E11" i="101"/>
  <c r="G22" i="101"/>
  <c r="E22" i="102"/>
  <c r="G22" i="102" s="1"/>
  <c r="E10" i="102"/>
  <c r="G10" i="102" s="1"/>
  <c r="G10" i="101"/>
  <c r="G13" i="108"/>
  <c r="F23" i="123"/>
  <c r="G23" i="122"/>
  <c r="F4" i="122"/>
  <c r="G4" i="121"/>
  <c r="F7" i="121"/>
  <c r="G7" i="121" s="1"/>
  <c r="E25" i="111"/>
  <c r="G25" i="110"/>
  <c r="G24" i="121"/>
  <c r="F24" i="122"/>
  <c r="F28" i="121"/>
  <c r="G28" i="121" s="1"/>
  <c r="E4" i="112"/>
  <c r="E7" i="112" s="1"/>
  <c r="G4" i="111"/>
  <c r="G16" i="124"/>
  <c r="F16" i="125"/>
  <c r="F14" i="124"/>
  <c r="G14" i="123"/>
  <c r="G26" i="123"/>
  <c r="F26" i="124"/>
  <c r="E22" i="114"/>
  <c r="F4" i="134"/>
  <c r="G4" i="133"/>
  <c r="F21" i="134"/>
  <c r="G21" i="133"/>
  <c r="F22" i="134"/>
  <c r="G22" i="133"/>
  <c r="E25" i="123"/>
  <c r="G25" i="122"/>
  <c r="E27" i="123"/>
  <c r="G27" i="122"/>
  <c r="E10" i="123"/>
  <c r="G10" i="122"/>
  <c r="F11" i="134"/>
  <c r="G11" i="133"/>
  <c r="F13" i="133"/>
  <c r="F29" i="133" s="1"/>
  <c r="F30" i="133" s="1"/>
  <c r="G19" i="122"/>
  <c r="E23" i="125"/>
  <c r="E17" i="125"/>
  <c r="G17" i="124"/>
  <c r="G23" i="133"/>
  <c r="F23" i="134"/>
  <c r="E4" i="124"/>
  <c r="E21" i="125"/>
  <c r="G21" i="124"/>
  <c r="G26" i="134"/>
  <c r="F26" i="135"/>
  <c r="F5" i="135"/>
  <c r="F7" i="134"/>
  <c r="G28" i="134"/>
  <c r="E19" i="123"/>
  <c r="E15" i="124"/>
  <c r="G15" i="123"/>
  <c r="F28" i="134"/>
  <c r="F16" i="136"/>
  <c r="G16" i="135"/>
  <c r="F25" i="136"/>
  <c r="G25" i="135"/>
  <c r="E5" i="125"/>
  <c r="G5" i="124"/>
  <c r="F6" i="138"/>
  <c r="G6" i="137"/>
  <c r="F25" i="148"/>
  <c r="G25" i="147"/>
  <c r="G20" i="134"/>
  <c r="E20" i="135"/>
  <c r="F12" i="146"/>
  <c r="G12" i="145"/>
  <c r="F13" i="145"/>
  <c r="G13" i="145" s="1"/>
  <c r="G15" i="136"/>
  <c r="E15" i="137"/>
  <c r="E7" i="134"/>
  <c r="E5" i="135"/>
  <c r="G5" i="134"/>
  <c r="F5" i="148"/>
  <c r="F7" i="147"/>
  <c r="G7" i="147" s="1"/>
  <c r="G5" i="147"/>
  <c r="E25" i="138"/>
  <c r="F11" i="148"/>
  <c r="G11" i="147"/>
  <c r="E17" i="136"/>
  <c r="G17" i="135"/>
  <c r="E19" i="135"/>
  <c r="E24" i="136"/>
  <c r="G24" i="135"/>
  <c r="E27" i="136"/>
  <c r="G27" i="135"/>
  <c r="E23" i="138"/>
  <c r="E18" i="149"/>
  <c r="G18" i="148"/>
  <c r="F20" i="163"/>
  <c r="F28" i="163" s="1"/>
  <c r="F28" i="162"/>
  <c r="G15" i="163"/>
  <c r="E10" i="147"/>
  <c r="E13" i="146"/>
  <c r="G10" i="146"/>
  <c r="G6" i="148"/>
  <c r="E6" i="149"/>
  <c r="E7" i="149" s="1"/>
  <c r="G4" i="149"/>
  <c r="E4" i="150"/>
  <c r="F13" i="162"/>
  <c r="F29" i="162" s="1"/>
  <c r="F30" i="162" s="1"/>
  <c r="F8" i="163"/>
  <c r="F13" i="163" s="1"/>
  <c r="F29" i="163" s="1"/>
  <c r="F30" i="163" s="1"/>
  <c r="G11" i="162"/>
  <c r="E11" i="163"/>
  <c r="G11" i="163" s="1"/>
  <c r="G23" i="162"/>
  <c r="E23" i="163"/>
  <c r="G23" i="163" s="1"/>
  <c r="G18" i="162"/>
  <c r="E18" i="163"/>
  <c r="G18" i="163" s="1"/>
  <c r="G25" i="162"/>
  <c r="E25" i="163"/>
  <c r="G25" i="163" s="1"/>
  <c r="G12" i="162"/>
  <c r="E12" i="163"/>
  <c r="G12" i="163" s="1"/>
  <c r="G24" i="162"/>
  <c r="E24" i="163"/>
  <c r="G24" i="163" s="1"/>
  <c r="G21" i="162"/>
  <c r="E21" i="163"/>
  <c r="G21" i="163" s="1"/>
  <c r="G5" i="162"/>
  <c r="E5" i="163"/>
  <c r="G5" i="163" s="1"/>
  <c r="G10" i="162"/>
  <c r="E10" i="163"/>
  <c r="G10" i="163" s="1"/>
  <c r="G6" i="162"/>
  <c r="E6" i="163"/>
  <c r="G6" i="163" s="1"/>
  <c r="G22" i="162"/>
  <c r="E22" i="163"/>
  <c r="G22" i="163" s="1"/>
  <c r="G27" i="190"/>
  <c r="F28" i="190"/>
  <c r="F29" i="190"/>
  <c r="F30" i="190" s="1"/>
  <c r="G13" i="176"/>
  <c r="E29" i="176"/>
  <c r="G28" i="188"/>
  <c r="E29" i="188"/>
  <c r="G21" i="189"/>
  <c r="E21" i="190"/>
  <c r="E28" i="189"/>
  <c r="G29" i="185"/>
  <c r="E30" i="185"/>
  <c r="G30" i="185" s="1"/>
  <c r="G13" i="190"/>
  <c r="G29" i="174"/>
  <c r="E30" i="174"/>
  <c r="G30" i="174" s="1"/>
  <c r="G13" i="175"/>
  <c r="E29" i="175"/>
  <c r="E26" i="161"/>
  <c r="G26" i="160"/>
  <c r="E28" i="160"/>
  <c r="G28" i="160" s="1"/>
  <c r="G29" i="157"/>
  <c r="G20" i="162"/>
  <c r="E17" i="160"/>
  <c r="G17" i="159"/>
  <c r="E16" i="160"/>
  <c r="G16" i="159"/>
  <c r="E14" i="160"/>
  <c r="E19" i="159"/>
  <c r="G19" i="159" s="1"/>
  <c r="G14" i="159"/>
  <c r="E29" i="158"/>
  <c r="G29" i="158" s="1"/>
  <c r="E9" i="161"/>
  <c r="G9" i="160"/>
  <c r="E13" i="160"/>
  <c r="G13" i="160" s="1"/>
  <c r="G8" i="162"/>
  <c r="G7" i="159"/>
  <c r="E4" i="161"/>
  <c r="E7" i="160"/>
  <c r="G4" i="160"/>
  <c r="E27" i="111"/>
  <c r="G27" i="110"/>
  <c r="F20" i="126"/>
  <c r="G20" i="125"/>
  <c r="E30" i="96"/>
  <c r="G30" i="96" s="1"/>
  <c r="G29" i="96"/>
  <c r="E21" i="99"/>
  <c r="G21" i="98"/>
  <c r="E28" i="98"/>
  <c r="G28" i="98" s="1"/>
  <c r="E26" i="90"/>
  <c r="G26" i="90" s="1"/>
  <c r="G26" i="89"/>
  <c r="G29" i="85"/>
  <c r="E30" i="85"/>
  <c r="G30" i="85" s="1"/>
  <c r="I6" i="101"/>
  <c r="H6" i="90"/>
  <c r="J6" i="89"/>
  <c r="E29" i="97"/>
  <c r="E30" i="120"/>
  <c r="G18" i="123"/>
  <c r="F18" i="124"/>
  <c r="F19" i="123"/>
  <c r="G19" i="123" s="1"/>
  <c r="G19" i="145"/>
  <c r="E29" i="145"/>
  <c r="F15" i="111"/>
  <c r="G15" i="110"/>
  <c r="G13" i="133"/>
  <c r="E29" i="133"/>
  <c r="J11" i="85"/>
  <c r="I11" i="97"/>
  <c r="H11" i="86"/>
  <c r="G13" i="86"/>
  <c r="E17" i="147"/>
  <c r="G17" i="146"/>
  <c r="E19" i="146"/>
  <c r="E10" i="135"/>
  <c r="E13" i="134"/>
  <c r="G10" i="134"/>
  <c r="J5" i="85"/>
  <c r="H5" i="86"/>
  <c r="I5" i="97"/>
  <c r="F12" i="114"/>
  <c r="G12" i="114" s="1"/>
  <c r="G12" i="113"/>
  <c r="F8" i="136"/>
  <c r="G8" i="135"/>
  <c r="E28" i="110"/>
  <c r="F9" i="110"/>
  <c r="G9" i="109"/>
  <c r="F19" i="134"/>
  <c r="G19" i="134" s="1"/>
  <c r="G14" i="134"/>
  <c r="F14" i="135"/>
  <c r="E16" i="138"/>
  <c r="F9" i="136"/>
  <c r="G9" i="135"/>
  <c r="G29" i="108"/>
  <c r="E30" i="108"/>
  <c r="G30" i="108" s="1"/>
  <c r="F17" i="147"/>
  <c r="F19" i="146"/>
  <c r="E8" i="38"/>
  <c r="E13" i="37"/>
  <c r="E9" i="112"/>
  <c r="G29" i="84"/>
  <c r="E30" i="84"/>
  <c r="G30" i="84" s="1"/>
  <c r="F8" i="151"/>
  <c r="E12" i="124"/>
  <c r="G12" i="123"/>
  <c r="E13" i="123"/>
  <c r="G7" i="111"/>
  <c r="E20" i="112"/>
  <c r="G20" i="111"/>
  <c r="E21" i="112"/>
  <c r="G21" i="111"/>
  <c r="E15" i="151"/>
  <c r="E27" i="147"/>
  <c r="G27" i="146"/>
  <c r="E23" i="100"/>
  <c r="G23" i="99"/>
  <c r="E22" i="123"/>
  <c r="E28" i="122"/>
  <c r="G22" i="122"/>
  <c r="G19" i="109"/>
  <c r="F21" i="87"/>
  <c r="F28" i="86"/>
  <c r="F29" i="86" s="1"/>
  <c r="F30" i="86" s="1"/>
  <c r="G21" i="86"/>
  <c r="F24" i="147"/>
  <c r="F28" i="147" s="1"/>
  <c r="G24" i="146"/>
  <c r="G23" i="146"/>
  <c r="E23" i="147"/>
  <c r="E28" i="146"/>
  <c r="G28" i="146" s="1"/>
  <c r="J22" i="85"/>
  <c r="H22" i="86"/>
  <c r="I22" i="97"/>
  <c r="E23" i="112"/>
  <c r="G23" i="111"/>
  <c r="F30" i="119"/>
  <c r="G30" i="119" s="1"/>
  <c r="G29" i="119"/>
  <c r="E5" i="100"/>
  <c r="G5" i="99"/>
  <c r="I19" i="96"/>
  <c r="E17" i="87"/>
  <c r="G17" i="86"/>
  <c r="E19" i="86"/>
  <c r="G19" i="86" s="1"/>
  <c r="G29" i="132"/>
  <c r="E30" i="132"/>
  <c r="G30" i="132" s="1"/>
  <c r="E28" i="34"/>
  <c r="E20" i="35"/>
  <c r="E4" i="35"/>
  <c r="E7" i="34"/>
  <c r="E29" i="34" s="1"/>
  <c r="E30" i="34" s="1"/>
  <c r="E8" i="111"/>
  <c r="E13" i="110"/>
  <c r="G8" i="110"/>
  <c r="E14" i="99"/>
  <c r="G14" i="98"/>
  <c r="E19" i="98"/>
  <c r="G19" i="98" s="1"/>
  <c r="E16" i="111"/>
  <c r="G16" i="110"/>
  <c r="E19" i="110"/>
  <c r="G7" i="98"/>
  <c r="F29" i="120"/>
  <c r="F30" i="120" s="1"/>
  <c r="G13" i="120"/>
  <c r="J17" i="85"/>
  <c r="I17" i="97"/>
  <c r="H17" i="86"/>
  <c r="H19" i="85"/>
  <c r="J19" i="85" s="1"/>
  <c r="F12" i="136"/>
  <c r="G12" i="135"/>
  <c r="F18" i="100"/>
  <c r="F19" i="99"/>
  <c r="E24" i="112"/>
  <c r="G24" i="111"/>
  <c r="G7" i="88"/>
  <c r="F15" i="149"/>
  <c r="G15" i="148"/>
  <c r="F6" i="124"/>
  <c r="G6" i="123"/>
  <c r="G18" i="99"/>
  <c r="F9" i="122"/>
  <c r="F13" i="121"/>
  <c r="G9" i="121"/>
  <c r="G29" i="144"/>
  <c r="E30" i="144"/>
  <c r="G30" i="144" s="1"/>
  <c r="H23" i="86"/>
  <c r="J23" i="85"/>
  <c r="I23" i="97"/>
  <c r="I9" i="110"/>
  <c r="J9" i="98"/>
  <c r="H9" i="99"/>
  <c r="J14" i="94"/>
  <c r="H14" i="95"/>
  <c r="I14" i="106"/>
  <c r="F29" i="107"/>
  <c r="G13" i="107"/>
  <c r="F21" i="148"/>
  <c r="G21" i="147"/>
  <c r="F29" i="98"/>
  <c r="F30" i="98" s="1"/>
  <c r="E12" i="151"/>
  <c r="H24" i="90"/>
  <c r="J24" i="89"/>
  <c r="I24" i="101"/>
  <c r="E18" i="101"/>
  <c r="G18" i="100"/>
  <c r="I21" i="97"/>
  <c r="J21" i="85"/>
  <c r="H21" i="86"/>
  <c r="I25" i="97"/>
  <c r="J25" i="85"/>
  <c r="H25" i="86"/>
  <c r="G17" i="110"/>
  <c r="E17" i="111"/>
  <c r="G18" i="110"/>
  <c r="E18" i="111"/>
  <c r="H10" i="85"/>
  <c r="J10" i="84"/>
  <c r="I10" i="96"/>
  <c r="I18" i="97"/>
  <c r="H18" i="86"/>
  <c r="J18" i="85"/>
  <c r="E27" i="100"/>
  <c r="G27" i="99"/>
  <c r="G9" i="98"/>
  <c r="E9" i="99"/>
  <c r="E13" i="98"/>
  <c r="G13" i="98" s="1"/>
  <c r="G23" i="86"/>
  <c r="E23" i="87"/>
  <c r="E28" i="86"/>
  <c r="G28" i="86" s="1"/>
  <c r="G12" i="99"/>
  <c r="F12" i="100"/>
  <c r="F13" i="99"/>
  <c r="G5" i="89"/>
  <c r="F5" i="90"/>
  <c r="F7" i="89"/>
  <c r="F10" i="149"/>
  <c r="E6" i="99"/>
  <c r="E7" i="99" s="1"/>
  <c r="G6" i="98"/>
  <c r="G8" i="87"/>
  <c r="E8" i="88"/>
  <c r="E13" i="87"/>
  <c r="F14" i="151"/>
  <c r="E5" i="113"/>
  <c r="G5" i="112"/>
  <c r="E9" i="126"/>
  <c r="E25" i="101"/>
  <c r="G25" i="100"/>
  <c r="E29" i="109"/>
  <c r="E29" i="121"/>
  <c r="F10" i="109"/>
  <c r="G10" i="108"/>
  <c r="F9" i="149"/>
  <c r="G9" i="148"/>
  <c r="G14" i="150"/>
  <c r="E10" i="111"/>
  <c r="F20" i="151"/>
  <c r="G20" i="151" s="1"/>
  <c r="F14" i="111"/>
  <c r="F19" i="110"/>
  <c r="G14" i="110"/>
  <c r="J27" i="85"/>
  <c r="H27" i="86"/>
  <c r="I27" i="97"/>
  <c r="F12" i="90"/>
  <c r="G12" i="89"/>
  <c r="F13" i="89"/>
  <c r="E11" i="111"/>
  <c r="G11" i="110"/>
  <c r="H15" i="88"/>
  <c r="I15" i="99"/>
  <c r="J15" i="87"/>
  <c r="I12" i="104"/>
  <c r="H12" i="93"/>
  <c r="J12" i="92"/>
  <c r="F22" i="111" l="1"/>
  <c r="F28" i="110"/>
  <c r="G22" i="110"/>
  <c r="E24" i="101"/>
  <c r="G24" i="100"/>
  <c r="F26" i="112"/>
  <c r="G26" i="111"/>
  <c r="E26" i="100"/>
  <c r="G26" i="99"/>
  <c r="G28" i="110"/>
  <c r="I16" i="110"/>
  <c r="H16" i="99"/>
  <c r="J16" i="98"/>
  <c r="E16" i="100"/>
  <c r="G16" i="99"/>
  <c r="E15" i="101"/>
  <c r="G15" i="100"/>
  <c r="F4" i="114"/>
  <c r="F7" i="114" s="1"/>
  <c r="F7" i="113"/>
  <c r="G11" i="101"/>
  <c r="E11" i="102"/>
  <c r="G11" i="102" s="1"/>
  <c r="H26" i="102"/>
  <c r="I26" i="113"/>
  <c r="J26" i="101"/>
  <c r="G19" i="110"/>
  <c r="E29" i="98"/>
  <c r="E30" i="98" s="1"/>
  <c r="G30" i="98" s="1"/>
  <c r="E28" i="111"/>
  <c r="F23" i="124"/>
  <c r="G23" i="123"/>
  <c r="G24" i="122"/>
  <c r="F24" i="123"/>
  <c r="F28" i="122"/>
  <c r="G28" i="122" s="1"/>
  <c r="G25" i="111"/>
  <c r="E25" i="112"/>
  <c r="F4" i="123"/>
  <c r="G4" i="122"/>
  <c r="F7" i="122"/>
  <c r="G7" i="122" s="1"/>
  <c r="F26" i="125"/>
  <c r="G26" i="124"/>
  <c r="G14" i="124"/>
  <c r="F14" i="125"/>
  <c r="G16" i="125"/>
  <c r="F16" i="126"/>
  <c r="G16" i="126" s="1"/>
  <c r="G4" i="112"/>
  <c r="E4" i="113"/>
  <c r="E7" i="113" s="1"/>
  <c r="F13" i="134"/>
  <c r="F11" i="135"/>
  <c r="G11" i="134"/>
  <c r="E10" i="124"/>
  <c r="G10" i="123"/>
  <c r="E27" i="124"/>
  <c r="G27" i="123"/>
  <c r="E25" i="124"/>
  <c r="G25" i="123"/>
  <c r="F22" i="135"/>
  <c r="G22" i="134"/>
  <c r="F21" i="135"/>
  <c r="G21" i="134"/>
  <c r="F4" i="135"/>
  <c r="G4" i="134"/>
  <c r="E4" i="125"/>
  <c r="E7" i="124"/>
  <c r="G23" i="134"/>
  <c r="F23" i="135"/>
  <c r="F28" i="135" s="1"/>
  <c r="E17" i="126"/>
  <c r="G17" i="126" s="1"/>
  <c r="G17" i="125"/>
  <c r="G7" i="134"/>
  <c r="E23" i="126"/>
  <c r="G15" i="124"/>
  <c r="E19" i="124"/>
  <c r="E15" i="125"/>
  <c r="F5" i="136"/>
  <c r="F26" i="136"/>
  <c r="G26" i="135"/>
  <c r="E21" i="126"/>
  <c r="G21" i="126" s="1"/>
  <c r="G21" i="125"/>
  <c r="E7" i="125"/>
  <c r="G5" i="125"/>
  <c r="E5" i="126"/>
  <c r="F25" i="137"/>
  <c r="G25" i="136"/>
  <c r="F16" i="137"/>
  <c r="G16" i="136"/>
  <c r="G6" i="138"/>
  <c r="F12" i="147"/>
  <c r="G12" i="146"/>
  <c r="F13" i="146"/>
  <c r="F29" i="146" s="1"/>
  <c r="F30" i="146" s="1"/>
  <c r="E20" i="136"/>
  <c r="G20" i="135"/>
  <c r="E28" i="135"/>
  <c r="F25" i="149"/>
  <c r="G25" i="148"/>
  <c r="F29" i="145"/>
  <c r="F30" i="145" s="1"/>
  <c r="G13" i="146"/>
  <c r="E17" i="137"/>
  <c r="G17" i="136"/>
  <c r="E19" i="136"/>
  <c r="F11" i="149"/>
  <c r="G11" i="148"/>
  <c r="F5" i="149"/>
  <c r="G5" i="148"/>
  <c r="F7" i="148"/>
  <c r="G7" i="148" s="1"/>
  <c r="E5" i="136"/>
  <c r="G5" i="135"/>
  <c r="E7" i="135"/>
  <c r="E15" i="138"/>
  <c r="G15" i="138" s="1"/>
  <c r="G15" i="137"/>
  <c r="E27" i="137"/>
  <c r="G27" i="136"/>
  <c r="E24" i="137"/>
  <c r="G24" i="136"/>
  <c r="E28" i="136"/>
  <c r="E10" i="148"/>
  <c r="E13" i="147"/>
  <c r="G10" i="147"/>
  <c r="G20" i="163"/>
  <c r="E18" i="150"/>
  <c r="G18" i="149"/>
  <c r="G6" i="149"/>
  <c r="E6" i="150"/>
  <c r="E7" i="150"/>
  <c r="G4" i="150"/>
  <c r="E4" i="151"/>
  <c r="G8" i="163"/>
  <c r="E30" i="176"/>
  <c r="G30" i="176" s="1"/>
  <c r="G29" i="176"/>
  <c r="G28" i="189"/>
  <c r="E29" i="189"/>
  <c r="G21" i="190"/>
  <c r="E28" i="190"/>
  <c r="E30" i="188"/>
  <c r="G30" i="188" s="1"/>
  <c r="G29" i="188"/>
  <c r="E30" i="175"/>
  <c r="G30" i="175" s="1"/>
  <c r="G29" i="175"/>
  <c r="E26" i="162"/>
  <c r="E26" i="163" s="1"/>
  <c r="G26" i="163" s="1"/>
  <c r="G26" i="161"/>
  <c r="E28" i="161"/>
  <c r="G28" i="161" s="1"/>
  <c r="E29" i="159"/>
  <c r="G29" i="159" s="1"/>
  <c r="E17" i="161"/>
  <c r="G17" i="160"/>
  <c r="E30" i="158"/>
  <c r="G30" i="158" s="1"/>
  <c r="E16" i="161"/>
  <c r="G16" i="160"/>
  <c r="E14" i="161"/>
  <c r="E19" i="160"/>
  <c r="G19" i="160" s="1"/>
  <c r="G14" i="160"/>
  <c r="E9" i="162"/>
  <c r="E9" i="163" s="1"/>
  <c r="G9" i="161"/>
  <c r="E13" i="161"/>
  <c r="G13" i="161" s="1"/>
  <c r="E4" i="162"/>
  <c r="E4" i="163" s="1"/>
  <c r="E7" i="161"/>
  <c r="G4" i="161"/>
  <c r="G7" i="160"/>
  <c r="F21" i="88"/>
  <c r="F28" i="87"/>
  <c r="F29" i="87" s="1"/>
  <c r="F30" i="87" s="1"/>
  <c r="G21" i="87"/>
  <c r="E30" i="133"/>
  <c r="G30" i="133" s="1"/>
  <c r="G29" i="133"/>
  <c r="H5" i="87"/>
  <c r="J5" i="86"/>
  <c r="I5" i="98"/>
  <c r="F15" i="112"/>
  <c r="G15" i="111"/>
  <c r="F19" i="111"/>
  <c r="F14" i="112"/>
  <c r="G14" i="111"/>
  <c r="G29" i="145"/>
  <c r="E30" i="145"/>
  <c r="G30" i="145" s="1"/>
  <c r="H14" i="96"/>
  <c r="I14" i="107"/>
  <c r="J14" i="95"/>
  <c r="E16" i="112"/>
  <c r="G16" i="111"/>
  <c r="E19" i="111"/>
  <c r="E12" i="125"/>
  <c r="G12" i="124"/>
  <c r="F14" i="136"/>
  <c r="F19" i="135"/>
  <c r="G19" i="135" s="1"/>
  <c r="G14" i="135"/>
  <c r="G13" i="134"/>
  <c r="E29" i="134"/>
  <c r="E21" i="100"/>
  <c r="G21" i="99"/>
  <c r="E28" i="99"/>
  <c r="G28" i="99" s="1"/>
  <c r="E27" i="101"/>
  <c r="G27" i="100"/>
  <c r="G23" i="100"/>
  <c r="E23" i="101"/>
  <c r="E10" i="136"/>
  <c r="G10" i="135"/>
  <c r="E13" i="135"/>
  <c r="F18" i="125"/>
  <c r="G18" i="124"/>
  <c r="F19" i="124"/>
  <c r="G19" i="124" s="1"/>
  <c r="F15" i="150"/>
  <c r="G15" i="149"/>
  <c r="G13" i="87"/>
  <c r="E29" i="87"/>
  <c r="E8" i="89"/>
  <c r="E13" i="88"/>
  <c r="G8" i="88"/>
  <c r="G19" i="146"/>
  <c r="E29" i="146"/>
  <c r="E11" i="112"/>
  <c r="G11" i="111"/>
  <c r="F10" i="110"/>
  <c r="G10" i="109"/>
  <c r="G27" i="147"/>
  <c r="E27" i="148"/>
  <c r="F18" i="101"/>
  <c r="F19" i="100"/>
  <c r="E29" i="110"/>
  <c r="J22" i="86"/>
  <c r="I22" i="98"/>
  <c r="H22" i="87"/>
  <c r="F13" i="109"/>
  <c r="E17" i="148"/>
  <c r="G17" i="147"/>
  <c r="E19" i="147"/>
  <c r="G17" i="87"/>
  <c r="E17" i="88"/>
  <c r="E19" i="87"/>
  <c r="G19" i="87" s="1"/>
  <c r="G23" i="87"/>
  <c r="E23" i="88"/>
  <c r="E28" i="87"/>
  <c r="G28" i="87" s="1"/>
  <c r="E23" i="113"/>
  <c r="G23" i="112"/>
  <c r="E8" i="112"/>
  <c r="E13" i="111"/>
  <c r="G8" i="111"/>
  <c r="E9" i="113"/>
  <c r="F9" i="111"/>
  <c r="G9" i="110"/>
  <c r="G20" i="126"/>
  <c r="I15" i="100"/>
  <c r="J15" i="88"/>
  <c r="H15" i="89"/>
  <c r="F9" i="150"/>
  <c r="G9" i="149"/>
  <c r="H24" i="91"/>
  <c r="I24" i="102"/>
  <c r="J24" i="90"/>
  <c r="G13" i="121"/>
  <c r="F29" i="121"/>
  <c r="F30" i="121" s="1"/>
  <c r="F12" i="137"/>
  <c r="G12" i="136"/>
  <c r="G30" i="120"/>
  <c r="G7" i="99"/>
  <c r="E10" i="112"/>
  <c r="E5" i="101"/>
  <c r="G5" i="100"/>
  <c r="E14" i="100"/>
  <c r="G14" i="99"/>
  <c r="E19" i="99"/>
  <c r="G19" i="99" s="1"/>
  <c r="E30" i="109"/>
  <c r="F7" i="90"/>
  <c r="G5" i="90"/>
  <c r="I10" i="97"/>
  <c r="J10" i="85"/>
  <c r="H10" i="86"/>
  <c r="F9" i="123"/>
  <c r="F13" i="122"/>
  <c r="G9" i="122"/>
  <c r="E4" i="36"/>
  <c r="E7" i="35"/>
  <c r="G23" i="147"/>
  <c r="E23" i="148"/>
  <c r="E28" i="147"/>
  <c r="G28" i="147" s="1"/>
  <c r="E21" i="113"/>
  <c r="G21" i="112"/>
  <c r="H8" i="42"/>
  <c r="E13" i="38"/>
  <c r="E29" i="122"/>
  <c r="E29" i="86"/>
  <c r="G29" i="120"/>
  <c r="F6" i="125"/>
  <c r="G6" i="124"/>
  <c r="E22" i="124"/>
  <c r="E28" i="123"/>
  <c r="G22" i="123"/>
  <c r="E30" i="121"/>
  <c r="G18" i="111"/>
  <c r="E18" i="112"/>
  <c r="H17" i="87"/>
  <c r="I17" i="98"/>
  <c r="I19" i="98" s="1"/>
  <c r="J17" i="86"/>
  <c r="H19" i="86"/>
  <c r="J19" i="86" s="1"/>
  <c r="E20" i="36"/>
  <c r="E28" i="35"/>
  <c r="E30" i="97"/>
  <c r="G30" i="97" s="1"/>
  <c r="G29" i="97"/>
  <c r="E27" i="112"/>
  <c r="E28" i="112" s="1"/>
  <c r="G27" i="111"/>
  <c r="E5" i="114"/>
  <c r="G5" i="113"/>
  <c r="J27" i="86"/>
  <c r="H27" i="87"/>
  <c r="I27" i="98"/>
  <c r="E25" i="102"/>
  <c r="G25" i="102" s="1"/>
  <c r="G25" i="101"/>
  <c r="I19" i="97"/>
  <c r="F17" i="148"/>
  <c r="F19" i="147"/>
  <c r="H11" i="87"/>
  <c r="J11" i="86"/>
  <c r="I11" i="98"/>
  <c r="G7" i="112"/>
  <c r="E24" i="113"/>
  <c r="G24" i="112"/>
  <c r="G12" i="90"/>
  <c r="F13" i="90"/>
  <c r="E17" i="112"/>
  <c r="G17" i="111"/>
  <c r="F21" i="149"/>
  <c r="G21" i="148"/>
  <c r="F24" i="148"/>
  <c r="G24" i="147"/>
  <c r="G8" i="151"/>
  <c r="F9" i="137"/>
  <c r="G9" i="136"/>
  <c r="J9" i="99"/>
  <c r="H9" i="100"/>
  <c r="I9" i="111"/>
  <c r="E13" i="99"/>
  <c r="G13" i="99" s="1"/>
  <c r="E9" i="100"/>
  <c r="G9" i="99"/>
  <c r="E18" i="102"/>
  <c r="G18" i="101"/>
  <c r="G14" i="151"/>
  <c r="J18" i="86"/>
  <c r="H18" i="87"/>
  <c r="I18" i="98"/>
  <c r="F10" i="150"/>
  <c r="J12" i="93"/>
  <c r="H12" i="94"/>
  <c r="I12" i="105"/>
  <c r="F29" i="99"/>
  <c r="F30" i="99" s="1"/>
  <c r="G8" i="136"/>
  <c r="F8" i="137"/>
  <c r="H21" i="87"/>
  <c r="I21" i="98"/>
  <c r="J21" i="86"/>
  <c r="I23" i="98"/>
  <c r="H23" i="87"/>
  <c r="J23" i="86"/>
  <c r="E6" i="100"/>
  <c r="G6" i="99"/>
  <c r="G7" i="89"/>
  <c r="F12" i="101"/>
  <c r="G12" i="100"/>
  <c r="F13" i="100"/>
  <c r="J25" i="86"/>
  <c r="I25" i="98"/>
  <c r="H25" i="87"/>
  <c r="F30" i="107"/>
  <c r="G30" i="107" s="1"/>
  <c r="G29" i="107"/>
  <c r="E20" i="113"/>
  <c r="G20" i="112"/>
  <c r="F29" i="134"/>
  <c r="F30" i="134" s="1"/>
  <c r="J6" i="90"/>
  <c r="H6" i="91"/>
  <c r="I6" i="102"/>
  <c r="H16" i="100" l="1"/>
  <c r="J16" i="99"/>
  <c r="I16" i="111"/>
  <c r="E26" i="101"/>
  <c r="G26" i="100"/>
  <c r="F26" i="113"/>
  <c r="G26" i="112"/>
  <c r="E24" i="102"/>
  <c r="G24" i="102" s="1"/>
  <c r="G24" i="101"/>
  <c r="F22" i="112"/>
  <c r="F28" i="111"/>
  <c r="G28" i="111" s="1"/>
  <c r="G22" i="111"/>
  <c r="E16" i="101"/>
  <c r="G16" i="100"/>
  <c r="E15" i="102"/>
  <c r="G15" i="102" s="1"/>
  <c r="G15" i="101"/>
  <c r="G29" i="98"/>
  <c r="I26" i="114"/>
  <c r="J26" i="102"/>
  <c r="H26" i="103"/>
  <c r="F23" i="125"/>
  <c r="G23" i="124"/>
  <c r="F4" i="124"/>
  <c r="F7" i="123"/>
  <c r="G7" i="123" s="1"/>
  <c r="G4" i="123"/>
  <c r="G25" i="112"/>
  <c r="E25" i="113"/>
  <c r="F24" i="124"/>
  <c r="G24" i="123"/>
  <c r="F28" i="123"/>
  <c r="G28" i="123" s="1"/>
  <c r="G4" i="113"/>
  <c r="E4" i="114"/>
  <c r="G4" i="114" s="1"/>
  <c r="F14" i="126"/>
  <c r="G14" i="126" s="1"/>
  <c r="G14" i="125"/>
  <c r="G26" i="125"/>
  <c r="F26" i="126"/>
  <c r="F4" i="136"/>
  <c r="G4" i="135"/>
  <c r="F21" i="136"/>
  <c r="F28" i="136" s="1"/>
  <c r="G28" i="136" s="1"/>
  <c r="G21" i="135"/>
  <c r="F7" i="135"/>
  <c r="G22" i="135"/>
  <c r="F22" i="136"/>
  <c r="E25" i="125"/>
  <c r="G25" i="124"/>
  <c r="G27" i="124"/>
  <c r="E27" i="125"/>
  <c r="E10" i="125"/>
  <c r="G10" i="124"/>
  <c r="F11" i="136"/>
  <c r="G11" i="135"/>
  <c r="F13" i="135"/>
  <c r="E13" i="124"/>
  <c r="G28" i="135"/>
  <c r="G7" i="135"/>
  <c r="G23" i="135"/>
  <c r="F23" i="136"/>
  <c r="E4" i="126"/>
  <c r="F26" i="137"/>
  <c r="G26" i="136"/>
  <c r="F5" i="137"/>
  <c r="F7" i="136"/>
  <c r="E15" i="126"/>
  <c r="G15" i="125"/>
  <c r="E19" i="125"/>
  <c r="F16" i="138"/>
  <c r="G16" i="138" s="1"/>
  <c r="G16" i="137"/>
  <c r="F25" i="138"/>
  <c r="G25" i="138" s="1"/>
  <c r="G25" i="137"/>
  <c r="G5" i="126"/>
  <c r="E29" i="123"/>
  <c r="E30" i="123" s="1"/>
  <c r="F25" i="150"/>
  <c r="G25" i="149"/>
  <c r="F29" i="147"/>
  <c r="F30" i="147" s="1"/>
  <c r="G20" i="136"/>
  <c r="E20" i="137"/>
  <c r="F12" i="148"/>
  <c r="G12" i="147"/>
  <c r="F13" i="147"/>
  <c r="G13" i="147" s="1"/>
  <c r="E7" i="136"/>
  <c r="E5" i="137"/>
  <c r="G5" i="136"/>
  <c r="F5" i="150"/>
  <c r="G5" i="149"/>
  <c r="F7" i="149"/>
  <c r="G7" i="149" s="1"/>
  <c r="F11" i="150"/>
  <c r="G11" i="149"/>
  <c r="E17" i="138"/>
  <c r="G17" i="137"/>
  <c r="E19" i="137"/>
  <c r="E24" i="138"/>
  <c r="G24" i="137"/>
  <c r="G27" i="137"/>
  <c r="E27" i="138"/>
  <c r="G27" i="138" s="1"/>
  <c r="E18" i="151"/>
  <c r="G18" i="151" s="1"/>
  <c r="G18" i="150"/>
  <c r="E10" i="149"/>
  <c r="E13" i="148"/>
  <c r="G10" i="148"/>
  <c r="E6" i="151"/>
  <c r="G6" i="151" s="1"/>
  <c r="G6" i="150"/>
  <c r="E7" i="151"/>
  <c r="G4" i="151"/>
  <c r="G4" i="163"/>
  <c r="E7" i="163"/>
  <c r="G9" i="163"/>
  <c r="E13" i="163"/>
  <c r="G13" i="163" s="1"/>
  <c r="E28" i="163"/>
  <c r="G28" i="163" s="1"/>
  <c r="G28" i="190"/>
  <c r="E29" i="190"/>
  <c r="E30" i="189"/>
  <c r="G30" i="189" s="1"/>
  <c r="G29" i="189"/>
  <c r="G26" i="162"/>
  <c r="E28" i="162"/>
  <c r="G28" i="162" s="1"/>
  <c r="E30" i="159"/>
  <c r="G30" i="159" s="1"/>
  <c r="G17" i="161"/>
  <c r="E17" i="162"/>
  <c r="E29" i="160"/>
  <c r="G29" i="160" s="1"/>
  <c r="E16" i="162"/>
  <c r="G16" i="161"/>
  <c r="E14" i="162"/>
  <c r="E14" i="163" s="1"/>
  <c r="E19" i="161"/>
  <c r="G19" i="161" s="1"/>
  <c r="G14" i="161"/>
  <c r="G9" i="162"/>
  <c r="E13" i="162"/>
  <c r="G13" i="162" s="1"/>
  <c r="G7" i="161"/>
  <c r="F6" i="126"/>
  <c r="G6" i="125"/>
  <c r="F19" i="112"/>
  <c r="F14" i="113"/>
  <c r="G14" i="112"/>
  <c r="G29" i="87"/>
  <c r="E30" i="87"/>
  <c r="G30" i="87" s="1"/>
  <c r="F14" i="137"/>
  <c r="F19" i="136"/>
  <c r="G19" i="136" s="1"/>
  <c r="G14" i="136"/>
  <c r="E6" i="101"/>
  <c r="E7" i="101" s="1"/>
  <c r="G6" i="100"/>
  <c r="F15" i="113"/>
  <c r="G15" i="112"/>
  <c r="G5" i="114"/>
  <c r="E29" i="111"/>
  <c r="E23" i="89"/>
  <c r="G23" i="88"/>
  <c r="E28" i="88"/>
  <c r="E24" i="114"/>
  <c r="G24" i="114" s="1"/>
  <c r="G24" i="113"/>
  <c r="E9" i="101"/>
  <c r="E13" i="100"/>
  <c r="G13" i="100" s="1"/>
  <c r="G9" i="100"/>
  <c r="E27" i="149"/>
  <c r="G27" i="148"/>
  <c r="F18" i="126"/>
  <c r="G18" i="125"/>
  <c r="F19" i="125"/>
  <c r="J5" i="87"/>
  <c r="I5" i="99"/>
  <c r="H5" i="88"/>
  <c r="F15" i="151"/>
  <c r="G15" i="150"/>
  <c r="H13" i="42"/>
  <c r="J13" i="42" s="1"/>
  <c r="J8" i="42"/>
  <c r="H8" i="80"/>
  <c r="I8" i="91"/>
  <c r="I13" i="91" s="1"/>
  <c r="G13" i="135"/>
  <c r="E29" i="135"/>
  <c r="H24" i="92"/>
  <c r="J24" i="91"/>
  <c r="I24" i="103"/>
  <c r="E17" i="89"/>
  <c r="G17" i="88"/>
  <c r="E19" i="88"/>
  <c r="G19" i="88" s="1"/>
  <c r="E12" i="126"/>
  <c r="G12" i="125"/>
  <c r="H23" i="88"/>
  <c r="J23" i="87"/>
  <c r="I23" i="99"/>
  <c r="I21" i="99"/>
  <c r="J21" i="87"/>
  <c r="H21" i="88"/>
  <c r="G23" i="148"/>
  <c r="E23" i="149"/>
  <c r="E28" i="148"/>
  <c r="F10" i="111"/>
  <c r="F13" i="111" s="1"/>
  <c r="F29" i="111" s="1"/>
  <c r="F30" i="111" s="1"/>
  <c r="G10" i="110"/>
  <c r="E10" i="137"/>
  <c r="E13" i="136"/>
  <c r="G10" i="136"/>
  <c r="G19" i="111"/>
  <c r="H15" i="90"/>
  <c r="J15" i="89"/>
  <c r="I15" i="101"/>
  <c r="E18" i="113"/>
  <c r="G18" i="112"/>
  <c r="E10" i="113"/>
  <c r="G19" i="147"/>
  <c r="E29" i="147"/>
  <c r="G23" i="101"/>
  <c r="E23" i="102"/>
  <c r="G23" i="102" s="1"/>
  <c r="E30" i="134"/>
  <c r="G30" i="134" s="1"/>
  <c r="G29" i="134"/>
  <c r="E8" i="113"/>
  <c r="E13" i="112"/>
  <c r="G8" i="112"/>
  <c r="E30" i="122"/>
  <c r="E20" i="37"/>
  <c r="E28" i="36"/>
  <c r="J11" i="87"/>
  <c r="H11" i="88"/>
  <c r="I11" i="99"/>
  <c r="E29" i="35"/>
  <c r="E30" i="35" s="1"/>
  <c r="E11" i="113"/>
  <c r="G11" i="112"/>
  <c r="E16" i="113"/>
  <c r="G16" i="112"/>
  <c r="E19" i="112"/>
  <c r="G8" i="89"/>
  <c r="E8" i="90"/>
  <c r="E13" i="89"/>
  <c r="F18" i="102"/>
  <c r="F19" i="102" s="1"/>
  <c r="F19" i="101"/>
  <c r="G29" i="86"/>
  <c r="E30" i="86"/>
  <c r="G30" i="86" s="1"/>
  <c r="F9" i="151"/>
  <c r="G9" i="150"/>
  <c r="E21" i="114"/>
  <c r="G21" i="114" s="1"/>
  <c r="G21" i="113"/>
  <c r="I25" i="99"/>
  <c r="H25" i="88"/>
  <c r="J25" i="87"/>
  <c r="I17" i="99"/>
  <c r="J17" i="87"/>
  <c r="H17" i="88"/>
  <c r="H19" i="87"/>
  <c r="J19" i="87" s="1"/>
  <c r="F24" i="149"/>
  <c r="F28" i="149" s="1"/>
  <c r="G24" i="148"/>
  <c r="G30" i="121"/>
  <c r="E4" i="37"/>
  <c r="E7" i="36"/>
  <c r="E29" i="99"/>
  <c r="E17" i="149"/>
  <c r="G17" i="148"/>
  <c r="E19" i="148"/>
  <c r="E14" i="101"/>
  <c r="G14" i="100"/>
  <c r="E19" i="100"/>
  <c r="G19" i="100" s="1"/>
  <c r="F17" i="149"/>
  <c r="F19" i="148"/>
  <c r="I12" i="106"/>
  <c r="J12" i="94"/>
  <c r="H12" i="95"/>
  <c r="G12" i="101"/>
  <c r="F12" i="102"/>
  <c r="F13" i="101"/>
  <c r="F28" i="148"/>
  <c r="G29" i="121"/>
  <c r="F13" i="110"/>
  <c r="F29" i="109"/>
  <c r="G13" i="109"/>
  <c r="E27" i="102"/>
  <c r="G27" i="102" s="1"/>
  <c r="G27" i="101"/>
  <c r="E23" i="114"/>
  <c r="G23" i="114" s="1"/>
  <c r="G23" i="113"/>
  <c r="E7" i="100"/>
  <c r="F10" i="151"/>
  <c r="J27" i="87"/>
  <c r="I27" i="99"/>
  <c r="H27" i="88"/>
  <c r="G13" i="122"/>
  <c r="F29" i="122"/>
  <c r="F30" i="122" s="1"/>
  <c r="F9" i="112"/>
  <c r="G9" i="111"/>
  <c r="J22" i="87"/>
  <c r="H22" i="88"/>
  <c r="I22" i="99"/>
  <c r="G29" i="146"/>
  <c r="E30" i="146"/>
  <c r="G30" i="146" s="1"/>
  <c r="G7" i="90"/>
  <c r="F9" i="138"/>
  <c r="G9" i="138" s="1"/>
  <c r="G9" i="137"/>
  <c r="F21" i="150"/>
  <c r="G21" i="149"/>
  <c r="F9" i="124"/>
  <c r="F13" i="123"/>
  <c r="G9" i="123"/>
  <c r="J14" i="96"/>
  <c r="I14" i="108"/>
  <c r="H14" i="97"/>
  <c r="E5" i="102"/>
  <c r="G5" i="101"/>
  <c r="F29" i="100"/>
  <c r="F30" i="100" s="1"/>
  <c r="J18" i="87"/>
  <c r="H18" i="88"/>
  <c r="I18" i="99"/>
  <c r="G7" i="113"/>
  <c r="E22" i="125"/>
  <c r="E28" i="124"/>
  <c r="G22" i="124"/>
  <c r="H10" i="87"/>
  <c r="I10" i="98"/>
  <c r="J10" i="86"/>
  <c r="E9" i="114"/>
  <c r="E27" i="113"/>
  <c r="E28" i="113" s="1"/>
  <c r="G27" i="112"/>
  <c r="E20" i="114"/>
  <c r="G20" i="113"/>
  <c r="H9" i="101"/>
  <c r="I9" i="112"/>
  <c r="J9" i="100"/>
  <c r="F8" i="138"/>
  <c r="G8" i="137"/>
  <c r="F29" i="135"/>
  <c r="F30" i="135" s="1"/>
  <c r="H6" i="92"/>
  <c r="I6" i="103"/>
  <c r="J6" i="91"/>
  <c r="G17" i="112"/>
  <c r="E17" i="113"/>
  <c r="F12" i="138"/>
  <c r="G12" i="138" s="1"/>
  <c r="G12" i="137"/>
  <c r="E30" i="110"/>
  <c r="G13" i="88"/>
  <c r="E29" i="88"/>
  <c r="E21" i="101"/>
  <c r="G21" i="100"/>
  <c r="E28" i="100"/>
  <c r="G28" i="100" s="1"/>
  <c r="F21" i="89"/>
  <c r="F28" i="88"/>
  <c r="F29" i="88" s="1"/>
  <c r="F30" i="88" s="1"/>
  <c r="G21" i="88"/>
  <c r="F22" i="113" l="1"/>
  <c r="F28" i="112"/>
  <c r="G28" i="112" s="1"/>
  <c r="G22" i="112"/>
  <c r="F26" i="114"/>
  <c r="G26" i="114" s="1"/>
  <c r="G26" i="113"/>
  <c r="E26" i="102"/>
  <c r="G26" i="102" s="1"/>
  <c r="G26" i="101"/>
  <c r="H16" i="101"/>
  <c r="J16" i="100"/>
  <c r="I16" i="112"/>
  <c r="E16" i="102"/>
  <c r="G16" i="102" s="1"/>
  <c r="G16" i="101"/>
  <c r="I26" i="115"/>
  <c r="H26" i="104"/>
  <c r="J26" i="103"/>
  <c r="G19" i="112"/>
  <c r="F23" i="126"/>
  <c r="G23" i="126" s="1"/>
  <c r="G23" i="125"/>
  <c r="F24" i="125"/>
  <c r="G24" i="124"/>
  <c r="F28" i="124"/>
  <c r="G28" i="124" s="1"/>
  <c r="E25" i="114"/>
  <c r="G25" i="114" s="1"/>
  <c r="G25" i="113"/>
  <c r="E7" i="114"/>
  <c r="F4" i="125"/>
  <c r="F7" i="124"/>
  <c r="G7" i="124" s="1"/>
  <c r="G4" i="124"/>
  <c r="G26" i="126"/>
  <c r="G29" i="122"/>
  <c r="G30" i="122"/>
  <c r="F13" i="136"/>
  <c r="F11" i="137"/>
  <c r="G11" i="136"/>
  <c r="E10" i="126"/>
  <c r="G10" i="126" s="1"/>
  <c r="G10" i="125"/>
  <c r="E27" i="126"/>
  <c r="G27" i="126" s="1"/>
  <c r="G27" i="125"/>
  <c r="E25" i="126"/>
  <c r="G25" i="126" s="1"/>
  <c r="G25" i="125"/>
  <c r="F22" i="137"/>
  <c r="G22" i="136"/>
  <c r="E13" i="125"/>
  <c r="F21" i="137"/>
  <c r="G21" i="136"/>
  <c r="F4" i="137"/>
  <c r="G4" i="136"/>
  <c r="G7" i="136"/>
  <c r="G23" i="136"/>
  <c r="F23" i="137"/>
  <c r="F28" i="137" s="1"/>
  <c r="E7" i="126"/>
  <c r="G15" i="126"/>
  <c r="E19" i="126"/>
  <c r="G19" i="125"/>
  <c r="F5" i="138"/>
  <c r="G26" i="137"/>
  <c r="F26" i="138"/>
  <c r="G26" i="138" s="1"/>
  <c r="E29" i="124"/>
  <c r="E30" i="124" s="1"/>
  <c r="F12" i="149"/>
  <c r="G12" i="148"/>
  <c r="F13" i="148"/>
  <c r="G13" i="148" s="1"/>
  <c r="E20" i="138"/>
  <c r="G20" i="138" s="1"/>
  <c r="G20" i="137"/>
  <c r="E28" i="137"/>
  <c r="F25" i="151"/>
  <c r="G25" i="151" s="1"/>
  <c r="G25" i="150"/>
  <c r="G17" i="138"/>
  <c r="E19" i="138"/>
  <c r="F11" i="151"/>
  <c r="G11" i="151" s="1"/>
  <c r="G11" i="150"/>
  <c r="F5" i="151"/>
  <c r="F7" i="150"/>
  <c r="G7" i="150" s="1"/>
  <c r="G5" i="150"/>
  <c r="E5" i="138"/>
  <c r="G5" i="137"/>
  <c r="E7" i="137"/>
  <c r="G24" i="138"/>
  <c r="E28" i="138"/>
  <c r="E10" i="150"/>
  <c r="E13" i="149"/>
  <c r="G10" i="149"/>
  <c r="E29" i="161"/>
  <c r="G14" i="163"/>
  <c r="G7" i="163"/>
  <c r="G17" i="162"/>
  <c r="E17" i="163"/>
  <c r="G17" i="163" s="1"/>
  <c r="G16" i="162"/>
  <c r="E16" i="163"/>
  <c r="G16" i="163" s="1"/>
  <c r="G29" i="190"/>
  <c r="E30" i="190"/>
  <c r="G30" i="190" s="1"/>
  <c r="E30" i="160"/>
  <c r="G30" i="160" s="1"/>
  <c r="G14" i="162"/>
  <c r="E19" i="162"/>
  <c r="G19" i="162" s="1"/>
  <c r="E30" i="161"/>
  <c r="G30" i="161" s="1"/>
  <c r="G29" i="161"/>
  <c r="G7" i="114"/>
  <c r="H25" i="89"/>
  <c r="I25" i="100"/>
  <c r="J25" i="88"/>
  <c r="F15" i="114"/>
  <c r="G15" i="114" s="1"/>
  <c r="G15" i="113"/>
  <c r="E18" i="114"/>
  <c r="G18" i="114" s="1"/>
  <c r="G18" i="113"/>
  <c r="E17" i="90"/>
  <c r="G17" i="89"/>
  <c r="E19" i="89"/>
  <c r="G19" i="89" s="1"/>
  <c r="G18" i="126"/>
  <c r="F19" i="126"/>
  <c r="G19" i="126" s="1"/>
  <c r="E6" i="102"/>
  <c r="G6" i="102" s="1"/>
  <c r="G6" i="101"/>
  <c r="G12" i="126"/>
  <c r="E13" i="126"/>
  <c r="G9" i="151"/>
  <c r="J14" i="97"/>
  <c r="I14" i="109"/>
  <c r="H14" i="98"/>
  <c r="H22" i="89"/>
  <c r="J22" i="88"/>
  <c r="I22" i="100"/>
  <c r="E10" i="138"/>
  <c r="G10" i="137"/>
  <c r="E13" i="137"/>
  <c r="E27" i="150"/>
  <c r="G27" i="149"/>
  <c r="G7" i="101"/>
  <c r="E20" i="38"/>
  <c r="E28" i="37"/>
  <c r="G13" i="136"/>
  <c r="E29" i="136"/>
  <c r="E17" i="150"/>
  <c r="G17" i="149"/>
  <c r="E19" i="149"/>
  <c r="E29" i="112"/>
  <c r="H24" i="93"/>
  <c r="J24" i="92"/>
  <c r="I24" i="104"/>
  <c r="F19" i="137"/>
  <c r="G19" i="137" s="1"/>
  <c r="G14" i="137"/>
  <c r="F14" i="138"/>
  <c r="H10" i="88"/>
  <c r="I10" i="99"/>
  <c r="J10" i="87"/>
  <c r="E8" i="114"/>
  <c r="G8" i="113"/>
  <c r="E13" i="113"/>
  <c r="F10" i="112"/>
  <c r="F13" i="112" s="1"/>
  <c r="F29" i="112" s="1"/>
  <c r="F30" i="112" s="1"/>
  <c r="G10" i="111"/>
  <c r="E30" i="135"/>
  <c r="G30" i="135" s="1"/>
  <c r="G29" i="135"/>
  <c r="G20" i="114"/>
  <c r="E9" i="102"/>
  <c r="G9" i="101"/>
  <c r="E13" i="101"/>
  <c r="G13" i="101" s="1"/>
  <c r="E21" i="102"/>
  <c r="G21" i="101"/>
  <c r="E28" i="101"/>
  <c r="G28" i="101" s="1"/>
  <c r="E14" i="102"/>
  <c r="E19" i="101"/>
  <c r="G19" i="101" s="1"/>
  <c r="G14" i="101"/>
  <c r="E4" i="38"/>
  <c r="E7" i="37"/>
  <c r="G13" i="89"/>
  <c r="G28" i="148"/>
  <c r="F9" i="125"/>
  <c r="F13" i="124"/>
  <c r="G9" i="124"/>
  <c r="J27" i="88"/>
  <c r="H27" i="89"/>
  <c r="I27" i="100"/>
  <c r="G12" i="102"/>
  <c r="F13" i="102"/>
  <c r="F29" i="102" s="1"/>
  <c r="F30" i="102" s="1"/>
  <c r="G8" i="90"/>
  <c r="E13" i="90"/>
  <c r="G23" i="149"/>
  <c r="E23" i="150"/>
  <c r="E28" i="149"/>
  <c r="G28" i="149" s="1"/>
  <c r="H13" i="80"/>
  <c r="J13" i="80" s="1"/>
  <c r="J8" i="80"/>
  <c r="I8" i="92"/>
  <c r="I13" i="92" s="1"/>
  <c r="H8" i="81"/>
  <c r="E29" i="36"/>
  <c r="E30" i="36" s="1"/>
  <c r="F19" i="113"/>
  <c r="F14" i="114"/>
  <c r="G14" i="113"/>
  <c r="G19" i="148"/>
  <c r="E29" i="148"/>
  <c r="F29" i="110"/>
  <c r="G13" i="110"/>
  <c r="E22" i="126"/>
  <c r="E28" i="125"/>
  <c r="G22" i="125"/>
  <c r="G8" i="138"/>
  <c r="H12" i="96"/>
  <c r="I12" i="107"/>
  <c r="J12" i="95"/>
  <c r="F24" i="150"/>
  <c r="F28" i="150" s="1"/>
  <c r="G24" i="149"/>
  <c r="E30" i="147"/>
  <c r="G30" i="147" s="1"/>
  <c r="G29" i="147"/>
  <c r="H21" i="89"/>
  <c r="I21" i="100"/>
  <c r="J21" i="88"/>
  <c r="G28" i="88"/>
  <c r="H23" i="89"/>
  <c r="I23" i="100"/>
  <c r="J23" i="88"/>
  <c r="H15" i="91"/>
  <c r="J15" i="90"/>
  <c r="I15" i="102"/>
  <c r="F30" i="109"/>
  <c r="G30" i="109" s="1"/>
  <c r="G29" i="109"/>
  <c r="G29" i="99"/>
  <c r="E30" i="99"/>
  <c r="G30" i="99" s="1"/>
  <c r="F21" i="151"/>
  <c r="G21" i="150"/>
  <c r="G18" i="102"/>
  <c r="H11" i="89"/>
  <c r="I11" i="100"/>
  <c r="J11" i="88"/>
  <c r="E27" i="114"/>
  <c r="G27" i="114" s="1"/>
  <c r="G27" i="113"/>
  <c r="F29" i="123"/>
  <c r="G13" i="123"/>
  <c r="F9" i="113"/>
  <c r="G9" i="112"/>
  <c r="F29" i="101"/>
  <c r="F30" i="101" s="1"/>
  <c r="F29" i="136"/>
  <c r="F30" i="136" s="1"/>
  <c r="I18" i="100"/>
  <c r="J18" i="88"/>
  <c r="H18" i="89"/>
  <c r="H17" i="89"/>
  <c r="J17" i="88"/>
  <c r="I17" i="100"/>
  <c r="I19" i="100" s="1"/>
  <c r="H19" i="88"/>
  <c r="J19" i="88" s="1"/>
  <c r="E16" i="114"/>
  <c r="G16" i="113"/>
  <c r="E19" i="113"/>
  <c r="E23" i="90"/>
  <c r="G23" i="89"/>
  <c r="E28" i="89"/>
  <c r="E30" i="88"/>
  <c r="G30" i="88" s="1"/>
  <c r="G29" i="88"/>
  <c r="F21" i="90"/>
  <c r="F28" i="89"/>
  <c r="F29" i="89" s="1"/>
  <c r="F30" i="89" s="1"/>
  <c r="G21" i="89"/>
  <c r="G7" i="100"/>
  <c r="E29" i="100"/>
  <c r="F29" i="148"/>
  <c r="F30" i="148" s="1"/>
  <c r="E10" i="114"/>
  <c r="G15" i="151"/>
  <c r="E30" i="111"/>
  <c r="G30" i="111" s="1"/>
  <c r="G29" i="111"/>
  <c r="G6" i="126"/>
  <c r="J9" i="101"/>
  <c r="H9" i="102"/>
  <c r="I9" i="113"/>
  <c r="G5" i="102"/>
  <c r="G17" i="113"/>
  <c r="E17" i="114"/>
  <c r="G17" i="114" s="1"/>
  <c r="J6" i="92"/>
  <c r="H6" i="93"/>
  <c r="I6" i="104"/>
  <c r="F17" i="150"/>
  <c r="F19" i="149"/>
  <c r="I19" i="99"/>
  <c r="E11" i="114"/>
  <c r="G11" i="114" s="1"/>
  <c r="G11" i="113"/>
  <c r="H5" i="89"/>
  <c r="I5" i="100"/>
  <c r="J5" i="88"/>
  <c r="G13" i="111"/>
  <c r="H16" i="102" l="1"/>
  <c r="J16" i="101"/>
  <c r="I16" i="113"/>
  <c r="F22" i="114"/>
  <c r="F28" i="113"/>
  <c r="G28" i="113" s="1"/>
  <c r="G22" i="113"/>
  <c r="I26" i="116"/>
  <c r="H26" i="105"/>
  <c r="J26" i="104"/>
  <c r="G19" i="113"/>
  <c r="E7" i="102"/>
  <c r="F4" i="126"/>
  <c r="F7" i="125"/>
  <c r="G7" i="125" s="1"/>
  <c r="G4" i="125"/>
  <c r="F24" i="126"/>
  <c r="G24" i="125"/>
  <c r="F28" i="125"/>
  <c r="G28" i="125" s="1"/>
  <c r="F4" i="138"/>
  <c r="G4" i="138" s="1"/>
  <c r="G4" i="137"/>
  <c r="G28" i="137"/>
  <c r="F21" i="138"/>
  <c r="G21" i="138" s="1"/>
  <c r="G21" i="137"/>
  <c r="F22" i="138"/>
  <c r="G22" i="138" s="1"/>
  <c r="G22" i="137"/>
  <c r="F7" i="137"/>
  <c r="F29" i="137" s="1"/>
  <c r="F30" i="137" s="1"/>
  <c r="F7" i="138"/>
  <c r="G11" i="137"/>
  <c r="F13" i="137"/>
  <c r="G13" i="137" s="1"/>
  <c r="F11" i="138"/>
  <c r="G7" i="137"/>
  <c r="G23" i="137"/>
  <c r="F23" i="138"/>
  <c r="G23" i="138" s="1"/>
  <c r="F28" i="138"/>
  <c r="G28" i="138" s="1"/>
  <c r="E29" i="125"/>
  <c r="E30" i="125" s="1"/>
  <c r="F12" i="150"/>
  <c r="G12" i="149"/>
  <c r="F13" i="149"/>
  <c r="F29" i="149" s="1"/>
  <c r="F30" i="149" s="1"/>
  <c r="G5" i="138"/>
  <c r="E7" i="138"/>
  <c r="F7" i="151"/>
  <c r="G7" i="151" s="1"/>
  <c r="G5" i="151"/>
  <c r="E10" i="151"/>
  <c r="E13" i="150"/>
  <c r="G10" i="150"/>
  <c r="E19" i="163"/>
  <c r="E29" i="137"/>
  <c r="H10" i="89"/>
  <c r="I10" i="100"/>
  <c r="J10" i="88"/>
  <c r="F30" i="123"/>
  <c r="G30" i="123" s="1"/>
  <c r="G29" i="123"/>
  <c r="F30" i="110"/>
  <c r="G30" i="110" s="1"/>
  <c r="G29" i="110"/>
  <c r="E27" i="151"/>
  <c r="G27" i="151" s="1"/>
  <c r="G27" i="150"/>
  <c r="I24" i="105"/>
  <c r="H24" i="94"/>
  <c r="J24" i="93"/>
  <c r="F19" i="138"/>
  <c r="G19" i="138" s="1"/>
  <c r="G14" i="138"/>
  <c r="G9" i="102"/>
  <c r="E13" i="102"/>
  <c r="G13" i="102" s="1"/>
  <c r="G19" i="149"/>
  <c r="E29" i="149"/>
  <c r="H6" i="94"/>
  <c r="J6" i="93"/>
  <c r="I6" i="105"/>
  <c r="F9" i="114"/>
  <c r="G9" i="113"/>
  <c r="J15" i="91"/>
  <c r="I15" i="103"/>
  <c r="H15" i="92"/>
  <c r="G7" i="102"/>
  <c r="J23" i="89"/>
  <c r="H23" i="90"/>
  <c r="I23" i="101"/>
  <c r="E30" i="148"/>
  <c r="G30" i="148" s="1"/>
  <c r="G29" i="148"/>
  <c r="F9" i="126"/>
  <c r="F13" i="125"/>
  <c r="G9" i="125"/>
  <c r="G10" i="138"/>
  <c r="E13" i="138"/>
  <c r="J27" i="89"/>
  <c r="I27" i="101"/>
  <c r="H27" i="90"/>
  <c r="G13" i="112"/>
  <c r="E17" i="151"/>
  <c r="G17" i="150"/>
  <c r="E19" i="150"/>
  <c r="G17" i="90"/>
  <c r="E19" i="90"/>
  <c r="G19" i="90" s="1"/>
  <c r="G21" i="102"/>
  <c r="E28" i="102"/>
  <c r="G28" i="102" s="1"/>
  <c r="J9" i="102"/>
  <c r="H9" i="103"/>
  <c r="I9" i="114"/>
  <c r="G29" i="112"/>
  <c r="E30" i="112"/>
  <c r="G30" i="112" s="1"/>
  <c r="H11" i="90"/>
  <c r="I11" i="101"/>
  <c r="J11" i="89"/>
  <c r="G13" i="124"/>
  <c r="F29" i="124"/>
  <c r="F10" i="113"/>
  <c r="F13" i="113" s="1"/>
  <c r="G10" i="112"/>
  <c r="E30" i="136"/>
  <c r="G30" i="136" s="1"/>
  <c r="G29" i="136"/>
  <c r="I25" i="101"/>
  <c r="H25" i="90"/>
  <c r="J25" i="89"/>
  <c r="G13" i="90"/>
  <c r="E29" i="90"/>
  <c r="J22" i="89"/>
  <c r="I22" i="101"/>
  <c r="H22" i="90"/>
  <c r="H21" i="90"/>
  <c r="J21" i="89"/>
  <c r="I21" i="101"/>
  <c r="H17" i="90"/>
  <c r="I17" i="101"/>
  <c r="J17" i="89"/>
  <c r="H19" i="89"/>
  <c r="J19" i="89" s="1"/>
  <c r="G21" i="151"/>
  <c r="F24" i="151"/>
  <c r="G24" i="151" s="1"/>
  <c r="G24" i="150"/>
  <c r="E29" i="89"/>
  <c r="E29" i="113"/>
  <c r="E28" i="114"/>
  <c r="H18" i="90"/>
  <c r="J18" i="89"/>
  <c r="I18" i="101"/>
  <c r="H8" i="82"/>
  <c r="J8" i="81"/>
  <c r="I8" i="93"/>
  <c r="I13" i="93" s="1"/>
  <c r="H13" i="81"/>
  <c r="J13" i="81" s="1"/>
  <c r="G22" i="126"/>
  <c r="E28" i="126"/>
  <c r="I14" i="110"/>
  <c r="H14" i="99"/>
  <c r="J14" i="98"/>
  <c r="E29" i="37"/>
  <c r="E30" i="37" s="1"/>
  <c r="E13" i="114"/>
  <c r="G8" i="114"/>
  <c r="H20" i="42"/>
  <c r="E28" i="38"/>
  <c r="E19" i="102"/>
  <c r="G19" i="102" s="1"/>
  <c r="G14" i="102"/>
  <c r="G21" i="90"/>
  <c r="F28" i="90"/>
  <c r="F29" i="90" s="1"/>
  <c r="F30" i="90" s="1"/>
  <c r="G23" i="90"/>
  <c r="E28" i="90"/>
  <c r="G28" i="90" s="1"/>
  <c r="G16" i="114"/>
  <c r="E19" i="114"/>
  <c r="I5" i="101"/>
  <c r="J5" i="89"/>
  <c r="H5" i="90"/>
  <c r="I12" i="108"/>
  <c r="H12" i="97"/>
  <c r="J12" i="96"/>
  <c r="H4" i="42"/>
  <c r="E7" i="38"/>
  <c r="E29" i="101"/>
  <c r="G23" i="150"/>
  <c r="E23" i="151"/>
  <c r="E28" i="150"/>
  <c r="G28" i="150" s="1"/>
  <c r="G28" i="89"/>
  <c r="F19" i="114"/>
  <c r="G14" i="114"/>
  <c r="F17" i="151"/>
  <c r="F19" i="151" s="1"/>
  <c r="F19" i="150"/>
  <c r="G29" i="100"/>
  <c r="E30" i="100"/>
  <c r="G30" i="100" s="1"/>
  <c r="F28" i="114" l="1"/>
  <c r="G22" i="114"/>
  <c r="G28" i="114"/>
  <c r="I16" i="114"/>
  <c r="H16" i="103"/>
  <c r="J16" i="102"/>
  <c r="J26" i="105"/>
  <c r="H26" i="106"/>
  <c r="I26" i="117"/>
  <c r="G19" i="114"/>
  <c r="G24" i="126"/>
  <c r="F28" i="126"/>
  <c r="G28" i="126" s="1"/>
  <c r="G4" i="126"/>
  <c r="F7" i="126"/>
  <c r="G7" i="126" s="1"/>
  <c r="G11" i="138"/>
  <c r="F13" i="138"/>
  <c r="G7" i="138"/>
  <c r="E29" i="126"/>
  <c r="E30" i="126" s="1"/>
  <c r="F12" i="151"/>
  <c r="G12" i="150"/>
  <c r="F13" i="150"/>
  <c r="F29" i="150" s="1"/>
  <c r="F30" i="150" s="1"/>
  <c r="G13" i="150"/>
  <c r="G13" i="149"/>
  <c r="E13" i="151"/>
  <c r="G10" i="151"/>
  <c r="G19" i="163"/>
  <c r="E29" i="163"/>
  <c r="F29" i="113"/>
  <c r="F30" i="113" s="1"/>
  <c r="G13" i="113"/>
  <c r="H18" i="91"/>
  <c r="J18" i="90"/>
  <c r="I18" i="102"/>
  <c r="H14" i="100"/>
  <c r="I14" i="111"/>
  <c r="J14" i="99"/>
  <c r="G17" i="151"/>
  <c r="E19" i="151"/>
  <c r="I9" i="115"/>
  <c r="J9" i="103"/>
  <c r="H9" i="104"/>
  <c r="H7" i="42"/>
  <c r="I4" i="91"/>
  <c r="I7" i="91" s="1"/>
  <c r="I29" i="91" s="1"/>
  <c r="I30" i="91" s="1"/>
  <c r="H4" i="80"/>
  <c r="J4" i="42"/>
  <c r="J5" i="90"/>
  <c r="I5" i="102"/>
  <c r="H5" i="91"/>
  <c r="G29" i="90"/>
  <c r="E30" i="90"/>
  <c r="G30" i="90" s="1"/>
  <c r="E29" i="102"/>
  <c r="I22" i="102"/>
  <c r="J22" i="90"/>
  <c r="H22" i="91"/>
  <c r="G19" i="150"/>
  <c r="E29" i="150"/>
  <c r="J27" i="90"/>
  <c r="I27" i="102"/>
  <c r="H27" i="91"/>
  <c r="G13" i="138"/>
  <c r="E29" i="138"/>
  <c r="G9" i="114"/>
  <c r="F10" i="114"/>
  <c r="G10" i="114" s="1"/>
  <c r="G10" i="113"/>
  <c r="J23" i="90"/>
  <c r="I23" i="102"/>
  <c r="H23" i="91"/>
  <c r="F28" i="151"/>
  <c r="I19" i="101"/>
  <c r="J12" i="97"/>
  <c r="H12" i="98"/>
  <c r="I12" i="109"/>
  <c r="E30" i="113"/>
  <c r="G29" i="89"/>
  <c r="E30" i="89"/>
  <c r="G30" i="89" s="1"/>
  <c r="F29" i="138"/>
  <c r="F30" i="138" s="1"/>
  <c r="H17" i="91"/>
  <c r="J17" i="90"/>
  <c r="I17" i="102"/>
  <c r="I19" i="102" s="1"/>
  <c r="H19" i="90"/>
  <c r="J19" i="90" s="1"/>
  <c r="H11" i="91"/>
  <c r="J11" i="90"/>
  <c r="I11" i="102"/>
  <c r="H6" i="95"/>
  <c r="J6" i="94"/>
  <c r="I6" i="106"/>
  <c r="J10" i="89"/>
  <c r="H10" i="90"/>
  <c r="I10" i="101"/>
  <c r="H24" i="95"/>
  <c r="J24" i="94"/>
  <c r="I24" i="106"/>
  <c r="I15" i="104"/>
  <c r="H15" i="93"/>
  <c r="J15" i="92"/>
  <c r="H28" i="42"/>
  <c r="J28" i="42" s="1"/>
  <c r="J20" i="42"/>
  <c r="H20" i="80"/>
  <c r="I20" i="91"/>
  <c r="I28" i="91" s="1"/>
  <c r="E30" i="149"/>
  <c r="G30" i="149" s="1"/>
  <c r="G29" i="149"/>
  <c r="G23" i="151"/>
  <c r="E28" i="151"/>
  <c r="E30" i="101"/>
  <c r="G30" i="101" s="1"/>
  <c r="G29" i="101"/>
  <c r="F29" i="125"/>
  <c r="G13" i="125"/>
  <c r="E30" i="137"/>
  <c r="G30" i="137" s="1"/>
  <c r="G29" i="137"/>
  <c r="J25" i="90"/>
  <c r="I25" i="102"/>
  <c r="H25" i="91"/>
  <c r="F30" i="124"/>
  <c r="G30" i="124" s="1"/>
  <c r="G29" i="124"/>
  <c r="E29" i="38"/>
  <c r="E30" i="38" s="1"/>
  <c r="E29" i="114"/>
  <c r="H8" i="83"/>
  <c r="J8" i="82"/>
  <c r="I8" i="94"/>
  <c r="I13" i="94" s="1"/>
  <c r="H13" i="82"/>
  <c r="J13" i="82" s="1"/>
  <c r="H21" i="91"/>
  <c r="I21" i="102"/>
  <c r="J21" i="90"/>
  <c r="F13" i="126"/>
  <c r="G9" i="126"/>
  <c r="H16" i="104" l="1"/>
  <c r="J16" i="103"/>
  <c r="I16" i="115"/>
  <c r="J26" i="106"/>
  <c r="I26" i="118"/>
  <c r="H26" i="107"/>
  <c r="G29" i="113"/>
  <c r="G30" i="113"/>
  <c r="G12" i="151"/>
  <c r="F13" i="151"/>
  <c r="F29" i="151" s="1"/>
  <c r="F30" i="151" s="1"/>
  <c r="E30" i="163"/>
  <c r="G30" i="163" s="1"/>
  <c r="G29" i="163"/>
  <c r="H7" i="80"/>
  <c r="J4" i="80"/>
  <c r="I4" i="92"/>
  <c r="I7" i="92" s="1"/>
  <c r="H4" i="81"/>
  <c r="H9" i="105"/>
  <c r="I9" i="116"/>
  <c r="J9" i="104"/>
  <c r="J23" i="91"/>
  <c r="H23" i="92"/>
  <c r="I23" i="103"/>
  <c r="E30" i="102"/>
  <c r="G30" i="102" s="1"/>
  <c r="G29" i="102"/>
  <c r="G19" i="151"/>
  <c r="E29" i="151"/>
  <c r="J14" i="100"/>
  <c r="H14" i="101"/>
  <c r="I14" i="112"/>
  <c r="I24" i="107"/>
  <c r="H24" i="96"/>
  <c r="J24" i="95"/>
  <c r="F30" i="125"/>
  <c r="G30" i="125" s="1"/>
  <c r="G29" i="125"/>
  <c r="F29" i="126"/>
  <c r="G13" i="126"/>
  <c r="J25" i="91"/>
  <c r="H25" i="92"/>
  <c r="I25" i="103"/>
  <c r="I27" i="103"/>
  <c r="J27" i="91"/>
  <c r="H27" i="92"/>
  <c r="H8" i="84"/>
  <c r="I8" i="95"/>
  <c r="I13" i="95" s="1"/>
  <c r="J8" i="83"/>
  <c r="H13" i="83"/>
  <c r="J13" i="83" s="1"/>
  <c r="J17" i="91"/>
  <c r="H17" i="92"/>
  <c r="I17" i="103"/>
  <c r="H19" i="91"/>
  <c r="J19" i="91" s="1"/>
  <c r="H18" i="92"/>
  <c r="J18" i="91"/>
  <c r="I18" i="103"/>
  <c r="E30" i="150"/>
  <c r="G30" i="150" s="1"/>
  <c r="G29" i="150"/>
  <c r="G28" i="151"/>
  <c r="F13" i="114"/>
  <c r="J7" i="42"/>
  <c r="H29" i="42"/>
  <c r="J22" i="91"/>
  <c r="I22" i="103"/>
  <c r="H22" i="92"/>
  <c r="J6" i="95"/>
  <c r="I6" i="107"/>
  <c r="H6" i="96"/>
  <c r="J11" i="91"/>
  <c r="I11" i="103"/>
  <c r="H11" i="92"/>
  <c r="E30" i="138"/>
  <c r="G30" i="138" s="1"/>
  <c r="G29" i="138"/>
  <c r="H5" i="92"/>
  <c r="J5" i="91"/>
  <c r="I5" i="103"/>
  <c r="I12" i="110"/>
  <c r="J12" i="98"/>
  <c r="H12" i="99"/>
  <c r="H10" i="91"/>
  <c r="I10" i="102"/>
  <c r="J10" i="90"/>
  <c r="H21" i="92"/>
  <c r="I21" i="103"/>
  <c r="J21" i="91"/>
  <c r="H28" i="80"/>
  <c r="J28" i="80" s="1"/>
  <c r="I20" i="92"/>
  <c r="I28" i="92" s="1"/>
  <c r="J20" i="80"/>
  <c r="H20" i="81"/>
  <c r="E30" i="114"/>
  <c r="H15" i="94"/>
  <c r="I15" i="105"/>
  <c r="J15" i="93"/>
  <c r="J16" i="104" l="1"/>
  <c r="H16" i="105"/>
  <c r="I16" i="116"/>
  <c r="H26" i="108"/>
  <c r="J26" i="107"/>
  <c r="I26" i="119"/>
  <c r="G13" i="151"/>
  <c r="J22" i="92"/>
  <c r="I22" i="104"/>
  <c r="H22" i="93"/>
  <c r="J27" i="92"/>
  <c r="H27" i="93"/>
  <c r="I27" i="104"/>
  <c r="I21" i="104"/>
  <c r="H21" i="93"/>
  <c r="J21" i="92"/>
  <c r="E30" i="151"/>
  <c r="G30" i="151" s="1"/>
  <c r="G29" i="151"/>
  <c r="J29" i="42"/>
  <c r="H30" i="42"/>
  <c r="J30" i="42" s="1"/>
  <c r="H10" i="92"/>
  <c r="J10" i="91"/>
  <c r="I10" i="103"/>
  <c r="F29" i="114"/>
  <c r="G13" i="114"/>
  <c r="F30" i="126"/>
  <c r="G30" i="126" s="1"/>
  <c r="G29" i="126"/>
  <c r="H9" i="106"/>
  <c r="I9" i="117"/>
  <c r="J9" i="105"/>
  <c r="J4" i="81"/>
  <c r="H4" i="82"/>
  <c r="I4" i="93"/>
  <c r="I7" i="93" s="1"/>
  <c r="H7" i="81"/>
  <c r="J25" i="92"/>
  <c r="I25" i="104"/>
  <c r="H25" i="93"/>
  <c r="H15" i="95"/>
  <c r="I15" i="106"/>
  <c r="J15" i="94"/>
  <c r="J11" i="92"/>
  <c r="H11" i="93"/>
  <c r="I11" i="104"/>
  <c r="I19" i="103"/>
  <c r="I29" i="92"/>
  <c r="I30" i="92" s="1"/>
  <c r="H14" i="102"/>
  <c r="I14" i="113"/>
  <c r="J14" i="101"/>
  <c r="H23" i="93"/>
  <c r="J23" i="92"/>
  <c r="I23" i="104"/>
  <c r="I20" i="93"/>
  <c r="I28" i="93" s="1"/>
  <c r="H20" i="82"/>
  <c r="J20" i="81"/>
  <c r="H28" i="81"/>
  <c r="J28" i="81" s="1"/>
  <c r="H6" i="97"/>
  <c r="J6" i="96"/>
  <c r="I6" i="108"/>
  <c r="H17" i="93"/>
  <c r="I17" i="104"/>
  <c r="J17" i="92"/>
  <c r="H19" i="92"/>
  <c r="J19" i="92" s="1"/>
  <c r="J8" i="84"/>
  <c r="H8" i="85"/>
  <c r="I8" i="96"/>
  <c r="I13" i="96" s="1"/>
  <c r="H13" i="84"/>
  <c r="J13" i="84" s="1"/>
  <c r="H12" i="100"/>
  <c r="J12" i="99"/>
  <c r="I12" i="111"/>
  <c r="I5" i="104"/>
  <c r="J5" i="92"/>
  <c r="H5" i="93"/>
  <c r="I18" i="104"/>
  <c r="J18" i="92"/>
  <c r="H18" i="93"/>
  <c r="I24" i="108"/>
  <c r="J24" i="96"/>
  <c r="H24" i="97"/>
  <c r="J7" i="80"/>
  <c r="H29" i="80"/>
  <c r="J16" i="105" l="1"/>
  <c r="I16" i="117"/>
  <c r="H16" i="106"/>
  <c r="I26" i="120"/>
  <c r="J26" i="108"/>
  <c r="H26" i="109"/>
  <c r="I17" i="105"/>
  <c r="H17" i="94"/>
  <c r="J17" i="93"/>
  <c r="H19" i="93"/>
  <c r="J19" i="93" s="1"/>
  <c r="I5" i="105"/>
  <c r="H5" i="94"/>
  <c r="J5" i="93"/>
  <c r="I29" i="93"/>
  <c r="I30" i="93" s="1"/>
  <c r="J14" i="102"/>
  <c r="H14" i="103"/>
  <c r="I14" i="114"/>
  <c r="H15" i="96"/>
  <c r="I15" i="107"/>
  <c r="J15" i="95"/>
  <c r="H20" i="83"/>
  <c r="J20" i="82"/>
  <c r="I20" i="94"/>
  <c r="I28" i="94" s="1"/>
  <c r="H28" i="82"/>
  <c r="J28" i="82" s="1"/>
  <c r="J7" i="81"/>
  <c r="H29" i="81"/>
  <c r="H21" i="94"/>
  <c r="J21" i="93"/>
  <c r="I21" i="105"/>
  <c r="J27" i="93"/>
  <c r="H27" i="94"/>
  <c r="I27" i="105"/>
  <c r="H18" i="94"/>
  <c r="J18" i="93"/>
  <c r="I18" i="105"/>
  <c r="J6" i="97"/>
  <c r="I6" i="109"/>
  <c r="H6" i="98"/>
  <c r="I4" i="94"/>
  <c r="I7" i="94" s="1"/>
  <c r="J4" i="82"/>
  <c r="H4" i="83"/>
  <c r="H7" i="82"/>
  <c r="J25" i="93"/>
  <c r="H25" i="94"/>
  <c r="I25" i="105"/>
  <c r="J12" i="100"/>
  <c r="I12" i="112"/>
  <c r="H12" i="101"/>
  <c r="J9" i="106"/>
  <c r="H9" i="107"/>
  <c r="I9" i="118"/>
  <c r="I22" i="105"/>
  <c r="J22" i="93"/>
  <c r="H22" i="94"/>
  <c r="J29" i="80"/>
  <c r="H30" i="80"/>
  <c r="J30" i="80" s="1"/>
  <c r="J24" i="97"/>
  <c r="I24" i="109"/>
  <c r="H24" i="98"/>
  <c r="I11" i="105"/>
  <c r="H11" i="94"/>
  <c r="J11" i="93"/>
  <c r="F30" i="114"/>
  <c r="G30" i="114" s="1"/>
  <c r="G29" i="114"/>
  <c r="I10" i="104"/>
  <c r="H10" i="93"/>
  <c r="J10" i="92"/>
  <c r="H23" i="94"/>
  <c r="J23" i="93"/>
  <c r="I23" i="105"/>
  <c r="J8" i="85"/>
  <c r="I8" i="97"/>
  <c r="I13" i="97" s="1"/>
  <c r="H13" i="85"/>
  <c r="J13" i="85" s="1"/>
  <c r="H8" i="86"/>
  <c r="I19" i="104"/>
  <c r="I16" i="118" l="1"/>
  <c r="J16" i="106"/>
  <c r="H16" i="107"/>
  <c r="H26" i="110"/>
  <c r="J26" i="109"/>
  <c r="I26" i="121"/>
  <c r="J4" i="83"/>
  <c r="H4" i="84"/>
  <c r="I4" i="95"/>
  <c r="I7" i="95" s="1"/>
  <c r="H7" i="83"/>
  <c r="H13" i="86"/>
  <c r="J13" i="86" s="1"/>
  <c r="I8" i="98"/>
  <c r="I13" i="98" s="1"/>
  <c r="J8" i="86"/>
  <c r="H8" i="87"/>
  <c r="J6" i="98"/>
  <c r="I6" i="110"/>
  <c r="H6" i="99"/>
  <c r="H14" i="104"/>
  <c r="I14" i="115"/>
  <c r="J14" i="103"/>
  <c r="I20" i="95"/>
  <c r="I28" i="95" s="1"/>
  <c r="J20" i="83"/>
  <c r="H20" i="84"/>
  <c r="H28" i="83"/>
  <c r="J28" i="83" s="1"/>
  <c r="H23" i="95"/>
  <c r="I23" i="106"/>
  <c r="J23" i="94"/>
  <c r="H9" i="108"/>
  <c r="I9" i="119"/>
  <c r="J9" i="107"/>
  <c r="J7" i="82"/>
  <c r="H29" i="82"/>
  <c r="I29" i="94"/>
  <c r="I30" i="94" s="1"/>
  <c r="I12" i="113"/>
  <c r="J12" i="101"/>
  <c r="H12" i="102"/>
  <c r="H5" i="95"/>
  <c r="J5" i="94"/>
  <c r="I5" i="106"/>
  <c r="I11" i="106"/>
  <c r="H11" i="95"/>
  <c r="J11" i="94"/>
  <c r="I24" i="110"/>
  <c r="J24" i="98"/>
  <c r="H24" i="99"/>
  <c r="J21" i="94"/>
  <c r="I21" i="106"/>
  <c r="H21" i="95"/>
  <c r="I22" i="106"/>
  <c r="H22" i="95"/>
  <c r="J22" i="94"/>
  <c r="H18" i="95"/>
  <c r="J18" i="94"/>
  <c r="I18" i="106"/>
  <c r="J29" i="81"/>
  <c r="H30" i="81"/>
  <c r="J30" i="81" s="1"/>
  <c r="J17" i="94"/>
  <c r="H17" i="95"/>
  <c r="I17" i="106"/>
  <c r="H19" i="94"/>
  <c r="J19" i="94" s="1"/>
  <c r="J15" i="96"/>
  <c r="I15" i="108"/>
  <c r="H15" i="97"/>
  <c r="I10" i="105"/>
  <c r="J10" i="93"/>
  <c r="H10" i="94"/>
  <c r="H27" i="95"/>
  <c r="I27" i="106"/>
  <c r="J27" i="94"/>
  <c r="H25" i="95"/>
  <c r="J25" i="94"/>
  <c r="I25" i="106"/>
  <c r="I19" i="105"/>
  <c r="H16" i="108" l="1"/>
  <c r="I16" i="119"/>
  <c r="J16" i="107"/>
  <c r="I26" i="122"/>
  <c r="H26" i="111"/>
  <c r="J26" i="110"/>
  <c r="J14" i="104"/>
  <c r="I14" i="116"/>
  <c r="H14" i="105"/>
  <c r="I25" i="107"/>
  <c r="J25" i="95"/>
  <c r="H25" i="96"/>
  <c r="H6" i="100"/>
  <c r="J6" i="99"/>
  <c r="I6" i="111"/>
  <c r="J23" i="95"/>
  <c r="I23" i="107"/>
  <c r="H23" i="96"/>
  <c r="H18" i="96"/>
  <c r="I18" i="107"/>
  <c r="J18" i="95"/>
  <c r="I9" i="120"/>
  <c r="J9" i="108"/>
  <c r="H9" i="109"/>
  <c r="H29" i="83"/>
  <c r="J7" i="83"/>
  <c r="J29" i="82"/>
  <c r="H30" i="82"/>
  <c r="J30" i="82" s="1"/>
  <c r="H22" i="96"/>
  <c r="J22" i="95"/>
  <c r="I22" i="107"/>
  <c r="J21" i="95"/>
  <c r="H21" i="96"/>
  <c r="I21" i="107"/>
  <c r="H15" i="98"/>
  <c r="J15" i="97"/>
  <c r="I15" i="109"/>
  <c r="I29" i="95"/>
  <c r="I30" i="95" s="1"/>
  <c r="H5" i="96"/>
  <c r="I5" i="107"/>
  <c r="J5" i="95"/>
  <c r="J10" i="94"/>
  <c r="I10" i="106"/>
  <c r="H10" i="95"/>
  <c r="J24" i="99"/>
  <c r="H24" i="100"/>
  <c r="I24" i="111"/>
  <c r="I19" i="106"/>
  <c r="I4" i="96"/>
  <c r="I7" i="96" s="1"/>
  <c r="I29" i="96" s="1"/>
  <c r="I30" i="96" s="1"/>
  <c r="J4" i="84"/>
  <c r="H4" i="85"/>
  <c r="H7" i="84"/>
  <c r="J12" i="102"/>
  <c r="I12" i="114"/>
  <c r="H12" i="103"/>
  <c r="J27" i="95"/>
  <c r="I27" i="107"/>
  <c r="H27" i="96"/>
  <c r="I8" i="99"/>
  <c r="I13" i="99" s="1"/>
  <c r="J8" i="87"/>
  <c r="H8" i="88"/>
  <c r="H13" i="87"/>
  <c r="J13" i="87" s="1"/>
  <c r="H20" i="85"/>
  <c r="I20" i="96"/>
  <c r="I28" i="96" s="1"/>
  <c r="J20" i="84"/>
  <c r="H28" i="84"/>
  <c r="J28" i="84" s="1"/>
  <c r="J11" i="95"/>
  <c r="I11" i="107"/>
  <c r="H11" i="96"/>
  <c r="H17" i="96"/>
  <c r="J17" i="95"/>
  <c r="I17" i="107"/>
  <c r="H19" i="95"/>
  <c r="J19" i="95" s="1"/>
  <c r="J16" i="108" l="1"/>
  <c r="I16" i="120"/>
  <c r="H16" i="109"/>
  <c r="J26" i="111"/>
  <c r="I26" i="123"/>
  <c r="H26" i="112"/>
  <c r="J5" i="96"/>
  <c r="H5" i="97"/>
  <c r="I5" i="108"/>
  <c r="J12" i="103"/>
  <c r="H12" i="104"/>
  <c r="I12" i="115"/>
  <c r="J7" i="84"/>
  <c r="H29" i="84"/>
  <c r="J17" i="96"/>
  <c r="I17" i="108"/>
  <c r="H17" i="97"/>
  <c r="H19" i="96"/>
  <c r="J19" i="96" s="1"/>
  <c r="J20" i="85"/>
  <c r="H20" i="86"/>
  <c r="I20" i="97"/>
  <c r="I28" i="97" s="1"/>
  <c r="H28" i="85"/>
  <c r="J28" i="85" s="1"/>
  <c r="I4" i="97"/>
  <c r="I7" i="97" s="1"/>
  <c r="I29" i="97" s="1"/>
  <c r="I30" i="97" s="1"/>
  <c r="J4" i="85"/>
  <c r="H4" i="86"/>
  <c r="H7" i="85"/>
  <c r="I21" i="108"/>
  <c r="H21" i="97"/>
  <c r="J21" i="96"/>
  <c r="J23" i="96"/>
  <c r="H23" i="97"/>
  <c r="I23" i="108"/>
  <c r="I24" i="112"/>
  <c r="J24" i="100"/>
  <c r="H24" i="101"/>
  <c r="J25" i="96"/>
  <c r="I25" i="108"/>
  <c r="H25" i="97"/>
  <c r="I18" i="108"/>
  <c r="H18" i="97"/>
  <c r="J18" i="96"/>
  <c r="I19" i="107"/>
  <c r="H6" i="101"/>
  <c r="J6" i="100"/>
  <c r="I6" i="112"/>
  <c r="J10" i="95"/>
  <c r="I10" i="107"/>
  <c r="H10" i="96"/>
  <c r="J29" i="83"/>
  <c r="H30" i="83"/>
  <c r="J30" i="83" s="1"/>
  <c r="I14" i="117"/>
  <c r="J14" i="105"/>
  <c r="H14" i="106"/>
  <c r="J11" i="96"/>
  <c r="I11" i="108"/>
  <c r="H11" i="97"/>
  <c r="J22" i="96"/>
  <c r="I22" i="108"/>
  <c r="H22" i="97"/>
  <c r="H13" i="88"/>
  <c r="J13" i="88" s="1"/>
  <c r="I8" i="100"/>
  <c r="I13" i="100" s="1"/>
  <c r="H8" i="89"/>
  <c r="J8" i="88"/>
  <c r="H9" i="110"/>
  <c r="J9" i="109"/>
  <c r="I9" i="121"/>
  <c r="H15" i="99"/>
  <c r="I15" i="110"/>
  <c r="J15" i="98"/>
  <c r="J27" i="96"/>
  <c r="I27" i="108"/>
  <c r="H27" i="97"/>
  <c r="H16" i="110" l="1"/>
  <c r="J16" i="109"/>
  <c r="I16" i="121"/>
  <c r="I26" i="124"/>
  <c r="H26" i="113"/>
  <c r="J26" i="112"/>
  <c r="J4" i="86"/>
  <c r="I4" i="98"/>
  <c r="I7" i="98" s="1"/>
  <c r="H4" i="87"/>
  <c r="H7" i="86"/>
  <c r="J8" i="89"/>
  <c r="I8" i="101"/>
  <c r="I13" i="101" s="1"/>
  <c r="H8" i="90"/>
  <c r="H13" i="89"/>
  <c r="J13" i="89" s="1"/>
  <c r="I25" i="109"/>
  <c r="H25" i="98"/>
  <c r="J25" i="97"/>
  <c r="J11" i="97"/>
  <c r="H11" i="98"/>
  <c r="I11" i="109"/>
  <c r="I27" i="109"/>
  <c r="J27" i="97"/>
  <c r="H27" i="98"/>
  <c r="J15" i="99"/>
  <c r="H15" i="100"/>
  <c r="I15" i="111"/>
  <c r="J29" i="84"/>
  <c r="H30" i="84"/>
  <c r="J30" i="84" s="1"/>
  <c r="I12" i="116"/>
  <c r="J12" i="104"/>
  <c r="H12" i="105"/>
  <c r="J6" i="101"/>
  <c r="H6" i="102"/>
  <c r="I6" i="113"/>
  <c r="I14" i="118"/>
  <c r="H14" i="107"/>
  <c r="J14" i="106"/>
  <c r="I22" i="109"/>
  <c r="H22" i="98"/>
  <c r="J22" i="97"/>
  <c r="J24" i="101"/>
  <c r="H24" i="102"/>
  <c r="I24" i="113"/>
  <c r="I19" i="108"/>
  <c r="I10" i="108"/>
  <c r="J10" i="96"/>
  <c r="H10" i="97"/>
  <c r="H29" i="85"/>
  <c r="J7" i="85"/>
  <c r="H18" i="98"/>
  <c r="I18" i="109"/>
  <c r="J18" i="97"/>
  <c r="J20" i="86"/>
  <c r="I20" i="98"/>
  <c r="I28" i="98" s="1"/>
  <c r="H20" i="87"/>
  <c r="H28" i="86"/>
  <c r="J28" i="86" s="1"/>
  <c r="H9" i="111"/>
  <c r="I9" i="122"/>
  <c r="J9" i="110"/>
  <c r="I5" i="109"/>
  <c r="H5" i="98"/>
  <c r="J5" i="97"/>
  <c r="J17" i="97"/>
  <c r="I17" i="109"/>
  <c r="H17" i="98"/>
  <c r="H19" i="97"/>
  <c r="J19" i="97" s="1"/>
  <c r="I23" i="109"/>
  <c r="H23" i="98"/>
  <c r="J23" i="97"/>
  <c r="I21" i="109"/>
  <c r="J21" i="97"/>
  <c r="H21" i="98"/>
  <c r="H16" i="111" l="1"/>
  <c r="I16" i="122"/>
  <c r="J16" i="110"/>
  <c r="I26" i="125"/>
  <c r="J26" i="113"/>
  <c r="H26" i="114"/>
  <c r="I15" i="112"/>
  <c r="J15" i="100"/>
  <c r="H15" i="101"/>
  <c r="H14" i="108"/>
  <c r="I14" i="119"/>
  <c r="J14" i="107"/>
  <c r="H24" i="103"/>
  <c r="J24" i="102"/>
  <c r="I24" i="114"/>
  <c r="I25" i="110"/>
  <c r="H25" i="99"/>
  <c r="J25" i="98"/>
  <c r="H27" i="99"/>
  <c r="I27" i="110"/>
  <c r="J27" i="98"/>
  <c r="H21" i="99"/>
  <c r="I21" i="110"/>
  <c r="J21" i="98"/>
  <c r="H20" i="88"/>
  <c r="I20" i="99"/>
  <c r="I28" i="99" s="1"/>
  <c r="J20" i="87"/>
  <c r="H28" i="87"/>
  <c r="J28" i="87" s="1"/>
  <c r="J17" i="98"/>
  <c r="I17" i="110"/>
  <c r="H17" i="99"/>
  <c r="H19" i="98"/>
  <c r="J19" i="98" s="1"/>
  <c r="I18" i="110"/>
  <c r="H18" i="99"/>
  <c r="J18" i="98"/>
  <c r="H13" i="90"/>
  <c r="J13" i="90" s="1"/>
  <c r="I8" i="102"/>
  <c r="I13" i="102" s="1"/>
  <c r="J8" i="90"/>
  <c r="H8" i="91"/>
  <c r="J7" i="86"/>
  <c r="H29" i="86"/>
  <c r="I22" i="110"/>
  <c r="J22" i="98"/>
  <c r="H22" i="99"/>
  <c r="I23" i="110"/>
  <c r="J23" i="98"/>
  <c r="H23" i="99"/>
  <c r="I19" i="109"/>
  <c r="H5" i="99"/>
  <c r="J5" i="98"/>
  <c r="I5" i="110"/>
  <c r="H7" i="87"/>
  <c r="I4" i="99"/>
  <c r="I7" i="99" s="1"/>
  <c r="I29" i="99" s="1"/>
  <c r="I30" i="99" s="1"/>
  <c r="J4" i="87"/>
  <c r="H4" i="88"/>
  <c r="J6" i="102"/>
  <c r="I6" i="114"/>
  <c r="H6" i="103"/>
  <c r="I12" i="117"/>
  <c r="J12" i="105"/>
  <c r="H12" i="106"/>
  <c r="J29" i="85"/>
  <c r="H30" i="85"/>
  <c r="J30" i="85" s="1"/>
  <c r="I29" i="98"/>
  <c r="I30" i="98" s="1"/>
  <c r="H9" i="112"/>
  <c r="J9" i="111"/>
  <c r="I9" i="123"/>
  <c r="I11" i="110"/>
  <c r="H11" i="99"/>
  <c r="J11" i="98"/>
  <c r="J10" i="97"/>
  <c r="I10" i="109"/>
  <c r="H10" i="98"/>
  <c r="I16" i="123" l="1"/>
  <c r="H16" i="112"/>
  <c r="J16" i="111"/>
  <c r="I26" i="126"/>
  <c r="J26" i="114"/>
  <c r="H26" i="115"/>
  <c r="H25" i="100"/>
  <c r="J25" i="99"/>
  <c r="I25" i="111"/>
  <c r="I11" i="111"/>
  <c r="H11" i="100"/>
  <c r="J11" i="99"/>
  <c r="J14" i="108"/>
  <c r="I14" i="120"/>
  <c r="H14" i="109"/>
  <c r="H27" i="100"/>
  <c r="J27" i="99"/>
  <c r="I27" i="111"/>
  <c r="J29" i="86"/>
  <c r="H30" i="86"/>
  <c r="J30" i="86" s="1"/>
  <c r="I10" i="110"/>
  <c r="J10" i="98"/>
  <c r="H10" i="99"/>
  <c r="J7" i="87"/>
  <c r="H29" i="87"/>
  <c r="I19" i="110"/>
  <c r="J6" i="103"/>
  <c r="H6" i="104"/>
  <c r="I6" i="115"/>
  <c r="H13" i="91"/>
  <c r="J13" i="91" s="1"/>
  <c r="I8" i="103"/>
  <c r="I13" i="103" s="1"/>
  <c r="H8" i="92"/>
  <c r="J8" i="91"/>
  <c r="J4" i="88"/>
  <c r="H4" i="89"/>
  <c r="I4" i="100"/>
  <c r="I7" i="100" s="1"/>
  <c r="H7" i="88"/>
  <c r="H18" i="100"/>
  <c r="J18" i="99"/>
  <c r="I18" i="111"/>
  <c r="I9" i="124"/>
  <c r="H9" i="113"/>
  <c r="J9" i="112"/>
  <c r="I15" i="113"/>
  <c r="H15" i="102"/>
  <c r="J15" i="101"/>
  <c r="I23" i="111"/>
  <c r="J23" i="99"/>
  <c r="H23" i="100"/>
  <c r="I20" i="100"/>
  <c r="I28" i="100" s="1"/>
  <c r="J20" i="88"/>
  <c r="H20" i="89"/>
  <c r="H28" i="88"/>
  <c r="J28" i="88" s="1"/>
  <c r="J21" i="99"/>
  <c r="H21" i="100"/>
  <c r="I21" i="111"/>
  <c r="I24" i="115"/>
  <c r="H24" i="104"/>
  <c r="J24" i="103"/>
  <c r="H17" i="100"/>
  <c r="I17" i="111"/>
  <c r="J17" i="99"/>
  <c r="H19" i="99"/>
  <c r="J19" i="99" s="1"/>
  <c r="I5" i="111"/>
  <c r="H5" i="100"/>
  <c r="J5" i="99"/>
  <c r="I12" i="118"/>
  <c r="H12" i="107"/>
  <c r="J12" i="106"/>
  <c r="J22" i="99"/>
  <c r="H22" i="100"/>
  <c r="I22" i="111"/>
  <c r="H16" i="113" l="1"/>
  <c r="J16" i="112"/>
  <c r="I16" i="124"/>
  <c r="I26" i="127"/>
  <c r="J26" i="115"/>
  <c r="H26" i="116"/>
  <c r="H20" i="90"/>
  <c r="J20" i="89"/>
  <c r="I20" i="101"/>
  <c r="I28" i="101" s="1"/>
  <c r="H28" i="89"/>
  <c r="J28" i="89" s="1"/>
  <c r="H21" i="101"/>
  <c r="J21" i="100"/>
  <c r="I21" i="112"/>
  <c r="J18" i="100"/>
  <c r="I18" i="112"/>
  <c r="H18" i="101"/>
  <c r="I14" i="121"/>
  <c r="J14" i="109"/>
  <c r="H14" i="110"/>
  <c r="I22" i="112"/>
  <c r="H22" i="101"/>
  <c r="J22" i="100"/>
  <c r="H23" i="101"/>
  <c r="I23" i="112"/>
  <c r="J23" i="100"/>
  <c r="J12" i="107"/>
  <c r="H12" i="108"/>
  <c r="I12" i="119"/>
  <c r="H30" i="87"/>
  <c r="J30" i="87" s="1"/>
  <c r="J29" i="87"/>
  <c r="J7" i="88"/>
  <c r="H29" i="88"/>
  <c r="H4" i="90"/>
  <c r="I4" i="101"/>
  <c r="I7" i="101" s="1"/>
  <c r="I29" i="101" s="1"/>
  <c r="I30" i="101" s="1"/>
  <c r="J4" i="89"/>
  <c r="H7" i="89"/>
  <c r="I17" i="112"/>
  <c r="J17" i="100"/>
  <c r="H17" i="101"/>
  <c r="H19" i="100"/>
  <c r="J19" i="100" s="1"/>
  <c r="I15" i="114"/>
  <c r="J15" i="102"/>
  <c r="H15" i="103"/>
  <c r="H6" i="105"/>
  <c r="I6" i="116"/>
  <c r="J6" i="104"/>
  <c r="I9" i="125"/>
  <c r="H9" i="114"/>
  <c r="J9" i="113"/>
  <c r="H27" i="101"/>
  <c r="J27" i="100"/>
  <c r="I27" i="112"/>
  <c r="J5" i="100"/>
  <c r="I5" i="112"/>
  <c r="H5" i="101"/>
  <c r="H11" i="101"/>
  <c r="J11" i="100"/>
  <c r="I11" i="112"/>
  <c r="H10" i="100"/>
  <c r="J10" i="99"/>
  <c r="I10" i="111"/>
  <c r="I29" i="100"/>
  <c r="I30" i="100" s="1"/>
  <c r="H13" i="92"/>
  <c r="J13" i="92" s="1"/>
  <c r="H8" i="93"/>
  <c r="I8" i="104"/>
  <c r="I13" i="104" s="1"/>
  <c r="J8" i="92"/>
  <c r="I19" i="111"/>
  <c r="H24" i="105"/>
  <c r="J24" i="104"/>
  <c r="I24" i="116"/>
  <c r="J25" i="100"/>
  <c r="I25" i="112"/>
  <c r="H25" i="101"/>
  <c r="H16" i="114" l="1"/>
  <c r="I16" i="125"/>
  <c r="J16" i="113"/>
  <c r="I19" i="112"/>
  <c r="H26" i="117"/>
  <c r="I26" i="128"/>
  <c r="J26" i="116"/>
  <c r="H14" i="111"/>
  <c r="I14" i="122"/>
  <c r="J14" i="110"/>
  <c r="I10" i="112"/>
  <c r="J10" i="100"/>
  <c r="H10" i="101"/>
  <c r="I18" i="113"/>
  <c r="J18" i="101"/>
  <c r="H18" i="102"/>
  <c r="I21" i="113"/>
  <c r="H21" i="102"/>
  <c r="J21" i="101"/>
  <c r="I15" i="115"/>
  <c r="H15" i="104"/>
  <c r="J15" i="103"/>
  <c r="H17" i="102"/>
  <c r="J17" i="101"/>
  <c r="I17" i="113"/>
  <c r="H19" i="101"/>
  <c r="J19" i="101" s="1"/>
  <c r="H24" i="106"/>
  <c r="J24" i="105"/>
  <c r="I24" i="117"/>
  <c r="J23" i="101"/>
  <c r="H23" i="102"/>
  <c r="I23" i="113"/>
  <c r="H22" i="102"/>
  <c r="I22" i="113"/>
  <c r="J22" i="101"/>
  <c r="J7" i="89"/>
  <c r="H29" i="89"/>
  <c r="I9" i="126"/>
  <c r="J9" i="114"/>
  <c r="H9" i="115"/>
  <c r="J4" i="90"/>
  <c r="I4" i="102"/>
  <c r="I7" i="102" s="1"/>
  <c r="H7" i="90"/>
  <c r="H4" i="91"/>
  <c r="J27" i="101"/>
  <c r="I27" i="113"/>
  <c r="H27" i="102"/>
  <c r="H13" i="93"/>
  <c r="J13" i="93" s="1"/>
  <c r="I8" i="105"/>
  <c r="I13" i="105" s="1"/>
  <c r="H8" i="94"/>
  <c r="J8" i="93"/>
  <c r="J12" i="108"/>
  <c r="H12" i="109"/>
  <c r="I12" i="120"/>
  <c r="J25" i="101"/>
  <c r="I25" i="113"/>
  <c r="H25" i="102"/>
  <c r="J11" i="101"/>
  <c r="H11" i="102"/>
  <c r="I11" i="113"/>
  <c r="H5" i="102"/>
  <c r="I5" i="113"/>
  <c r="J5" i="101"/>
  <c r="J29" i="88"/>
  <c r="H30" i="88"/>
  <c r="J30" i="88" s="1"/>
  <c r="I6" i="117"/>
  <c r="J6" i="105"/>
  <c r="H6" i="106"/>
  <c r="H28" i="90"/>
  <c r="J28" i="90" s="1"/>
  <c r="H20" i="91"/>
  <c r="I20" i="102"/>
  <c r="I28" i="102" s="1"/>
  <c r="J20" i="90"/>
  <c r="H16" i="115" l="1"/>
  <c r="I16" i="126"/>
  <c r="J16" i="114"/>
  <c r="I26" i="129"/>
  <c r="H26" i="118"/>
  <c r="J26" i="117"/>
  <c r="I22" i="114"/>
  <c r="J22" i="102"/>
  <c r="H22" i="103"/>
  <c r="J23" i="102"/>
  <c r="I23" i="114"/>
  <c r="H23" i="103"/>
  <c r="J25" i="102"/>
  <c r="H25" i="103"/>
  <c r="I25" i="114"/>
  <c r="J29" i="89"/>
  <c r="H30" i="89"/>
  <c r="J30" i="89" s="1"/>
  <c r="H13" i="94"/>
  <c r="J13" i="94" s="1"/>
  <c r="H8" i="95"/>
  <c r="J8" i="94"/>
  <c r="I8" i="106"/>
  <c r="I13" i="106" s="1"/>
  <c r="I29" i="102"/>
  <c r="I30" i="102" s="1"/>
  <c r="J17" i="102"/>
  <c r="I17" i="114"/>
  <c r="H17" i="103"/>
  <c r="H19" i="102"/>
  <c r="J19" i="102" s="1"/>
  <c r="I15" i="116"/>
  <c r="J15" i="104"/>
  <c r="H15" i="105"/>
  <c r="J21" i="102"/>
  <c r="H21" i="103"/>
  <c r="I21" i="114"/>
  <c r="H7" i="91"/>
  <c r="J4" i="91"/>
  <c r="H4" i="92"/>
  <c r="I4" i="103"/>
  <c r="I7" i="103" s="1"/>
  <c r="H18" i="103"/>
  <c r="I18" i="114"/>
  <c r="J18" i="102"/>
  <c r="I9" i="127"/>
  <c r="J9" i="115"/>
  <c r="H9" i="116"/>
  <c r="H6" i="107"/>
  <c r="I6" i="118"/>
  <c r="J6" i="106"/>
  <c r="I27" i="114"/>
  <c r="J27" i="102"/>
  <c r="H27" i="103"/>
  <c r="H24" i="107"/>
  <c r="J24" i="106"/>
  <c r="I24" i="118"/>
  <c r="J7" i="90"/>
  <c r="H29" i="90"/>
  <c r="J11" i="102"/>
  <c r="I11" i="114"/>
  <c r="H11" i="103"/>
  <c r="I19" i="113"/>
  <c r="J14" i="111"/>
  <c r="H14" i="112"/>
  <c r="I14" i="123"/>
  <c r="I12" i="121"/>
  <c r="J12" i="109"/>
  <c r="H12" i="110"/>
  <c r="J20" i="91"/>
  <c r="H20" i="92"/>
  <c r="I20" i="103"/>
  <c r="I28" i="103" s="1"/>
  <c r="H28" i="91"/>
  <c r="J28" i="91" s="1"/>
  <c r="H10" i="102"/>
  <c r="J10" i="101"/>
  <c r="I10" i="113"/>
  <c r="J5" i="102"/>
  <c r="I5" i="114"/>
  <c r="H5" i="103"/>
  <c r="I29" i="103" l="1"/>
  <c r="I30" i="103" s="1"/>
  <c r="J16" i="115"/>
  <c r="I16" i="127"/>
  <c r="H16" i="116"/>
  <c r="H26" i="119"/>
  <c r="I26" i="130"/>
  <c r="J26" i="118"/>
  <c r="I19" i="114"/>
  <c r="J17" i="103"/>
  <c r="H17" i="104"/>
  <c r="I17" i="115"/>
  <c r="H19" i="103"/>
  <c r="J19" i="103" s="1"/>
  <c r="I14" i="124"/>
  <c r="H14" i="113"/>
  <c r="J14" i="112"/>
  <c r="I5" i="115"/>
  <c r="H5" i="104"/>
  <c r="J5" i="103"/>
  <c r="H11" i="104"/>
  <c r="I11" i="115"/>
  <c r="J11" i="103"/>
  <c r="I6" i="119"/>
  <c r="J6" i="107"/>
  <c r="H6" i="108"/>
  <c r="J10" i="102"/>
  <c r="I10" i="114"/>
  <c r="H10" i="103"/>
  <c r="H15" i="106"/>
  <c r="I15" i="117"/>
  <c r="J15" i="105"/>
  <c r="J22" i="103"/>
  <c r="I22" i="115"/>
  <c r="H22" i="104"/>
  <c r="I18" i="115"/>
  <c r="J18" i="103"/>
  <c r="H18" i="104"/>
  <c r="I4" i="104"/>
  <c r="I7" i="104" s="1"/>
  <c r="J4" i="92"/>
  <c r="H4" i="93"/>
  <c r="H7" i="92"/>
  <c r="H25" i="104"/>
  <c r="I25" i="115"/>
  <c r="J25" i="103"/>
  <c r="H23" i="104"/>
  <c r="I23" i="115"/>
  <c r="J23" i="103"/>
  <c r="I20" i="104"/>
  <c r="I28" i="104" s="1"/>
  <c r="J20" i="92"/>
  <c r="H20" i="93"/>
  <c r="H28" i="92"/>
  <c r="J28" i="92" s="1"/>
  <c r="I9" i="128"/>
  <c r="H9" i="117"/>
  <c r="J9" i="116"/>
  <c r="J29" i="90"/>
  <c r="H30" i="90"/>
  <c r="J30" i="90" s="1"/>
  <c r="J7" i="91"/>
  <c r="H29" i="91"/>
  <c r="H21" i="104"/>
  <c r="J21" i="103"/>
  <c r="I21" i="115"/>
  <c r="J8" i="95"/>
  <c r="H8" i="96"/>
  <c r="H13" i="95"/>
  <c r="J13" i="95" s="1"/>
  <c r="I8" i="107"/>
  <c r="I13" i="107" s="1"/>
  <c r="I24" i="119"/>
  <c r="J24" i="107"/>
  <c r="H24" i="108"/>
  <c r="I27" i="115"/>
  <c r="J27" i="103"/>
  <c r="H27" i="104"/>
  <c r="J12" i="110"/>
  <c r="H12" i="111"/>
  <c r="I12" i="122"/>
  <c r="I29" i="104" l="1"/>
  <c r="I30" i="104" s="1"/>
  <c r="I16" i="128"/>
  <c r="H16" i="117"/>
  <c r="J16" i="116"/>
  <c r="I26" i="131"/>
  <c r="H26" i="120"/>
  <c r="J26" i="119"/>
  <c r="J7" i="92"/>
  <c r="H29" i="92"/>
  <c r="I18" i="116"/>
  <c r="J18" i="104"/>
  <c r="H18" i="105"/>
  <c r="H12" i="112"/>
  <c r="J12" i="111"/>
  <c r="I12" i="123"/>
  <c r="I5" i="116"/>
  <c r="J5" i="104"/>
  <c r="H5" i="105"/>
  <c r="H14" i="114"/>
  <c r="J14" i="113"/>
  <c r="I14" i="125"/>
  <c r="H6" i="109"/>
  <c r="I6" i="120"/>
  <c r="J6" i="108"/>
  <c r="J29" i="91"/>
  <c r="H30" i="91"/>
  <c r="J30" i="91" s="1"/>
  <c r="I9" i="129"/>
  <c r="J9" i="117"/>
  <c r="H9" i="118"/>
  <c r="I20" i="105"/>
  <c r="I28" i="105" s="1"/>
  <c r="J20" i="93"/>
  <c r="H20" i="94"/>
  <c r="H28" i="93"/>
  <c r="J28" i="93" s="1"/>
  <c r="H15" i="107"/>
  <c r="J15" i="106"/>
  <c r="I15" i="118"/>
  <c r="I4" i="105"/>
  <c r="I7" i="105" s="1"/>
  <c r="H7" i="93"/>
  <c r="J4" i="93"/>
  <c r="H4" i="94"/>
  <c r="I27" i="116"/>
  <c r="J27" i="104"/>
  <c r="H27" i="105"/>
  <c r="H24" i="109"/>
  <c r="I24" i="120"/>
  <c r="J24" i="108"/>
  <c r="J10" i="103"/>
  <c r="H10" i="104"/>
  <c r="I10" i="115"/>
  <c r="I19" i="115"/>
  <c r="H21" i="105"/>
  <c r="I21" i="116"/>
  <c r="J21" i="104"/>
  <c r="J11" i="104"/>
  <c r="I11" i="116"/>
  <c r="H11" i="105"/>
  <c r="H22" i="105"/>
  <c r="J22" i="104"/>
  <c r="I22" i="116"/>
  <c r="I23" i="116"/>
  <c r="J23" i="104"/>
  <c r="H23" i="105"/>
  <c r="I17" i="116"/>
  <c r="H17" i="105"/>
  <c r="J17" i="104"/>
  <c r="H19" i="104"/>
  <c r="J19" i="104" s="1"/>
  <c r="H8" i="97"/>
  <c r="J8" i="96"/>
  <c r="I8" i="108"/>
  <c r="I13" i="108" s="1"/>
  <c r="H13" i="96"/>
  <c r="J13" i="96" s="1"/>
  <c r="H25" i="105"/>
  <c r="I25" i="116"/>
  <c r="J25" i="104"/>
  <c r="I16" i="129" l="1"/>
  <c r="J16" i="117"/>
  <c r="H16" i="118"/>
  <c r="I29" i="105"/>
  <c r="I30" i="105" s="1"/>
  <c r="I26" i="132"/>
  <c r="H26" i="121"/>
  <c r="J26" i="120"/>
  <c r="H11" i="106"/>
  <c r="I11" i="117"/>
  <c r="J11" i="105"/>
  <c r="I14" i="126"/>
  <c r="H14" i="115"/>
  <c r="J14" i="114"/>
  <c r="J21" i="105"/>
  <c r="H21" i="106"/>
  <c r="I21" i="117"/>
  <c r="I9" i="130"/>
  <c r="H9" i="119"/>
  <c r="J9" i="118"/>
  <c r="H5" i="106"/>
  <c r="I5" i="117"/>
  <c r="J5" i="105"/>
  <c r="J18" i="105"/>
  <c r="H18" i="106"/>
  <c r="I18" i="117"/>
  <c r="J7" i="93"/>
  <c r="H29" i="93"/>
  <c r="J22" i="105"/>
  <c r="H22" i="106"/>
  <c r="I22" i="117"/>
  <c r="J25" i="105"/>
  <c r="H25" i="106"/>
  <c r="I25" i="117"/>
  <c r="H12" i="113"/>
  <c r="J12" i="112"/>
  <c r="I12" i="124"/>
  <c r="J20" i="94"/>
  <c r="I20" i="106"/>
  <c r="I28" i="106" s="1"/>
  <c r="H20" i="95"/>
  <c r="H28" i="94"/>
  <c r="J28" i="94" s="1"/>
  <c r="H17" i="106"/>
  <c r="J17" i="105"/>
  <c r="I17" i="117"/>
  <c r="H19" i="105"/>
  <c r="J19" i="105" s="1"/>
  <c r="I19" i="116"/>
  <c r="J23" i="105"/>
  <c r="H23" i="106"/>
  <c r="I23" i="117"/>
  <c r="H13" i="97"/>
  <c r="J13" i="97" s="1"/>
  <c r="H8" i="98"/>
  <c r="J8" i="97"/>
  <c r="I8" i="109"/>
  <c r="I13" i="109" s="1"/>
  <c r="I27" i="117"/>
  <c r="J27" i="105"/>
  <c r="H27" i="106"/>
  <c r="H7" i="94"/>
  <c r="I4" i="106"/>
  <c r="I7" i="106" s="1"/>
  <c r="H4" i="95"/>
  <c r="J4" i="94"/>
  <c r="J29" i="92"/>
  <c r="H30" i="92"/>
  <c r="J30" i="92" s="1"/>
  <c r="I6" i="121"/>
  <c r="H6" i="110"/>
  <c r="J6" i="109"/>
  <c r="J15" i="107"/>
  <c r="H15" i="108"/>
  <c r="I15" i="119"/>
  <c r="H10" i="105"/>
  <c r="I10" i="116"/>
  <c r="J10" i="104"/>
  <c r="H24" i="110"/>
  <c r="I24" i="121"/>
  <c r="J24" i="109"/>
  <c r="I16" i="130" l="1"/>
  <c r="J16" i="118"/>
  <c r="H16" i="119"/>
  <c r="I26" i="133"/>
  <c r="H26" i="122"/>
  <c r="J26" i="121"/>
  <c r="I29" i="106"/>
  <c r="I30" i="106" s="1"/>
  <c r="I27" i="118"/>
  <c r="H27" i="107"/>
  <c r="J27" i="106"/>
  <c r="I8" i="110"/>
  <c r="I13" i="110" s="1"/>
  <c r="H8" i="99"/>
  <c r="J8" i="98"/>
  <c r="H13" i="98"/>
  <c r="J13" i="98" s="1"/>
  <c r="I25" i="118"/>
  <c r="H25" i="107"/>
  <c r="J25" i="106"/>
  <c r="H4" i="96"/>
  <c r="I4" i="107"/>
  <c r="I7" i="107" s="1"/>
  <c r="H7" i="95"/>
  <c r="J4" i="95"/>
  <c r="J7" i="94"/>
  <c r="H29" i="94"/>
  <c r="H24" i="111"/>
  <c r="J24" i="110"/>
  <c r="I24" i="122"/>
  <c r="H21" i="107"/>
  <c r="J21" i="106"/>
  <c r="I21" i="118"/>
  <c r="J10" i="105"/>
  <c r="H10" i="106"/>
  <c r="I10" i="117"/>
  <c r="I15" i="120"/>
  <c r="H15" i="109"/>
  <c r="J15" i="108"/>
  <c r="I19" i="117"/>
  <c r="I9" i="131"/>
  <c r="J9" i="119"/>
  <c r="H9" i="120"/>
  <c r="J22" i="106"/>
  <c r="I22" i="118"/>
  <c r="H22" i="107"/>
  <c r="H20" i="96"/>
  <c r="J20" i="95"/>
  <c r="I20" i="107"/>
  <c r="I28" i="107" s="1"/>
  <c r="H28" i="95"/>
  <c r="J28" i="95" s="1"/>
  <c r="I5" i="118"/>
  <c r="J5" i="106"/>
  <c r="H5" i="107"/>
  <c r="J12" i="113"/>
  <c r="I12" i="125"/>
  <c r="H12" i="114"/>
  <c r="I14" i="127"/>
  <c r="J14" i="115"/>
  <c r="H14" i="116"/>
  <c r="I6" i="122"/>
  <c r="H6" i="111"/>
  <c r="J6" i="110"/>
  <c r="J17" i="106"/>
  <c r="I17" i="118"/>
  <c r="H17" i="107"/>
  <c r="H19" i="106"/>
  <c r="J19" i="106" s="1"/>
  <c r="H18" i="107"/>
  <c r="I18" i="118"/>
  <c r="J18" i="106"/>
  <c r="J23" i="106"/>
  <c r="I23" i="118"/>
  <c r="H23" i="107"/>
  <c r="J29" i="93"/>
  <c r="H30" i="93"/>
  <c r="J30" i="93" s="1"/>
  <c r="H11" i="107"/>
  <c r="J11" i="106"/>
  <c r="I11" i="118"/>
  <c r="J16" i="119" l="1"/>
  <c r="I16" i="131"/>
  <c r="H16" i="120"/>
  <c r="I29" i="107"/>
  <c r="I30" i="107" s="1"/>
  <c r="H26" i="123"/>
  <c r="J26" i="122"/>
  <c r="I26" i="134"/>
  <c r="I19" i="118"/>
  <c r="J17" i="107"/>
  <c r="H17" i="108"/>
  <c r="I17" i="119"/>
  <c r="H19" i="107"/>
  <c r="J19" i="107" s="1"/>
  <c r="H9" i="121"/>
  <c r="I9" i="132"/>
  <c r="J9" i="120"/>
  <c r="H29" i="95"/>
  <c r="J7" i="95"/>
  <c r="I15" i="121"/>
  <c r="J15" i="109"/>
  <c r="H15" i="110"/>
  <c r="H24" i="112"/>
  <c r="I24" i="123"/>
  <c r="J24" i="111"/>
  <c r="H11" i="108"/>
  <c r="J11" i="107"/>
  <c r="I11" i="119"/>
  <c r="H25" i="108"/>
  <c r="J25" i="107"/>
  <c r="I25" i="119"/>
  <c r="H13" i="99"/>
  <c r="J13" i="99" s="1"/>
  <c r="J8" i="99"/>
  <c r="I8" i="111"/>
  <c r="I13" i="111" s="1"/>
  <c r="H8" i="100"/>
  <c r="I22" i="119"/>
  <c r="J22" i="107"/>
  <c r="H22" i="108"/>
  <c r="H30" i="94"/>
  <c r="J30" i="94" s="1"/>
  <c r="J29" i="94"/>
  <c r="H7" i="96"/>
  <c r="I4" i="108"/>
  <c r="I7" i="108" s="1"/>
  <c r="J4" i="96"/>
  <c r="H4" i="97"/>
  <c r="J6" i="111"/>
  <c r="H6" i="112"/>
  <c r="I6" i="123"/>
  <c r="I23" i="119"/>
  <c r="H23" i="108"/>
  <c r="J23" i="107"/>
  <c r="H5" i="108"/>
  <c r="I5" i="119"/>
  <c r="J5" i="107"/>
  <c r="J21" i="107"/>
  <c r="H21" i="108"/>
  <c r="I21" i="119"/>
  <c r="I18" i="119"/>
  <c r="J18" i="107"/>
  <c r="H18" i="108"/>
  <c r="J27" i="107"/>
  <c r="I27" i="119"/>
  <c r="H27" i="108"/>
  <c r="I14" i="128"/>
  <c r="H14" i="117"/>
  <c r="J14" i="116"/>
  <c r="J12" i="114"/>
  <c r="I12" i="126"/>
  <c r="H12" i="115"/>
  <c r="I10" i="118"/>
  <c r="H10" i="107"/>
  <c r="J10" i="106"/>
  <c r="J20" i="96"/>
  <c r="H20" i="97"/>
  <c r="I20" i="108"/>
  <c r="I28" i="108" s="1"/>
  <c r="H28" i="96"/>
  <c r="J28" i="96" s="1"/>
  <c r="J16" i="120" l="1"/>
  <c r="H16" i="121"/>
  <c r="I16" i="132"/>
  <c r="I29" i="108"/>
  <c r="I30" i="108" s="1"/>
  <c r="H26" i="124"/>
  <c r="I26" i="135"/>
  <c r="J26" i="123"/>
  <c r="J11" i="108"/>
  <c r="I11" i="120"/>
  <c r="H11" i="109"/>
  <c r="H15" i="111"/>
  <c r="I15" i="122"/>
  <c r="J15" i="110"/>
  <c r="I24" i="124"/>
  <c r="H24" i="113"/>
  <c r="J24" i="112"/>
  <c r="I6" i="124"/>
  <c r="H6" i="113"/>
  <c r="J6" i="112"/>
  <c r="J4" i="97"/>
  <c r="I4" i="109"/>
  <c r="I7" i="109" s="1"/>
  <c r="H4" i="98"/>
  <c r="H7" i="97"/>
  <c r="J29" i="95"/>
  <c r="H30" i="95"/>
  <c r="J30" i="95" s="1"/>
  <c r="I9" i="133"/>
  <c r="H9" i="122"/>
  <c r="J9" i="121"/>
  <c r="I27" i="120"/>
  <c r="H27" i="109"/>
  <c r="J27" i="108"/>
  <c r="H13" i="100"/>
  <c r="J13" i="100" s="1"/>
  <c r="H8" i="101"/>
  <c r="I8" i="112"/>
  <c r="I13" i="112" s="1"/>
  <c r="J8" i="100"/>
  <c r="I12" i="127"/>
  <c r="J12" i="115"/>
  <c r="H12" i="116"/>
  <c r="I18" i="120"/>
  <c r="J18" i="108"/>
  <c r="H18" i="109"/>
  <c r="J21" i="108"/>
  <c r="H21" i="109"/>
  <c r="I21" i="120"/>
  <c r="I19" i="119"/>
  <c r="H14" i="118"/>
  <c r="I14" i="129"/>
  <c r="J14" i="117"/>
  <c r="J20" i="97"/>
  <c r="I20" i="109"/>
  <c r="I28" i="109" s="1"/>
  <c r="H20" i="98"/>
  <c r="H28" i="97"/>
  <c r="J28" i="97" s="1"/>
  <c r="I22" i="120"/>
  <c r="H22" i="109"/>
  <c r="J22" i="108"/>
  <c r="J23" i="108"/>
  <c r="H23" i="109"/>
  <c r="I23" i="120"/>
  <c r="H17" i="109"/>
  <c r="I17" i="120"/>
  <c r="J17" i="108"/>
  <c r="H19" i="108"/>
  <c r="J19" i="108" s="1"/>
  <c r="H29" i="96"/>
  <c r="J7" i="96"/>
  <c r="I10" i="119"/>
  <c r="J10" i="107"/>
  <c r="H10" i="108"/>
  <c r="I5" i="120"/>
  <c r="J5" i="108"/>
  <c r="H5" i="109"/>
  <c r="H25" i="109"/>
  <c r="J25" i="108"/>
  <c r="I25" i="120"/>
  <c r="I16" i="133" l="1"/>
  <c r="H16" i="122"/>
  <c r="J16" i="121"/>
  <c r="H26" i="125"/>
  <c r="I26" i="136"/>
  <c r="J26" i="124"/>
  <c r="I29" i="109"/>
  <c r="I30" i="109" s="1"/>
  <c r="H18" i="110"/>
  <c r="J18" i="109"/>
  <c r="I18" i="121"/>
  <c r="I6" i="125"/>
  <c r="H6" i="114"/>
  <c r="J6" i="113"/>
  <c r="J23" i="109"/>
  <c r="H23" i="110"/>
  <c r="I23" i="121"/>
  <c r="I25" i="121"/>
  <c r="J25" i="109"/>
  <c r="H25" i="110"/>
  <c r="I24" i="125"/>
  <c r="J24" i="113"/>
  <c r="H24" i="114"/>
  <c r="H27" i="110"/>
  <c r="I27" i="121"/>
  <c r="J27" i="109"/>
  <c r="I15" i="123"/>
  <c r="H15" i="112"/>
  <c r="J15" i="111"/>
  <c r="I5" i="121"/>
  <c r="J5" i="109"/>
  <c r="H5" i="110"/>
  <c r="I14" i="130"/>
  <c r="H14" i="119"/>
  <c r="J14" i="118"/>
  <c r="I11" i="121"/>
  <c r="H11" i="110"/>
  <c r="J11" i="109"/>
  <c r="I12" i="128"/>
  <c r="J12" i="116"/>
  <c r="H12" i="117"/>
  <c r="J8" i="101"/>
  <c r="I8" i="113"/>
  <c r="I13" i="113" s="1"/>
  <c r="H8" i="102"/>
  <c r="H13" i="101"/>
  <c r="J13" i="101" s="1"/>
  <c r="J29" i="96"/>
  <c r="H30" i="96"/>
  <c r="J30" i="96" s="1"/>
  <c r="I19" i="120"/>
  <c r="H17" i="110"/>
  <c r="I17" i="121"/>
  <c r="J17" i="109"/>
  <c r="H19" i="109"/>
  <c r="J19" i="109" s="1"/>
  <c r="I21" i="121"/>
  <c r="J21" i="109"/>
  <c r="H21" i="110"/>
  <c r="I4" i="110"/>
  <c r="I7" i="110" s="1"/>
  <c r="J4" i="98"/>
  <c r="H4" i="99"/>
  <c r="H7" i="98"/>
  <c r="I22" i="121"/>
  <c r="H22" i="110"/>
  <c r="J22" i="109"/>
  <c r="H20" i="99"/>
  <c r="J20" i="98"/>
  <c r="I20" i="110"/>
  <c r="I28" i="110" s="1"/>
  <c r="H28" i="98"/>
  <c r="J28" i="98" s="1"/>
  <c r="I10" i="120"/>
  <c r="J10" i="108"/>
  <c r="H10" i="109"/>
  <c r="I9" i="134"/>
  <c r="H9" i="123"/>
  <c r="J9" i="122"/>
  <c r="J7" i="97"/>
  <c r="H29" i="97"/>
  <c r="J16" i="122" l="1"/>
  <c r="I16" i="134"/>
  <c r="H16" i="123"/>
  <c r="H26" i="126"/>
  <c r="J26" i="125"/>
  <c r="I26" i="137"/>
  <c r="I29" i="110"/>
  <c r="I30" i="110" s="1"/>
  <c r="I19" i="121"/>
  <c r="H11" i="111"/>
  <c r="I11" i="122"/>
  <c r="J11" i="110"/>
  <c r="I5" i="122"/>
  <c r="J5" i="110"/>
  <c r="H5" i="111"/>
  <c r="H4" i="100"/>
  <c r="J4" i="99"/>
  <c r="I4" i="111"/>
  <c r="I7" i="111" s="1"/>
  <c r="H7" i="99"/>
  <c r="H15" i="113"/>
  <c r="I15" i="124"/>
  <c r="J15" i="112"/>
  <c r="J6" i="114"/>
  <c r="H6" i="115"/>
  <c r="I6" i="126"/>
  <c r="J10" i="109"/>
  <c r="H10" i="110"/>
  <c r="I10" i="121"/>
  <c r="H13" i="102"/>
  <c r="J13" i="102" s="1"/>
  <c r="H8" i="103"/>
  <c r="I8" i="114"/>
  <c r="I13" i="114" s="1"/>
  <c r="J8" i="102"/>
  <c r="I12" i="129"/>
  <c r="H12" i="118"/>
  <c r="J12" i="117"/>
  <c r="J27" i="110"/>
  <c r="I27" i="122"/>
  <c r="H27" i="111"/>
  <c r="J29" i="97"/>
  <c r="H30" i="97"/>
  <c r="J30" i="97" s="1"/>
  <c r="I14" i="131"/>
  <c r="H14" i="120"/>
  <c r="J14" i="119"/>
  <c r="I9" i="135"/>
  <c r="J9" i="123"/>
  <c r="H9" i="124"/>
  <c r="H17" i="111"/>
  <c r="I17" i="122"/>
  <c r="J17" i="110"/>
  <c r="H19" i="110"/>
  <c r="J19" i="110" s="1"/>
  <c r="H22" i="111"/>
  <c r="J22" i="110"/>
  <c r="I22" i="122"/>
  <c r="H21" i="111"/>
  <c r="I21" i="122"/>
  <c r="J21" i="110"/>
  <c r="I25" i="122"/>
  <c r="H25" i="111"/>
  <c r="J25" i="110"/>
  <c r="H23" i="111"/>
  <c r="I23" i="122"/>
  <c r="J23" i="110"/>
  <c r="J20" i="99"/>
  <c r="I20" i="111"/>
  <c r="I28" i="111" s="1"/>
  <c r="H20" i="100"/>
  <c r="H28" i="99"/>
  <c r="J28" i="99" s="1"/>
  <c r="J7" i="98"/>
  <c r="H29" i="98"/>
  <c r="J24" i="114"/>
  <c r="H24" i="115"/>
  <c r="I24" i="126"/>
  <c r="I18" i="122"/>
  <c r="H18" i="111"/>
  <c r="J18" i="110"/>
  <c r="I16" i="135" l="1"/>
  <c r="H16" i="124"/>
  <c r="J16" i="123"/>
  <c r="J26" i="126"/>
  <c r="I26" i="138"/>
  <c r="H26" i="127"/>
  <c r="I29" i="111"/>
  <c r="I30" i="111" s="1"/>
  <c r="H25" i="112"/>
  <c r="I25" i="123"/>
  <c r="J25" i="111"/>
  <c r="J27" i="111"/>
  <c r="H27" i="112"/>
  <c r="I27" i="123"/>
  <c r="J15" i="113"/>
  <c r="I15" i="125"/>
  <c r="H15" i="114"/>
  <c r="I10" i="122"/>
  <c r="J10" i="110"/>
  <c r="H10" i="111"/>
  <c r="I12" i="130"/>
  <c r="H12" i="119"/>
  <c r="J12" i="118"/>
  <c r="J7" i="99"/>
  <c r="H29" i="99"/>
  <c r="I18" i="123"/>
  <c r="H18" i="112"/>
  <c r="J18" i="111"/>
  <c r="H22" i="112"/>
  <c r="J22" i="111"/>
  <c r="I22" i="123"/>
  <c r="I8" i="115"/>
  <c r="I13" i="115" s="1"/>
  <c r="J8" i="103"/>
  <c r="H13" i="103"/>
  <c r="J13" i="103" s="1"/>
  <c r="H8" i="104"/>
  <c r="I4" i="112"/>
  <c r="I7" i="112" s="1"/>
  <c r="H7" i="100"/>
  <c r="H4" i="101"/>
  <c r="J4" i="100"/>
  <c r="J29" i="98"/>
  <c r="H30" i="98"/>
  <c r="J30" i="98" s="1"/>
  <c r="I19" i="122"/>
  <c r="I17" i="123"/>
  <c r="H17" i="112"/>
  <c r="J17" i="111"/>
  <c r="H19" i="111"/>
  <c r="J19" i="111" s="1"/>
  <c r="I5" i="123"/>
  <c r="H5" i="112"/>
  <c r="J5" i="111"/>
  <c r="I6" i="127"/>
  <c r="H6" i="116"/>
  <c r="J6" i="115"/>
  <c r="J23" i="111"/>
  <c r="H23" i="112"/>
  <c r="I23" i="123"/>
  <c r="I24" i="127"/>
  <c r="H24" i="116"/>
  <c r="J24" i="115"/>
  <c r="J20" i="100"/>
  <c r="H20" i="101"/>
  <c r="I20" i="112"/>
  <c r="I28" i="112" s="1"/>
  <c r="H28" i="100"/>
  <c r="J28" i="100" s="1"/>
  <c r="J21" i="111"/>
  <c r="I21" i="123"/>
  <c r="H21" i="112"/>
  <c r="H9" i="125"/>
  <c r="J9" i="124"/>
  <c r="I9" i="136"/>
  <c r="I14" i="132"/>
  <c r="H14" i="121"/>
  <c r="J14" i="120"/>
  <c r="I11" i="123"/>
  <c r="J11" i="111"/>
  <c r="H11" i="112"/>
  <c r="J16" i="124" l="1"/>
  <c r="I16" i="136"/>
  <c r="H16" i="125"/>
  <c r="J26" i="127"/>
  <c r="H26" i="128"/>
  <c r="I26" i="139"/>
  <c r="I29" i="112"/>
  <c r="I30" i="112" s="1"/>
  <c r="I24" i="128"/>
  <c r="J24" i="116"/>
  <c r="H24" i="117"/>
  <c r="J8" i="104"/>
  <c r="H8" i="105"/>
  <c r="I8" i="116"/>
  <c r="I13" i="116" s="1"/>
  <c r="H13" i="104"/>
  <c r="J13" i="104" s="1"/>
  <c r="I14" i="133"/>
  <c r="H14" i="122"/>
  <c r="J14" i="121"/>
  <c r="I17" i="124"/>
  <c r="J17" i="112"/>
  <c r="H17" i="113"/>
  <c r="H19" i="112"/>
  <c r="J19" i="112" s="1"/>
  <c r="I12" i="131"/>
  <c r="J12" i="119"/>
  <c r="H12" i="120"/>
  <c r="H29" i="100"/>
  <c r="J7" i="100"/>
  <c r="I15" i="126"/>
  <c r="H15" i="115"/>
  <c r="J15" i="114"/>
  <c r="I9" i="137"/>
  <c r="J9" i="125"/>
  <c r="H9" i="126"/>
  <c r="I6" i="128"/>
  <c r="J6" i="116"/>
  <c r="H6" i="117"/>
  <c r="I22" i="124"/>
  <c r="J22" i="112"/>
  <c r="H22" i="113"/>
  <c r="I21" i="124"/>
  <c r="J21" i="112"/>
  <c r="H21" i="113"/>
  <c r="H10" i="112"/>
  <c r="J10" i="111"/>
  <c r="I10" i="123"/>
  <c r="H23" i="113"/>
  <c r="J23" i="112"/>
  <c r="I23" i="124"/>
  <c r="J5" i="112"/>
  <c r="H5" i="113"/>
  <c r="I5" i="124"/>
  <c r="J18" i="112"/>
  <c r="H18" i="113"/>
  <c r="I18" i="124"/>
  <c r="H4" i="102"/>
  <c r="J4" i="101"/>
  <c r="I4" i="113"/>
  <c r="I7" i="113" s="1"/>
  <c r="H7" i="101"/>
  <c r="I11" i="124"/>
  <c r="J11" i="112"/>
  <c r="H11" i="113"/>
  <c r="H27" i="113"/>
  <c r="I27" i="124"/>
  <c r="J27" i="112"/>
  <c r="H30" i="99"/>
  <c r="J30" i="99" s="1"/>
  <c r="J29" i="99"/>
  <c r="I19" i="123"/>
  <c r="H28" i="101"/>
  <c r="J28" i="101" s="1"/>
  <c r="J20" i="101"/>
  <c r="I20" i="113"/>
  <c r="I28" i="113" s="1"/>
  <c r="H20" i="102"/>
  <c r="H25" i="113"/>
  <c r="J25" i="112"/>
  <c r="I25" i="124"/>
  <c r="J16" i="125" l="1"/>
  <c r="I16" i="137"/>
  <c r="H16" i="126"/>
  <c r="I26" i="141"/>
  <c r="H26" i="129"/>
  <c r="J26" i="128"/>
  <c r="I29" i="113"/>
  <c r="I30" i="113" s="1"/>
  <c r="I19" i="124"/>
  <c r="J21" i="113"/>
  <c r="H21" i="114"/>
  <c r="I21" i="125"/>
  <c r="H25" i="114"/>
  <c r="I25" i="125"/>
  <c r="J25" i="113"/>
  <c r="I17" i="125"/>
  <c r="J17" i="113"/>
  <c r="H17" i="114"/>
  <c r="H19" i="113"/>
  <c r="J19" i="113" s="1"/>
  <c r="J20" i="102"/>
  <c r="I20" i="114"/>
  <c r="I28" i="114" s="1"/>
  <c r="H20" i="103"/>
  <c r="H28" i="102"/>
  <c r="J28" i="102" s="1"/>
  <c r="I14" i="134"/>
  <c r="H14" i="123"/>
  <c r="J14" i="122"/>
  <c r="I8" i="117"/>
  <c r="I13" i="117" s="1"/>
  <c r="H13" i="105"/>
  <c r="J13" i="105" s="1"/>
  <c r="J8" i="105"/>
  <c r="H8" i="106"/>
  <c r="J5" i="113"/>
  <c r="H5" i="114"/>
  <c r="I5" i="125"/>
  <c r="J7" i="101"/>
  <c r="H29" i="101"/>
  <c r="J18" i="113"/>
  <c r="I18" i="125"/>
  <c r="H18" i="114"/>
  <c r="I6" i="129"/>
  <c r="H6" i="118"/>
  <c r="J6" i="117"/>
  <c r="I23" i="125"/>
  <c r="J23" i="113"/>
  <c r="H23" i="114"/>
  <c r="I15" i="127"/>
  <c r="H15" i="116"/>
  <c r="J15" i="115"/>
  <c r="I27" i="125"/>
  <c r="H27" i="114"/>
  <c r="J27" i="113"/>
  <c r="I10" i="124"/>
  <c r="J10" i="112"/>
  <c r="H10" i="113"/>
  <c r="I24" i="129"/>
  <c r="H24" i="118"/>
  <c r="J24" i="117"/>
  <c r="H7" i="102"/>
  <c r="J4" i="102"/>
  <c r="I4" i="114"/>
  <c r="I7" i="114" s="1"/>
  <c r="H4" i="103"/>
  <c r="I11" i="125"/>
  <c r="H11" i="114"/>
  <c r="J11" i="113"/>
  <c r="J29" i="100"/>
  <c r="H30" i="100"/>
  <c r="J30" i="100" s="1"/>
  <c r="H22" i="114"/>
  <c r="J22" i="113"/>
  <c r="I22" i="125"/>
  <c r="I9" i="138"/>
  <c r="H9" i="127"/>
  <c r="J9" i="126"/>
  <c r="I12" i="132"/>
  <c r="H12" i="121"/>
  <c r="J12" i="120"/>
  <c r="I16" i="138" l="1"/>
  <c r="H16" i="127"/>
  <c r="J16" i="126"/>
  <c r="I26" i="142"/>
  <c r="H26" i="130"/>
  <c r="J26" i="129"/>
  <c r="I29" i="114"/>
  <c r="I30" i="114" s="1"/>
  <c r="J14" i="123"/>
  <c r="H14" i="124"/>
  <c r="I14" i="135"/>
  <c r="H10" i="114"/>
  <c r="I10" i="125"/>
  <c r="J10" i="113"/>
  <c r="J23" i="114"/>
  <c r="H23" i="115"/>
  <c r="I23" i="126"/>
  <c r="I12" i="133"/>
  <c r="H12" i="122"/>
  <c r="J12" i="121"/>
  <c r="H28" i="103"/>
  <c r="J28" i="103" s="1"/>
  <c r="I20" i="115"/>
  <c r="I28" i="115" s="1"/>
  <c r="J20" i="103"/>
  <c r="H20" i="104"/>
  <c r="J17" i="114"/>
  <c r="H17" i="115"/>
  <c r="I17" i="126"/>
  <c r="H19" i="114"/>
  <c r="J19" i="114" s="1"/>
  <c r="J29" i="101"/>
  <c r="H30" i="101"/>
  <c r="J30" i="101" s="1"/>
  <c r="I25" i="126"/>
  <c r="H25" i="115"/>
  <c r="J25" i="114"/>
  <c r="I15" i="128"/>
  <c r="J15" i="116"/>
  <c r="H15" i="117"/>
  <c r="J4" i="103"/>
  <c r="H4" i="104"/>
  <c r="I4" i="115"/>
  <c r="I7" i="115" s="1"/>
  <c r="H7" i="103"/>
  <c r="I19" i="125"/>
  <c r="H22" i="115"/>
  <c r="I22" i="126"/>
  <c r="J22" i="114"/>
  <c r="H11" i="115"/>
  <c r="J11" i="114"/>
  <c r="I11" i="126"/>
  <c r="J7" i="102"/>
  <c r="H29" i="102"/>
  <c r="I27" i="126"/>
  <c r="H27" i="115"/>
  <c r="J27" i="114"/>
  <c r="H13" i="106"/>
  <c r="J13" i="106" s="1"/>
  <c r="H8" i="107"/>
  <c r="I8" i="118"/>
  <c r="I13" i="118" s="1"/>
  <c r="J8" i="106"/>
  <c r="I21" i="126"/>
  <c r="H21" i="115"/>
  <c r="J21" i="114"/>
  <c r="I6" i="130"/>
  <c r="H6" i="119"/>
  <c r="J6" i="118"/>
  <c r="I18" i="126"/>
  <c r="H18" i="115"/>
  <c r="J18" i="114"/>
  <c r="I24" i="130"/>
  <c r="J24" i="118"/>
  <c r="H24" i="119"/>
  <c r="I9" i="139"/>
  <c r="H9" i="128"/>
  <c r="J9" i="127"/>
  <c r="I5" i="126"/>
  <c r="H5" i="115"/>
  <c r="J5" i="114"/>
  <c r="I16" i="139" l="1"/>
  <c r="H16" i="128"/>
  <c r="J16" i="127"/>
  <c r="J26" i="130"/>
  <c r="H26" i="131"/>
  <c r="I26" i="143"/>
  <c r="H4" i="105"/>
  <c r="J4" i="104"/>
  <c r="I4" i="116"/>
  <c r="I7" i="116" s="1"/>
  <c r="H7" i="104"/>
  <c r="I23" i="127"/>
  <c r="H23" i="116"/>
  <c r="J23" i="115"/>
  <c r="J29" i="102"/>
  <c r="H30" i="102"/>
  <c r="J30" i="102" s="1"/>
  <c r="H13" i="107"/>
  <c r="J13" i="107" s="1"/>
  <c r="I8" i="119"/>
  <c r="I13" i="119" s="1"/>
  <c r="H8" i="108"/>
  <c r="J8" i="107"/>
  <c r="I5" i="127"/>
  <c r="J5" i="115"/>
  <c r="H5" i="116"/>
  <c r="I27" i="127"/>
  <c r="J27" i="115"/>
  <c r="H27" i="116"/>
  <c r="I24" i="131"/>
  <c r="H24" i="120"/>
  <c r="J24" i="119"/>
  <c r="I10" i="126"/>
  <c r="H10" i="115"/>
  <c r="J10" i="114"/>
  <c r="I15" i="129"/>
  <c r="H15" i="118"/>
  <c r="J15" i="117"/>
  <c r="I17" i="127"/>
  <c r="J17" i="115"/>
  <c r="H17" i="116"/>
  <c r="H19" i="115"/>
  <c r="J19" i="115" s="1"/>
  <c r="I14" i="136"/>
  <c r="J14" i="124"/>
  <c r="H14" i="125"/>
  <c r="I21" i="127"/>
  <c r="H21" i="116"/>
  <c r="J21" i="115"/>
  <c r="I12" i="134"/>
  <c r="H12" i="123"/>
  <c r="J12" i="122"/>
  <c r="H25" i="116"/>
  <c r="J25" i="115"/>
  <c r="I25" i="127"/>
  <c r="I11" i="127"/>
  <c r="J11" i="115"/>
  <c r="H11" i="116"/>
  <c r="I18" i="127"/>
  <c r="J18" i="115"/>
  <c r="H18" i="116"/>
  <c r="I19" i="126"/>
  <c r="I6" i="131"/>
  <c r="H6" i="120"/>
  <c r="J6" i="119"/>
  <c r="J7" i="103"/>
  <c r="H29" i="103"/>
  <c r="I9" i="141"/>
  <c r="H9" i="129"/>
  <c r="J9" i="128"/>
  <c r="H28" i="104"/>
  <c r="J28" i="104" s="1"/>
  <c r="I20" i="116"/>
  <c r="I28" i="116" s="1"/>
  <c r="H20" i="105"/>
  <c r="J20" i="104"/>
  <c r="I29" i="115"/>
  <c r="I30" i="115" s="1"/>
  <c r="I22" i="127"/>
  <c r="J22" i="115"/>
  <c r="H22" i="116"/>
  <c r="I16" i="141" l="1"/>
  <c r="H16" i="129"/>
  <c r="J16" i="128"/>
  <c r="J26" i="131"/>
  <c r="I26" i="144"/>
  <c r="H26" i="132"/>
  <c r="H30" i="103"/>
  <c r="J30" i="103" s="1"/>
  <c r="J29" i="103"/>
  <c r="I22" i="128"/>
  <c r="J22" i="116"/>
  <c r="H22" i="117"/>
  <c r="I17" i="128"/>
  <c r="H17" i="117"/>
  <c r="J17" i="116"/>
  <c r="H19" i="116"/>
  <c r="J19" i="116" s="1"/>
  <c r="I19" i="127"/>
  <c r="I5" i="128"/>
  <c r="J5" i="116"/>
  <c r="H5" i="117"/>
  <c r="I11" i="128"/>
  <c r="J11" i="116"/>
  <c r="H11" i="117"/>
  <c r="J27" i="116"/>
  <c r="I27" i="128"/>
  <c r="H27" i="117"/>
  <c r="H28" i="105"/>
  <c r="J28" i="105" s="1"/>
  <c r="I20" i="117"/>
  <c r="I28" i="117" s="1"/>
  <c r="J20" i="105"/>
  <c r="H20" i="106"/>
  <c r="I15" i="130"/>
  <c r="J15" i="118"/>
  <c r="H15" i="119"/>
  <c r="I10" i="127"/>
  <c r="H10" i="116"/>
  <c r="J10" i="115"/>
  <c r="J7" i="104"/>
  <c r="H29" i="104"/>
  <c r="J18" i="116"/>
  <c r="H18" i="117"/>
  <c r="I18" i="128"/>
  <c r="I23" i="128"/>
  <c r="H23" i="117"/>
  <c r="J23" i="116"/>
  <c r="I12" i="135"/>
  <c r="H12" i="124"/>
  <c r="J12" i="123"/>
  <c r="I29" i="116"/>
  <c r="I30" i="116" s="1"/>
  <c r="I6" i="132"/>
  <c r="J6" i="120"/>
  <c r="H6" i="121"/>
  <c r="I25" i="128"/>
  <c r="J25" i="116"/>
  <c r="H25" i="117"/>
  <c r="I9" i="142"/>
  <c r="H9" i="130"/>
  <c r="J9" i="129"/>
  <c r="I21" i="128"/>
  <c r="J21" i="116"/>
  <c r="H21" i="117"/>
  <c r="I14" i="137"/>
  <c r="J14" i="125"/>
  <c r="H14" i="126"/>
  <c r="H13" i="108"/>
  <c r="J13" i="108" s="1"/>
  <c r="H8" i="109"/>
  <c r="I8" i="120"/>
  <c r="I13" i="120" s="1"/>
  <c r="J8" i="108"/>
  <c r="I24" i="132"/>
  <c r="J24" i="120"/>
  <c r="H24" i="121"/>
  <c r="H4" i="106"/>
  <c r="I4" i="117"/>
  <c r="I7" i="117" s="1"/>
  <c r="I29" i="117" s="1"/>
  <c r="I30" i="117" s="1"/>
  <c r="J4" i="105"/>
  <c r="H7" i="105"/>
  <c r="I16" i="142" l="1"/>
  <c r="H16" i="130"/>
  <c r="J16" i="129"/>
  <c r="J26" i="132"/>
  <c r="H26" i="133"/>
  <c r="I26" i="145"/>
  <c r="I19" i="128"/>
  <c r="I24" i="133"/>
  <c r="J24" i="121"/>
  <c r="H24" i="122"/>
  <c r="J7" i="105"/>
  <c r="H29" i="105"/>
  <c r="H30" i="104"/>
  <c r="J30" i="104" s="1"/>
  <c r="J29" i="104"/>
  <c r="I25" i="129"/>
  <c r="H25" i="118"/>
  <c r="J25" i="117"/>
  <c r="J4" i="106"/>
  <c r="H4" i="107"/>
  <c r="I4" i="118"/>
  <c r="I7" i="118" s="1"/>
  <c r="H7" i="106"/>
  <c r="H14" i="127"/>
  <c r="I14" i="138"/>
  <c r="J14" i="126"/>
  <c r="I22" i="129"/>
  <c r="H22" i="118"/>
  <c r="J22" i="117"/>
  <c r="I5" i="129"/>
  <c r="H5" i="118"/>
  <c r="J5" i="117"/>
  <c r="I15" i="131"/>
  <c r="J15" i="119"/>
  <c r="H15" i="120"/>
  <c r="I8" i="121"/>
  <c r="I13" i="121" s="1"/>
  <c r="J8" i="109"/>
  <c r="H8" i="110"/>
  <c r="H13" i="109"/>
  <c r="J13" i="109" s="1"/>
  <c r="I6" i="133"/>
  <c r="H6" i="122"/>
  <c r="J6" i="121"/>
  <c r="I17" i="129"/>
  <c r="J17" i="117"/>
  <c r="H17" i="118"/>
  <c r="H19" i="117"/>
  <c r="J19" i="117" s="1"/>
  <c r="I23" i="129"/>
  <c r="H23" i="118"/>
  <c r="J23" i="117"/>
  <c r="I10" i="128"/>
  <c r="J10" i="116"/>
  <c r="H10" i="117"/>
  <c r="I27" i="129"/>
  <c r="J27" i="117"/>
  <c r="H27" i="118"/>
  <c r="H21" i="118"/>
  <c r="J21" i="117"/>
  <c r="I21" i="129"/>
  <c r="I11" i="129"/>
  <c r="H11" i="118"/>
  <c r="J11" i="117"/>
  <c r="I9" i="143"/>
  <c r="H9" i="131"/>
  <c r="J9" i="130"/>
  <c r="H28" i="106"/>
  <c r="J28" i="106" s="1"/>
  <c r="J20" i="106"/>
  <c r="H20" i="107"/>
  <c r="I20" i="118"/>
  <c r="I28" i="118" s="1"/>
  <c r="I12" i="136"/>
  <c r="J12" i="124"/>
  <c r="H12" i="125"/>
  <c r="I18" i="129"/>
  <c r="H18" i="118"/>
  <c r="J18" i="117"/>
  <c r="I16" i="143" l="1"/>
  <c r="H16" i="131"/>
  <c r="J16" i="130"/>
  <c r="J26" i="133"/>
  <c r="H26" i="134"/>
  <c r="I26" i="146"/>
  <c r="I29" i="118"/>
  <c r="I30" i="118" s="1"/>
  <c r="I19" i="129"/>
  <c r="I18" i="130"/>
  <c r="J18" i="118"/>
  <c r="H18" i="119"/>
  <c r="I27" i="130"/>
  <c r="H27" i="119"/>
  <c r="J27" i="118"/>
  <c r="H9" i="132"/>
  <c r="I9" i="144"/>
  <c r="J9" i="131"/>
  <c r="I21" i="130"/>
  <c r="J21" i="118"/>
  <c r="H21" i="119"/>
  <c r="H13" i="110"/>
  <c r="J13" i="110" s="1"/>
  <c r="H8" i="111"/>
  <c r="J8" i="110"/>
  <c r="I8" i="122"/>
  <c r="I13" i="122" s="1"/>
  <c r="I17" i="130"/>
  <c r="H17" i="119"/>
  <c r="J17" i="118"/>
  <c r="H19" i="118"/>
  <c r="J19" i="118" s="1"/>
  <c r="I14" i="139"/>
  <c r="H14" i="128"/>
  <c r="J14" i="127"/>
  <c r="J4" i="107"/>
  <c r="H4" i="108"/>
  <c r="I4" i="119"/>
  <c r="I7" i="119" s="1"/>
  <c r="H7" i="107"/>
  <c r="I11" i="130"/>
  <c r="J11" i="118"/>
  <c r="H11" i="119"/>
  <c r="H28" i="107"/>
  <c r="J28" i="107" s="1"/>
  <c r="J20" i="107"/>
  <c r="H20" i="108"/>
  <c r="I20" i="119"/>
  <c r="I28" i="119" s="1"/>
  <c r="I10" i="129"/>
  <c r="J10" i="117"/>
  <c r="H10" i="118"/>
  <c r="I5" i="130"/>
  <c r="J5" i="118"/>
  <c r="H5" i="119"/>
  <c r="I24" i="134"/>
  <c r="J24" i="122"/>
  <c r="H24" i="123"/>
  <c r="J7" i="106"/>
  <c r="H29" i="106"/>
  <c r="H12" i="126"/>
  <c r="J12" i="125"/>
  <c r="I12" i="137"/>
  <c r="I25" i="130"/>
  <c r="H25" i="119"/>
  <c r="J25" i="118"/>
  <c r="I15" i="132"/>
  <c r="J15" i="120"/>
  <c r="H15" i="121"/>
  <c r="H30" i="105"/>
  <c r="J30" i="105" s="1"/>
  <c r="J29" i="105"/>
  <c r="I22" i="130"/>
  <c r="J22" i="118"/>
  <c r="H22" i="119"/>
  <c r="I6" i="134"/>
  <c r="J6" i="122"/>
  <c r="H6" i="123"/>
  <c r="I23" i="130"/>
  <c r="H23" i="119"/>
  <c r="J23" i="118"/>
  <c r="H16" i="132" l="1"/>
  <c r="I16" i="144"/>
  <c r="J16" i="131"/>
  <c r="J26" i="134"/>
  <c r="I26" i="147"/>
  <c r="H26" i="135"/>
  <c r="I19" i="130"/>
  <c r="I17" i="131"/>
  <c r="J17" i="119"/>
  <c r="H17" i="120"/>
  <c r="H19" i="119"/>
  <c r="J19" i="119" s="1"/>
  <c r="I15" i="133"/>
  <c r="H15" i="122"/>
  <c r="J15" i="121"/>
  <c r="I11" i="131"/>
  <c r="J11" i="119"/>
  <c r="H11" i="120"/>
  <c r="J29" i="106"/>
  <c r="H30" i="106"/>
  <c r="J30" i="106" s="1"/>
  <c r="H6" i="124"/>
  <c r="I6" i="135"/>
  <c r="J6" i="123"/>
  <c r="I9" i="145"/>
  <c r="J9" i="132"/>
  <c r="H9" i="133"/>
  <c r="H28" i="108"/>
  <c r="J28" i="108" s="1"/>
  <c r="I20" i="120"/>
  <c r="I28" i="120" s="1"/>
  <c r="H20" i="109"/>
  <c r="J20" i="108"/>
  <c r="H23" i="120"/>
  <c r="I23" i="131"/>
  <c r="J23" i="119"/>
  <c r="H12" i="127"/>
  <c r="I12" i="138"/>
  <c r="J12" i="126"/>
  <c r="I24" i="135"/>
  <c r="H24" i="124"/>
  <c r="J24" i="123"/>
  <c r="I18" i="131"/>
  <c r="H18" i="120"/>
  <c r="J18" i="119"/>
  <c r="H13" i="111"/>
  <c r="J13" i="111" s="1"/>
  <c r="J8" i="111"/>
  <c r="H8" i="112"/>
  <c r="I8" i="123"/>
  <c r="I13" i="123" s="1"/>
  <c r="I29" i="119"/>
  <c r="I30" i="119" s="1"/>
  <c r="H4" i="109"/>
  <c r="J4" i="108"/>
  <c r="I4" i="120"/>
  <c r="I7" i="120" s="1"/>
  <c r="H7" i="108"/>
  <c r="I5" i="131"/>
  <c r="J5" i="119"/>
  <c r="H5" i="120"/>
  <c r="I14" i="141"/>
  <c r="H14" i="129"/>
  <c r="J14" i="128"/>
  <c r="I25" i="131"/>
  <c r="J25" i="119"/>
  <c r="H25" i="120"/>
  <c r="I21" i="131"/>
  <c r="J21" i="119"/>
  <c r="H21" i="120"/>
  <c r="J7" i="107"/>
  <c r="H29" i="107"/>
  <c r="I22" i="131"/>
  <c r="H22" i="120"/>
  <c r="J22" i="119"/>
  <c r="I27" i="131"/>
  <c r="J27" i="119"/>
  <c r="H27" i="120"/>
  <c r="I10" i="130"/>
  <c r="J10" i="118"/>
  <c r="H10" i="119"/>
  <c r="J16" i="132" l="1"/>
  <c r="H16" i="133"/>
  <c r="I16" i="145"/>
  <c r="I26" i="148"/>
  <c r="H26" i="136"/>
  <c r="J26" i="135"/>
  <c r="I29" i="120"/>
  <c r="I30" i="120" s="1"/>
  <c r="J7" i="108"/>
  <c r="H29" i="108"/>
  <c r="J6" i="124"/>
  <c r="H6" i="125"/>
  <c r="I6" i="136"/>
  <c r="I5" i="132"/>
  <c r="J5" i="120"/>
  <c r="H5" i="121"/>
  <c r="I15" i="134"/>
  <c r="H15" i="123"/>
  <c r="J15" i="122"/>
  <c r="I14" i="142"/>
  <c r="H14" i="130"/>
  <c r="J14" i="129"/>
  <c r="I11" i="132"/>
  <c r="J11" i="120"/>
  <c r="H11" i="121"/>
  <c r="J4" i="109"/>
  <c r="H4" i="110"/>
  <c r="H7" i="109"/>
  <c r="I4" i="121"/>
  <c r="I7" i="121" s="1"/>
  <c r="I24" i="136"/>
  <c r="H24" i="125"/>
  <c r="J24" i="124"/>
  <c r="I27" i="132"/>
  <c r="H27" i="121"/>
  <c r="J27" i="120"/>
  <c r="H28" i="109"/>
  <c r="J28" i="109" s="1"/>
  <c r="J20" i="109"/>
  <c r="H20" i="110"/>
  <c r="I20" i="121"/>
  <c r="I28" i="121" s="1"/>
  <c r="I9" i="146"/>
  <c r="J9" i="133"/>
  <c r="H9" i="134"/>
  <c r="I17" i="132"/>
  <c r="H17" i="121"/>
  <c r="J17" i="120"/>
  <c r="H19" i="120"/>
  <c r="J19" i="120" s="1"/>
  <c r="J12" i="127"/>
  <c r="I12" i="139"/>
  <c r="H12" i="128"/>
  <c r="I22" i="132"/>
  <c r="J22" i="120"/>
  <c r="H22" i="121"/>
  <c r="I10" i="131"/>
  <c r="H10" i="120"/>
  <c r="J10" i="119"/>
  <c r="I23" i="132"/>
  <c r="H23" i="121"/>
  <c r="J23" i="120"/>
  <c r="J29" i="107"/>
  <c r="H30" i="107"/>
  <c r="J30" i="107" s="1"/>
  <c r="H8" i="113"/>
  <c r="H13" i="112"/>
  <c r="J13" i="112" s="1"/>
  <c r="I8" i="124"/>
  <c r="I13" i="124" s="1"/>
  <c r="J8" i="112"/>
  <c r="I21" i="132"/>
  <c r="J21" i="120"/>
  <c r="H21" i="121"/>
  <c r="I25" i="132"/>
  <c r="J25" i="120"/>
  <c r="H25" i="121"/>
  <c r="I18" i="132"/>
  <c r="J18" i="120"/>
  <c r="H18" i="121"/>
  <c r="I19" i="131"/>
  <c r="I16" i="146" l="1"/>
  <c r="J16" i="133"/>
  <c r="H16" i="134"/>
  <c r="I26" i="149"/>
  <c r="J26" i="136"/>
  <c r="H26" i="137"/>
  <c r="I14" i="143"/>
  <c r="H14" i="131"/>
  <c r="J14" i="130"/>
  <c r="I25" i="133"/>
  <c r="H25" i="122"/>
  <c r="J25" i="121"/>
  <c r="I11" i="133"/>
  <c r="H11" i="122"/>
  <c r="J11" i="121"/>
  <c r="I18" i="133"/>
  <c r="H18" i="122"/>
  <c r="J18" i="121"/>
  <c r="I23" i="133"/>
  <c r="J23" i="121"/>
  <c r="H23" i="122"/>
  <c r="H15" i="124"/>
  <c r="J15" i="123"/>
  <c r="I15" i="135"/>
  <c r="I21" i="133"/>
  <c r="H21" i="122"/>
  <c r="J21" i="121"/>
  <c r="I5" i="133"/>
  <c r="J5" i="121"/>
  <c r="H5" i="122"/>
  <c r="I29" i="121"/>
  <c r="I30" i="121" s="1"/>
  <c r="H4" i="111"/>
  <c r="H7" i="110"/>
  <c r="I4" i="122"/>
  <c r="I7" i="122" s="1"/>
  <c r="J4" i="110"/>
  <c r="I6" i="137"/>
  <c r="H6" i="126"/>
  <c r="J6" i="125"/>
  <c r="I24" i="137"/>
  <c r="H24" i="126"/>
  <c r="J24" i="125"/>
  <c r="H28" i="110"/>
  <c r="J28" i="110" s="1"/>
  <c r="J20" i="110"/>
  <c r="H20" i="111"/>
  <c r="I20" i="122"/>
  <c r="I28" i="122" s="1"/>
  <c r="I22" i="133"/>
  <c r="H22" i="122"/>
  <c r="J22" i="121"/>
  <c r="I27" i="133"/>
  <c r="J27" i="121"/>
  <c r="H27" i="122"/>
  <c r="I12" i="141"/>
  <c r="H12" i="129"/>
  <c r="J12" i="128"/>
  <c r="I17" i="133"/>
  <c r="J17" i="121"/>
  <c r="H17" i="122"/>
  <c r="H19" i="121"/>
  <c r="J19" i="121" s="1"/>
  <c r="H13" i="113"/>
  <c r="J13" i="113" s="1"/>
  <c r="J8" i="113"/>
  <c r="H8" i="114"/>
  <c r="I8" i="125"/>
  <c r="I13" i="125" s="1"/>
  <c r="I9" i="147"/>
  <c r="J9" i="134"/>
  <c r="H9" i="135"/>
  <c r="J29" i="108"/>
  <c r="H30" i="108"/>
  <c r="J30" i="108" s="1"/>
  <c r="H10" i="121"/>
  <c r="I10" i="132"/>
  <c r="J10" i="120"/>
  <c r="J7" i="109"/>
  <c r="H29" i="109"/>
  <c r="I19" i="132"/>
  <c r="I16" i="147" l="1"/>
  <c r="J16" i="134"/>
  <c r="H16" i="135"/>
  <c r="I26" i="150"/>
  <c r="J26" i="137"/>
  <c r="H26" i="138"/>
  <c r="I29" i="122"/>
  <c r="I30" i="122" s="1"/>
  <c r="I19" i="133"/>
  <c r="I15" i="136"/>
  <c r="J15" i="124"/>
  <c r="H15" i="125"/>
  <c r="I25" i="134"/>
  <c r="H25" i="123"/>
  <c r="J25" i="122"/>
  <c r="H24" i="127"/>
  <c r="I24" i="138"/>
  <c r="J24" i="126"/>
  <c r="I17" i="134"/>
  <c r="H17" i="123"/>
  <c r="J17" i="122"/>
  <c r="H19" i="122"/>
  <c r="J19" i="122" s="1"/>
  <c r="J12" i="129"/>
  <c r="I12" i="142"/>
  <c r="H12" i="130"/>
  <c r="J7" i="110"/>
  <c r="H29" i="110"/>
  <c r="I22" i="134"/>
  <c r="H22" i="123"/>
  <c r="J22" i="122"/>
  <c r="I23" i="134"/>
  <c r="J23" i="122"/>
  <c r="H23" i="123"/>
  <c r="J29" i="109"/>
  <c r="H30" i="109"/>
  <c r="J30" i="109" s="1"/>
  <c r="I18" i="134"/>
  <c r="J18" i="122"/>
  <c r="H18" i="123"/>
  <c r="H10" i="122"/>
  <c r="J10" i="121"/>
  <c r="I10" i="133"/>
  <c r="I9" i="148"/>
  <c r="J9" i="135"/>
  <c r="H9" i="136"/>
  <c r="J14" i="131"/>
  <c r="I14" i="144"/>
  <c r="H14" i="132"/>
  <c r="I11" i="134"/>
  <c r="J11" i="122"/>
  <c r="H11" i="123"/>
  <c r="I5" i="134"/>
  <c r="J5" i="122"/>
  <c r="H5" i="123"/>
  <c r="J20" i="111"/>
  <c r="H20" i="112"/>
  <c r="I20" i="123"/>
  <c r="I28" i="123" s="1"/>
  <c r="H28" i="111"/>
  <c r="J28" i="111" s="1"/>
  <c r="I21" i="134"/>
  <c r="J21" i="122"/>
  <c r="H21" i="123"/>
  <c r="I6" i="138"/>
  <c r="H6" i="127"/>
  <c r="J6" i="126"/>
  <c r="I27" i="134"/>
  <c r="H27" i="123"/>
  <c r="J27" i="122"/>
  <c r="H7" i="111"/>
  <c r="J4" i="111"/>
  <c r="H4" i="112"/>
  <c r="I4" i="123"/>
  <c r="I7" i="123" s="1"/>
  <c r="H13" i="114"/>
  <c r="J13" i="114" s="1"/>
  <c r="J8" i="114"/>
  <c r="I8" i="126"/>
  <c r="I13" i="126" s="1"/>
  <c r="H8" i="115"/>
  <c r="I16" i="148" l="1"/>
  <c r="J16" i="135"/>
  <c r="H16" i="136"/>
  <c r="H26" i="139"/>
  <c r="I26" i="151"/>
  <c r="J26" i="138"/>
  <c r="I19" i="134"/>
  <c r="H6" i="128"/>
  <c r="J6" i="127"/>
  <c r="I6" i="139"/>
  <c r="I9" i="149"/>
  <c r="J9" i="136"/>
  <c r="H9" i="137"/>
  <c r="I18" i="135"/>
  <c r="H18" i="124"/>
  <c r="J18" i="123"/>
  <c r="I12" i="143"/>
  <c r="H12" i="131"/>
  <c r="J12" i="130"/>
  <c r="I29" i="123"/>
  <c r="I30" i="123" s="1"/>
  <c r="I21" i="135"/>
  <c r="J21" i="123"/>
  <c r="H21" i="124"/>
  <c r="I17" i="135"/>
  <c r="J17" i="123"/>
  <c r="H17" i="124"/>
  <c r="H19" i="123"/>
  <c r="J19" i="123" s="1"/>
  <c r="I10" i="134"/>
  <c r="J10" i="122"/>
  <c r="H10" i="123"/>
  <c r="H7" i="112"/>
  <c r="H4" i="113"/>
  <c r="I4" i="124"/>
  <c r="I7" i="124" s="1"/>
  <c r="J4" i="112"/>
  <c r="I25" i="135"/>
  <c r="H25" i="124"/>
  <c r="J25" i="123"/>
  <c r="I22" i="135"/>
  <c r="H22" i="124"/>
  <c r="J22" i="123"/>
  <c r="I15" i="137"/>
  <c r="H15" i="126"/>
  <c r="J15" i="125"/>
  <c r="I8" i="127"/>
  <c r="I13" i="127" s="1"/>
  <c r="H8" i="116"/>
  <c r="H13" i="115"/>
  <c r="J13" i="115" s="1"/>
  <c r="J8" i="115"/>
  <c r="I11" i="135"/>
  <c r="J11" i="123"/>
  <c r="H11" i="124"/>
  <c r="I14" i="145"/>
  <c r="J14" i="132"/>
  <c r="H14" i="133"/>
  <c r="I20" i="124"/>
  <c r="I28" i="124" s="1"/>
  <c r="J20" i="112"/>
  <c r="H20" i="113"/>
  <c r="H28" i="112"/>
  <c r="J28" i="112" s="1"/>
  <c r="I5" i="135"/>
  <c r="H5" i="124"/>
  <c r="J5" i="123"/>
  <c r="I24" i="139"/>
  <c r="H24" i="128"/>
  <c r="J24" i="127"/>
  <c r="I23" i="135"/>
  <c r="H23" i="124"/>
  <c r="J23" i="123"/>
  <c r="J7" i="111"/>
  <c r="H29" i="111"/>
  <c r="I27" i="135"/>
  <c r="J27" i="123"/>
  <c r="H27" i="124"/>
  <c r="J29" i="110"/>
  <c r="H30" i="110"/>
  <c r="J30" i="110" s="1"/>
  <c r="J16" i="136" l="1"/>
  <c r="H16" i="137"/>
  <c r="I16" i="149"/>
  <c r="I26" i="152"/>
  <c r="J26" i="139"/>
  <c r="H26" i="141"/>
  <c r="I19" i="135"/>
  <c r="I15" i="138"/>
  <c r="J15" i="126"/>
  <c r="H15" i="127"/>
  <c r="I27" i="136"/>
  <c r="J27" i="124"/>
  <c r="H27" i="125"/>
  <c r="I4" i="125"/>
  <c r="I7" i="125" s="1"/>
  <c r="H4" i="114"/>
  <c r="J4" i="113"/>
  <c r="H7" i="113"/>
  <c r="J29" i="111"/>
  <c r="H30" i="111"/>
  <c r="J30" i="111" s="1"/>
  <c r="I17" i="136"/>
  <c r="J17" i="124"/>
  <c r="H17" i="125"/>
  <c r="H19" i="124"/>
  <c r="J19" i="124" s="1"/>
  <c r="I22" i="136"/>
  <c r="J22" i="124"/>
  <c r="H22" i="125"/>
  <c r="I14" i="146"/>
  <c r="J14" i="133"/>
  <c r="H14" i="134"/>
  <c r="I12" i="144"/>
  <c r="J12" i="131"/>
  <c r="H12" i="132"/>
  <c r="I29" i="124"/>
  <c r="I30" i="124" s="1"/>
  <c r="I9" i="150"/>
  <c r="J9" i="137"/>
  <c r="H9" i="138"/>
  <c r="I21" i="136"/>
  <c r="H21" i="125"/>
  <c r="J21" i="124"/>
  <c r="I11" i="136"/>
  <c r="J11" i="124"/>
  <c r="H11" i="125"/>
  <c r="I23" i="136"/>
  <c r="H23" i="125"/>
  <c r="J23" i="124"/>
  <c r="J7" i="112"/>
  <c r="H29" i="112"/>
  <c r="I24" i="141"/>
  <c r="H24" i="129"/>
  <c r="J24" i="128"/>
  <c r="I8" i="128"/>
  <c r="I13" i="128" s="1"/>
  <c r="J8" i="116"/>
  <c r="H13" i="116"/>
  <c r="J13" i="116" s="1"/>
  <c r="H8" i="117"/>
  <c r="I5" i="136"/>
  <c r="H5" i="125"/>
  <c r="J5" i="124"/>
  <c r="J20" i="113"/>
  <c r="I20" i="125"/>
  <c r="I28" i="125" s="1"/>
  <c r="H20" i="114"/>
  <c r="H28" i="113"/>
  <c r="J28" i="113" s="1"/>
  <c r="H25" i="125"/>
  <c r="I25" i="136"/>
  <c r="J25" i="124"/>
  <c r="I18" i="136"/>
  <c r="J18" i="124"/>
  <c r="H18" i="125"/>
  <c r="I10" i="135"/>
  <c r="J10" i="123"/>
  <c r="H10" i="124"/>
  <c r="J6" i="128"/>
  <c r="I6" i="141"/>
  <c r="H6" i="129"/>
  <c r="H16" i="138" l="1"/>
  <c r="I16" i="150"/>
  <c r="J16" i="137"/>
  <c r="I26" i="153"/>
  <c r="J26" i="141"/>
  <c r="H26" i="142"/>
  <c r="I19" i="136"/>
  <c r="H17" i="126"/>
  <c r="I17" i="137"/>
  <c r="J17" i="125"/>
  <c r="H19" i="125"/>
  <c r="J19" i="125" s="1"/>
  <c r="I8" i="129"/>
  <c r="I13" i="129" s="1"/>
  <c r="H8" i="118"/>
  <c r="J8" i="117"/>
  <c r="H13" i="117"/>
  <c r="J13" i="117" s="1"/>
  <c r="J6" i="129"/>
  <c r="I6" i="142"/>
  <c r="H6" i="130"/>
  <c r="I5" i="137"/>
  <c r="J5" i="125"/>
  <c r="H5" i="126"/>
  <c r="I12" i="145"/>
  <c r="J12" i="132"/>
  <c r="H12" i="133"/>
  <c r="H7" i="114"/>
  <c r="I4" i="126"/>
  <c r="I7" i="126" s="1"/>
  <c r="J4" i="114"/>
  <c r="H4" i="115"/>
  <c r="I27" i="137"/>
  <c r="J27" i="125"/>
  <c r="H27" i="126"/>
  <c r="I29" i="125"/>
  <c r="I30" i="125" s="1"/>
  <c r="I15" i="139"/>
  <c r="H15" i="128"/>
  <c r="J15" i="127"/>
  <c r="I9" i="151"/>
  <c r="H9" i="139"/>
  <c r="I9" i="152" s="1"/>
  <c r="J9" i="138"/>
  <c r="I10" i="136"/>
  <c r="J10" i="124"/>
  <c r="H10" i="125"/>
  <c r="I18" i="137"/>
  <c r="H18" i="126"/>
  <c r="J18" i="125"/>
  <c r="I14" i="147"/>
  <c r="J14" i="134"/>
  <c r="H14" i="135"/>
  <c r="I11" i="137"/>
  <c r="J11" i="125"/>
  <c r="H11" i="126"/>
  <c r="J7" i="113"/>
  <c r="H29" i="113"/>
  <c r="I24" i="142"/>
  <c r="H24" i="130"/>
  <c r="J24" i="129"/>
  <c r="J29" i="112"/>
  <c r="H30" i="112"/>
  <c r="J30" i="112" s="1"/>
  <c r="J21" i="125"/>
  <c r="I21" i="137"/>
  <c r="H21" i="126"/>
  <c r="I23" i="137"/>
  <c r="J23" i="125"/>
  <c r="H23" i="126"/>
  <c r="I25" i="137"/>
  <c r="H25" i="126"/>
  <c r="J25" i="125"/>
  <c r="H20" i="115"/>
  <c r="J20" i="114"/>
  <c r="I20" i="126"/>
  <c r="I28" i="126" s="1"/>
  <c r="H28" i="114"/>
  <c r="J28" i="114" s="1"/>
  <c r="I22" i="137"/>
  <c r="H22" i="126"/>
  <c r="J22" i="125"/>
  <c r="J16" i="138" l="1"/>
  <c r="H16" i="139"/>
  <c r="I16" i="151"/>
  <c r="I26" i="154"/>
  <c r="H26" i="143"/>
  <c r="J26" i="142"/>
  <c r="I29" i="126"/>
  <c r="I30" i="126" s="1"/>
  <c r="I12" i="146"/>
  <c r="J12" i="133"/>
  <c r="H12" i="134"/>
  <c r="H5" i="127"/>
  <c r="I5" i="138"/>
  <c r="J5" i="126"/>
  <c r="I20" i="127"/>
  <c r="I28" i="127" s="1"/>
  <c r="J20" i="115"/>
  <c r="H20" i="116"/>
  <c r="H28" i="115"/>
  <c r="J28" i="115" s="1"/>
  <c r="I24" i="143"/>
  <c r="H24" i="131"/>
  <c r="J24" i="130"/>
  <c r="I23" i="138"/>
  <c r="J23" i="126"/>
  <c r="H23" i="127"/>
  <c r="I10" i="137"/>
  <c r="J10" i="125"/>
  <c r="H10" i="126"/>
  <c r="I22" i="138"/>
  <c r="J22" i="126"/>
  <c r="H22" i="127"/>
  <c r="J9" i="139"/>
  <c r="H9" i="141"/>
  <c r="I9" i="153" s="1"/>
  <c r="H11" i="127"/>
  <c r="I11" i="138"/>
  <c r="J11" i="126"/>
  <c r="J7" i="114"/>
  <c r="H29" i="114"/>
  <c r="H25" i="127"/>
  <c r="I25" i="138"/>
  <c r="J25" i="126"/>
  <c r="H13" i="118"/>
  <c r="J13" i="118" s="1"/>
  <c r="I8" i="130"/>
  <c r="I13" i="130" s="1"/>
  <c r="J8" i="118"/>
  <c r="H8" i="119"/>
  <c r="I14" i="148"/>
  <c r="J14" i="135"/>
  <c r="H14" i="136"/>
  <c r="I19" i="137"/>
  <c r="H21" i="127"/>
  <c r="I21" i="138"/>
  <c r="J21" i="126"/>
  <c r="H18" i="127"/>
  <c r="I18" i="138"/>
  <c r="J18" i="126"/>
  <c r="I6" i="143"/>
  <c r="H6" i="131"/>
  <c r="J6" i="130"/>
  <c r="J29" i="113"/>
  <c r="H30" i="113"/>
  <c r="J30" i="113" s="1"/>
  <c r="I15" i="141"/>
  <c r="H15" i="129"/>
  <c r="J15" i="128"/>
  <c r="I27" i="138"/>
  <c r="J27" i="126"/>
  <c r="H27" i="127"/>
  <c r="H4" i="116"/>
  <c r="J4" i="115"/>
  <c r="I4" i="127"/>
  <c r="I7" i="127" s="1"/>
  <c r="H7" i="115"/>
  <c r="H17" i="127"/>
  <c r="I17" i="138"/>
  <c r="J17" i="126"/>
  <c r="H19" i="126"/>
  <c r="J19" i="126" s="1"/>
  <c r="I16" i="152" l="1"/>
  <c r="H16" i="141"/>
  <c r="J16" i="139"/>
  <c r="I26" i="155"/>
  <c r="H26" i="144"/>
  <c r="J26" i="143"/>
  <c r="I29" i="127"/>
  <c r="I30" i="127" s="1"/>
  <c r="I19" i="138"/>
  <c r="I8" i="131"/>
  <c r="I13" i="131" s="1"/>
  <c r="J8" i="119"/>
  <c r="H8" i="120"/>
  <c r="H13" i="119"/>
  <c r="J13" i="119" s="1"/>
  <c r="H4" i="117"/>
  <c r="J4" i="116"/>
  <c r="H7" i="116"/>
  <c r="I4" i="128"/>
  <c r="I7" i="128" s="1"/>
  <c r="I17" i="139"/>
  <c r="H17" i="128"/>
  <c r="J17" i="127"/>
  <c r="H19" i="127"/>
  <c r="J19" i="127" s="1"/>
  <c r="I20" i="128"/>
  <c r="I28" i="128" s="1"/>
  <c r="J20" i="116"/>
  <c r="H20" i="117"/>
  <c r="H28" i="116"/>
  <c r="J28" i="116" s="1"/>
  <c r="J15" i="129"/>
  <c r="I15" i="142"/>
  <c r="H15" i="130"/>
  <c r="I11" i="139"/>
  <c r="H11" i="128"/>
  <c r="J11" i="127"/>
  <c r="H5" i="128"/>
  <c r="I5" i="139"/>
  <c r="J5" i="127"/>
  <c r="I23" i="139"/>
  <c r="J23" i="127"/>
  <c r="H23" i="128"/>
  <c r="I25" i="139"/>
  <c r="H25" i="128"/>
  <c r="J25" i="127"/>
  <c r="J7" i="115"/>
  <c r="H29" i="115"/>
  <c r="I18" i="139"/>
  <c r="H18" i="128"/>
  <c r="J18" i="127"/>
  <c r="I12" i="147"/>
  <c r="J12" i="134"/>
  <c r="H12" i="135"/>
  <c r="I24" i="144"/>
  <c r="J24" i="131"/>
  <c r="H24" i="132"/>
  <c r="I6" i="144"/>
  <c r="J6" i="131"/>
  <c r="H6" i="132"/>
  <c r="I22" i="139"/>
  <c r="J22" i="127"/>
  <c r="H22" i="128"/>
  <c r="I27" i="139"/>
  <c r="J27" i="127"/>
  <c r="H27" i="128"/>
  <c r="I14" i="149"/>
  <c r="J14" i="136"/>
  <c r="H14" i="137"/>
  <c r="H30" i="114"/>
  <c r="J30" i="114" s="1"/>
  <c r="J29" i="114"/>
  <c r="J9" i="141"/>
  <c r="H9" i="142"/>
  <c r="I9" i="154" s="1"/>
  <c r="I21" i="139"/>
  <c r="H21" i="128"/>
  <c r="J21" i="127"/>
  <c r="H10" i="127"/>
  <c r="I10" i="138"/>
  <c r="J10" i="126"/>
  <c r="I16" i="153" l="1"/>
  <c r="J16" i="141"/>
  <c r="H16" i="142"/>
  <c r="I26" i="156"/>
  <c r="J26" i="144"/>
  <c r="H26" i="145"/>
  <c r="I20" i="129"/>
  <c r="I28" i="129" s="1"/>
  <c r="J20" i="117"/>
  <c r="H20" i="118"/>
  <c r="H28" i="117"/>
  <c r="J28" i="117" s="1"/>
  <c r="I18" i="141"/>
  <c r="H18" i="129"/>
  <c r="J18" i="128"/>
  <c r="I22" i="141"/>
  <c r="H22" i="129"/>
  <c r="J22" i="128"/>
  <c r="I23" i="141"/>
  <c r="H23" i="129"/>
  <c r="J23" i="128"/>
  <c r="I25" i="141"/>
  <c r="H25" i="129"/>
  <c r="J25" i="128"/>
  <c r="I29" i="128"/>
  <c r="I30" i="128" s="1"/>
  <c r="H29" i="116"/>
  <c r="J7" i="116"/>
  <c r="J29" i="115"/>
  <c r="H30" i="115"/>
  <c r="J30" i="115" s="1"/>
  <c r="I17" i="141"/>
  <c r="H17" i="129"/>
  <c r="J17" i="128"/>
  <c r="H19" i="128"/>
  <c r="J19" i="128" s="1"/>
  <c r="I6" i="145"/>
  <c r="J6" i="132"/>
  <c r="H6" i="133"/>
  <c r="I24" i="145"/>
  <c r="J24" i="132"/>
  <c r="H24" i="133"/>
  <c r="I5" i="141"/>
  <c r="H5" i="129"/>
  <c r="J5" i="128"/>
  <c r="I21" i="141"/>
  <c r="H21" i="129"/>
  <c r="J21" i="128"/>
  <c r="J9" i="142"/>
  <c r="H9" i="143"/>
  <c r="I9" i="155" s="1"/>
  <c r="I12" i="148"/>
  <c r="J12" i="135"/>
  <c r="H12" i="136"/>
  <c r="H13" i="120"/>
  <c r="J13" i="120" s="1"/>
  <c r="I8" i="132"/>
  <c r="I13" i="132" s="1"/>
  <c r="J8" i="120"/>
  <c r="H8" i="121"/>
  <c r="H4" i="118"/>
  <c r="I4" i="129"/>
  <c r="I7" i="129" s="1"/>
  <c r="H7" i="117"/>
  <c r="J4" i="117"/>
  <c r="I15" i="143"/>
  <c r="H15" i="131"/>
  <c r="J15" i="130"/>
  <c r="H27" i="129"/>
  <c r="I27" i="141"/>
  <c r="J27" i="128"/>
  <c r="I19" i="139"/>
  <c r="H10" i="128"/>
  <c r="J10" i="127"/>
  <c r="I10" i="139"/>
  <c r="I11" i="141"/>
  <c r="H11" i="129"/>
  <c r="J11" i="128"/>
  <c r="I14" i="150"/>
  <c r="J14" i="137"/>
  <c r="H14" i="138"/>
  <c r="I29" i="129" l="1"/>
  <c r="I30" i="129" s="1"/>
  <c r="I16" i="154"/>
  <c r="J16" i="142"/>
  <c r="H16" i="143"/>
  <c r="I26" i="157"/>
  <c r="J26" i="145"/>
  <c r="H26" i="146"/>
  <c r="I21" i="142"/>
  <c r="H21" i="130"/>
  <c r="J21" i="129"/>
  <c r="I27" i="142"/>
  <c r="H27" i="130"/>
  <c r="J27" i="129"/>
  <c r="I5" i="142"/>
  <c r="H5" i="130"/>
  <c r="J5" i="129"/>
  <c r="I24" i="146"/>
  <c r="J24" i="133"/>
  <c r="H24" i="134"/>
  <c r="I4" i="130"/>
  <c r="I7" i="130" s="1"/>
  <c r="J4" i="118"/>
  <c r="H4" i="119"/>
  <c r="H7" i="118"/>
  <c r="I11" i="142"/>
  <c r="H11" i="130"/>
  <c r="J11" i="129"/>
  <c r="H13" i="121"/>
  <c r="J13" i="121" s="1"/>
  <c r="I8" i="133"/>
  <c r="I13" i="133" s="1"/>
  <c r="H8" i="122"/>
  <c r="J8" i="121"/>
  <c r="I25" i="142"/>
  <c r="H25" i="130"/>
  <c r="J25" i="129"/>
  <c r="I14" i="151"/>
  <c r="H14" i="139"/>
  <c r="I14" i="152" s="1"/>
  <c r="J14" i="138"/>
  <c r="I6" i="146"/>
  <c r="J6" i="133"/>
  <c r="H6" i="134"/>
  <c r="I17" i="142"/>
  <c r="H17" i="130"/>
  <c r="J17" i="129"/>
  <c r="H19" i="129"/>
  <c r="J19" i="129" s="1"/>
  <c r="J7" i="117"/>
  <c r="H29" i="117"/>
  <c r="I12" i="149"/>
  <c r="J12" i="136"/>
  <c r="H12" i="137"/>
  <c r="I19" i="141"/>
  <c r="I20" i="130"/>
  <c r="I28" i="130" s="1"/>
  <c r="H20" i="119"/>
  <c r="J20" i="118"/>
  <c r="H28" i="118"/>
  <c r="J28" i="118" s="1"/>
  <c r="I23" i="142"/>
  <c r="H23" i="130"/>
  <c r="J23" i="129"/>
  <c r="H22" i="130"/>
  <c r="J22" i="129"/>
  <c r="I22" i="142"/>
  <c r="J10" i="128"/>
  <c r="I10" i="141"/>
  <c r="H10" i="129"/>
  <c r="J9" i="143"/>
  <c r="H9" i="144"/>
  <c r="I9" i="156" s="1"/>
  <c r="J29" i="116"/>
  <c r="H30" i="116"/>
  <c r="J30" i="116" s="1"/>
  <c r="I15" i="144"/>
  <c r="J15" i="131"/>
  <c r="H15" i="132"/>
  <c r="I18" i="142"/>
  <c r="H18" i="130"/>
  <c r="J18" i="129"/>
  <c r="I16" i="155" l="1"/>
  <c r="J16" i="143"/>
  <c r="H16" i="144"/>
  <c r="I26" i="158"/>
  <c r="J26" i="146"/>
  <c r="H26" i="147"/>
  <c r="I29" i="130"/>
  <c r="I30" i="130" s="1"/>
  <c r="I19" i="142"/>
  <c r="I17" i="143"/>
  <c r="H17" i="131"/>
  <c r="J17" i="130"/>
  <c r="H19" i="130"/>
  <c r="J19" i="130" s="1"/>
  <c r="I6" i="147"/>
  <c r="J6" i="134"/>
  <c r="H6" i="135"/>
  <c r="H14" i="141"/>
  <c r="I14" i="153" s="1"/>
  <c r="J14" i="139"/>
  <c r="J4" i="119"/>
  <c r="H4" i="120"/>
  <c r="I4" i="131"/>
  <c r="I7" i="131" s="1"/>
  <c r="H7" i="119"/>
  <c r="I23" i="143"/>
  <c r="H23" i="131"/>
  <c r="J23" i="130"/>
  <c r="I20" i="131"/>
  <c r="I28" i="131" s="1"/>
  <c r="J20" i="119"/>
  <c r="H20" i="120"/>
  <c r="H28" i="119"/>
  <c r="J28" i="119" s="1"/>
  <c r="I5" i="143"/>
  <c r="H5" i="131"/>
  <c r="J5" i="130"/>
  <c r="I22" i="143"/>
  <c r="H22" i="131"/>
  <c r="J22" i="130"/>
  <c r="I24" i="147"/>
  <c r="J24" i="134"/>
  <c r="H24" i="135"/>
  <c r="I18" i="143"/>
  <c r="H18" i="131"/>
  <c r="J18" i="130"/>
  <c r="I12" i="150"/>
  <c r="J12" i="137"/>
  <c r="H12" i="138"/>
  <c r="H9" i="145"/>
  <c r="I9" i="157" s="1"/>
  <c r="J9" i="144"/>
  <c r="I11" i="143"/>
  <c r="H11" i="131"/>
  <c r="J11" i="130"/>
  <c r="I15" i="145"/>
  <c r="J15" i="132"/>
  <c r="H15" i="133"/>
  <c r="I27" i="143"/>
  <c r="H27" i="131"/>
  <c r="J27" i="130"/>
  <c r="H13" i="122"/>
  <c r="J13" i="122" s="1"/>
  <c r="I8" i="134"/>
  <c r="I13" i="134" s="1"/>
  <c r="J8" i="122"/>
  <c r="H8" i="123"/>
  <c r="I10" i="142"/>
  <c r="H10" i="130"/>
  <c r="J10" i="129"/>
  <c r="I21" i="143"/>
  <c r="H21" i="131"/>
  <c r="J21" i="130"/>
  <c r="J7" i="118"/>
  <c r="H29" i="118"/>
  <c r="I25" i="143"/>
  <c r="H25" i="131"/>
  <c r="J25" i="130"/>
  <c r="H30" i="117"/>
  <c r="J30" i="117" s="1"/>
  <c r="J29" i="117"/>
  <c r="I16" i="156" l="1"/>
  <c r="H16" i="145"/>
  <c r="J16" i="144"/>
  <c r="I26" i="159"/>
  <c r="J26" i="147"/>
  <c r="H26" i="148"/>
  <c r="H9" i="146"/>
  <c r="I9" i="158" s="1"/>
  <c r="J9" i="145"/>
  <c r="I12" i="151"/>
  <c r="J12" i="138"/>
  <c r="H12" i="139"/>
  <c r="I12" i="152" s="1"/>
  <c r="I24" i="148"/>
  <c r="J24" i="135"/>
  <c r="H24" i="136"/>
  <c r="J7" i="119"/>
  <c r="H29" i="119"/>
  <c r="H14" i="142"/>
  <c r="I14" i="154" s="1"/>
  <c r="J14" i="141"/>
  <c r="I8" i="135"/>
  <c r="I13" i="135" s="1"/>
  <c r="J8" i="123"/>
  <c r="H8" i="124"/>
  <c r="H13" i="123"/>
  <c r="J13" i="123" s="1"/>
  <c r="I22" i="144"/>
  <c r="J22" i="131"/>
  <c r="H22" i="132"/>
  <c r="I21" i="144"/>
  <c r="J21" i="131"/>
  <c r="H21" i="132"/>
  <c r="H23" i="132"/>
  <c r="I23" i="144"/>
  <c r="J23" i="131"/>
  <c r="I5" i="144"/>
  <c r="J5" i="131"/>
  <c r="H5" i="132"/>
  <c r="I18" i="144"/>
  <c r="J18" i="131"/>
  <c r="H18" i="132"/>
  <c r="I4" i="132"/>
  <c r="I7" i="132" s="1"/>
  <c r="H7" i="120"/>
  <c r="J4" i="120"/>
  <c r="H4" i="121"/>
  <c r="I27" i="144"/>
  <c r="J27" i="131"/>
  <c r="H27" i="132"/>
  <c r="I25" i="144"/>
  <c r="J25" i="131"/>
  <c r="H25" i="132"/>
  <c r="I15" i="146"/>
  <c r="J15" i="133"/>
  <c r="H15" i="134"/>
  <c r="H11" i="132"/>
  <c r="I11" i="144"/>
  <c r="J11" i="131"/>
  <c r="I17" i="144"/>
  <c r="J17" i="131"/>
  <c r="H17" i="132"/>
  <c r="H19" i="131"/>
  <c r="J19" i="131" s="1"/>
  <c r="I20" i="132"/>
  <c r="I28" i="132" s="1"/>
  <c r="H20" i="121"/>
  <c r="J20" i="120"/>
  <c r="H28" i="120"/>
  <c r="J28" i="120" s="1"/>
  <c r="I10" i="143"/>
  <c r="H10" i="131"/>
  <c r="J10" i="130"/>
  <c r="I29" i="131"/>
  <c r="I30" i="131" s="1"/>
  <c r="I6" i="148"/>
  <c r="J6" i="135"/>
  <c r="H6" i="136"/>
  <c r="H30" i="118"/>
  <c r="J30" i="118" s="1"/>
  <c r="J29" i="118"/>
  <c r="I19" i="143"/>
  <c r="I16" i="157" l="1"/>
  <c r="J16" i="145"/>
  <c r="H16" i="146"/>
  <c r="I26" i="160"/>
  <c r="H26" i="149"/>
  <c r="J26" i="148"/>
  <c r="I19" i="144"/>
  <c r="I17" i="145"/>
  <c r="J17" i="132"/>
  <c r="H17" i="133"/>
  <c r="H19" i="132"/>
  <c r="J19" i="132" s="1"/>
  <c r="I4" i="133"/>
  <c r="I7" i="133" s="1"/>
  <c r="H4" i="122"/>
  <c r="J4" i="121"/>
  <c r="H7" i="121"/>
  <c r="I11" i="145"/>
  <c r="J11" i="132"/>
  <c r="H11" i="133"/>
  <c r="J12" i="139"/>
  <c r="H12" i="141"/>
  <c r="I12" i="153" s="1"/>
  <c r="I20" i="133"/>
  <c r="I28" i="133" s="1"/>
  <c r="H20" i="122"/>
  <c r="J20" i="121"/>
  <c r="H28" i="121"/>
  <c r="J28" i="121" s="1"/>
  <c r="J7" i="120"/>
  <c r="H29" i="120"/>
  <c r="I18" i="145"/>
  <c r="J18" i="132"/>
  <c r="H18" i="133"/>
  <c r="I15" i="147"/>
  <c r="J15" i="134"/>
  <c r="H15" i="135"/>
  <c r="J8" i="124"/>
  <c r="H13" i="124"/>
  <c r="J13" i="124" s="1"/>
  <c r="H8" i="125"/>
  <c r="I8" i="136"/>
  <c r="I13" i="136" s="1"/>
  <c r="H30" i="119"/>
  <c r="J30" i="119" s="1"/>
  <c r="J29" i="119"/>
  <c r="I23" i="145"/>
  <c r="J23" i="132"/>
  <c r="H23" i="133"/>
  <c r="H14" i="143"/>
  <c r="I14" i="155" s="1"/>
  <c r="J14" i="142"/>
  <c r="I24" i="149"/>
  <c r="J24" i="136"/>
  <c r="H24" i="137"/>
  <c r="I21" i="145"/>
  <c r="J21" i="132"/>
  <c r="H21" i="133"/>
  <c r="I10" i="144"/>
  <c r="J10" i="131"/>
  <c r="H10" i="132"/>
  <c r="I27" i="145"/>
  <c r="J27" i="132"/>
  <c r="H27" i="133"/>
  <c r="I22" i="145"/>
  <c r="J22" i="132"/>
  <c r="H22" i="133"/>
  <c r="I29" i="132"/>
  <c r="I30" i="132" s="1"/>
  <c r="I5" i="145"/>
  <c r="J5" i="132"/>
  <c r="H5" i="133"/>
  <c r="I6" i="149"/>
  <c r="J6" i="136"/>
  <c r="H6" i="137"/>
  <c r="I25" i="145"/>
  <c r="J25" i="132"/>
  <c r="H25" i="133"/>
  <c r="J9" i="146"/>
  <c r="H9" i="147"/>
  <c r="I9" i="159" s="1"/>
  <c r="I16" i="158" l="1"/>
  <c r="J16" i="146"/>
  <c r="H16" i="147"/>
  <c r="I26" i="161"/>
  <c r="J26" i="149"/>
  <c r="H26" i="150"/>
  <c r="I22" i="146"/>
  <c r="H22" i="134"/>
  <c r="J22" i="133"/>
  <c r="J29" i="120"/>
  <c r="H30" i="120"/>
  <c r="J30" i="120" s="1"/>
  <c r="H12" i="142"/>
  <c r="I12" i="154" s="1"/>
  <c r="J12" i="141"/>
  <c r="H14" i="144"/>
  <c r="I14" i="156" s="1"/>
  <c r="J14" i="143"/>
  <c r="H28" i="122"/>
  <c r="J28" i="122" s="1"/>
  <c r="I20" i="134"/>
  <c r="I28" i="134" s="1"/>
  <c r="H20" i="123"/>
  <c r="J20" i="122"/>
  <c r="I25" i="146"/>
  <c r="J25" i="133"/>
  <c r="H25" i="134"/>
  <c r="I29" i="133"/>
  <c r="I30" i="133" s="1"/>
  <c r="I10" i="145"/>
  <c r="J10" i="132"/>
  <c r="H10" i="133"/>
  <c r="J7" i="121"/>
  <c r="H29" i="121"/>
  <c r="I5" i="146"/>
  <c r="H5" i="134"/>
  <c r="J5" i="133"/>
  <c r="I11" i="146"/>
  <c r="J11" i="133"/>
  <c r="H11" i="134"/>
  <c r="I21" i="146"/>
  <c r="J21" i="133"/>
  <c r="H21" i="134"/>
  <c r="I17" i="146"/>
  <c r="H17" i="134"/>
  <c r="J17" i="133"/>
  <c r="H19" i="133"/>
  <c r="J19" i="133" s="1"/>
  <c r="I23" i="146"/>
  <c r="H23" i="134"/>
  <c r="J23" i="133"/>
  <c r="I27" i="146"/>
  <c r="J27" i="133"/>
  <c r="H27" i="134"/>
  <c r="I4" i="134"/>
  <c r="I7" i="134" s="1"/>
  <c r="J4" i="122"/>
  <c r="H4" i="123"/>
  <c r="H7" i="122"/>
  <c r="I18" i="146"/>
  <c r="J18" i="133"/>
  <c r="H18" i="134"/>
  <c r="H13" i="125"/>
  <c r="J13" i="125" s="1"/>
  <c r="J8" i="125"/>
  <c r="I8" i="137"/>
  <c r="I13" i="137" s="1"/>
  <c r="H8" i="126"/>
  <c r="J9" i="147"/>
  <c r="H9" i="148"/>
  <c r="I9" i="160" s="1"/>
  <c r="I15" i="148"/>
  <c r="J15" i="135"/>
  <c r="H15" i="136"/>
  <c r="I24" i="150"/>
  <c r="J24" i="137"/>
  <c r="H24" i="138"/>
  <c r="I6" i="150"/>
  <c r="J6" i="137"/>
  <c r="H6" i="138"/>
  <c r="I19" i="145"/>
  <c r="I16" i="159" l="1"/>
  <c r="H16" i="148"/>
  <c r="J16" i="147"/>
  <c r="I26" i="162"/>
  <c r="H26" i="151"/>
  <c r="J26" i="150"/>
  <c r="I19" i="146"/>
  <c r="I25" i="147"/>
  <c r="J25" i="134"/>
  <c r="H25" i="135"/>
  <c r="I15" i="149"/>
  <c r="J15" i="136"/>
  <c r="H15" i="137"/>
  <c r="I21" i="147"/>
  <c r="J21" i="134"/>
  <c r="H21" i="135"/>
  <c r="I17" i="147"/>
  <c r="J17" i="134"/>
  <c r="H17" i="135"/>
  <c r="H19" i="134"/>
  <c r="J19" i="134" s="1"/>
  <c r="I5" i="147"/>
  <c r="J5" i="134"/>
  <c r="H5" i="135"/>
  <c r="I18" i="147"/>
  <c r="J18" i="134"/>
  <c r="H18" i="135"/>
  <c r="J14" i="144"/>
  <c r="H14" i="145"/>
  <c r="I14" i="157" s="1"/>
  <c r="J7" i="122"/>
  <c r="H29" i="122"/>
  <c r="I6" i="151"/>
  <c r="J6" i="138"/>
  <c r="H6" i="139"/>
  <c r="I6" i="152" s="1"/>
  <c r="J9" i="148"/>
  <c r="H9" i="149"/>
  <c r="I9" i="161" s="1"/>
  <c r="J20" i="123"/>
  <c r="H20" i="124"/>
  <c r="H28" i="123"/>
  <c r="J28" i="123" s="1"/>
  <c r="I20" i="135"/>
  <c r="I28" i="135" s="1"/>
  <c r="I11" i="147"/>
  <c r="J11" i="134"/>
  <c r="H11" i="135"/>
  <c r="I24" i="151"/>
  <c r="H24" i="139"/>
  <c r="I24" i="152" s="1"/>
  <c r="J24" i="138"/>
  <c r="J29" i="121"/>
  <c r="H30" i="121"/>
  <c r="J30" i="121" s="1"/>
  <c r="I23" i="147"/>
  <c r="J23" i="134"/>
  <c r="H23" i="135"/>
  <c r="H13" i="126"/>
  <c r="J13" i="126" s="1"/>
  <c r="H8" i="127"/>
  <c r="I8" i="138"/>
  <c r="I13" i="138" s="1"/>
  <c r="J8" i="126"/>
  <c r="I4" i="135"/>
  <c r="I7" i="135" s="1"/>
  <c r="H7" i="123"/>
  <c r="H4" i="124"/>
  <c r="J4" i="123"/>
  <c r="I22" i="147"/>
  <c r="J22" i="134"/>
  <c r="H22" i="135"/>
  <c r="J12" i="142"/>
  <c r="H12" i="143"/>
  <c r="I12" i="155" s="1"/>
  <c r="I29" i="134"/>
  <c r="I30" i="134" s="1"/>
  <c r="I27" i="147"/>
  <c r="J27" i="134"/>
  <c r="H27" i="135"/>
  <c r="I10" i="146"/>
  <c r="J10" i="133"/>
  <c r="H10" i="134"/>
  <c r="I16" i="160" l="1"/>
  <c r="J16" i="148"/>
  <c r="H16" i="149"/>
  <c r="J26" i="151"/>
  <c r="I26" i="163"/>
  <c r="H26" i="152"/>
  <c r="I20" i="136"/>
  <c r="I28" i="136" s="1"/>
  <c r="J20" i="124"/>
  <c r="H20" i="125"/>
  <c r="H28" i="124"/>
  <c r="J28" i="124" s="1"/>
  <c r="J24" i="139"/>
  <c r="H24" i="141"/>
  <c r="I24" i="153" s="1"/>
  <c r="J7" i="123"/>
  <c r="H29" i="123"/>
  <c r="H12" i="144"/>
  <c r="I12" i="156" s="1"/>
  <c r="J12" i="143"/>
  <c r="I11" i="148"/>
  <c r="J11" i="135"/>
  <c r="H11" i="136"/>
  <c r="I4" i="136"/>
  <c r="I7" i="136" s="1"/>
  <c r="H4" i="125"/>
  <c r="J4" i="124"/>
  <c r="H7" i="124"/>
  <c r="I22" i="148"/>
  <c r="J22" i="135"/>
  <c r="H22" i="136"/>
  <c r="J9" i="149"/>
  <c r="H9" i="150"/>
  <c r="I9" i="162" s="1"/>
  <c r="H6" i="141"/>
  <c r="I6" i="153" s="1"/>
  <c r="J6" i="139"/>
  <c r="H8" i="128"/>
  <c r="J8" i="127"/>
  <c r="H13" i="127"/>
  <c r="J13" i="127" s="1"/>
  <c r="I8" i="139"/>
  <c r="I13" i="139" s="1"/>
  <c r="I18" i="148"/>
  <c r="J18" i="135"/>
  <c r="H18" i="136"/>
  <c r="I19" i="147"/>
  <c r="I23" i="148"/>
  <c r="J23" i="135"/>
  <c r="H23" i="136"/>
  <c r="H14" i="146"/>
  <c r="I14" i="158" s="1"/>
  <c r="J14" i="145"/>
  <c r="I25" i="148"/>
  <c r="J25" i="135"/>
  <c r="H25" i="136"/>
  <c r="I17" i="148"/>
  <c r="J17" i="135"/>
  <c r="H17" i="136"/>
  <c r="H19" i="135"/>
  <c r="J19" i="135" s="1"/>
  <c r="I29" i="135"/>
  <c r="I30" i="135" s="1"/>
  <c r="I10" i="147"/>
  <c r="J10" i="134"/>
  <c r="H10" i="135"/>
  <c r="I15" i="150"/>
  <c r="J15" i="137"/>
  <c r="H15" i="138"/>
  <c r="I5" i="148"/>
  <c r="J5" i="135"/>
  <c r="H5" i="136"/>
  <c r="I21" i="148"/>
  <c r="J21" i="135"/>
  <c r="H21" i="136"/>
  <c r="J29" i="122"/>
  <c r="H30" i="122"/>
  <c r="J30" i="122" s="1"/>
  <c r="I27" i="148"/>
  <c r="J27" i="135"/>
  <c r="H27" i="136"/>
  <c r="I16" i="161" l="1"/>
  <c r="J16" i="149"/>
  <c r="H16" i="150"/>
  <c r="J26" i="152"/>
  <c r="H26" i="153"/>
  <c r="I26" i="164"/>
  <c r="I29" i="136"/>
  <c r="I30" i="136" s="1"/>
  <c r="H29" i="124"/>
  <c r="J7" i="124"/>
  <c r="I22" i="149"/>
  <c r="J22" i="136"/>
  <c r="H22" i="137"/>
  <c r="I4" i="137"/>
  <c r="I7" i="137" s="1"/>
  <c r="H4" i="126"/>
  <c r="J4" i="125"/>
  <c r="H7" i="125"/>
  <c r="I21" i="149"/>
  <c r="J21" i="136"/>
  <c r="H21" i="137"/>
  <c r="H12" i="145"/>
  <c r="I12" i="157" s="1"/>
  <c r="J12" i="144"/>
  <c r="I5" i="149"/>
  <c r="J5" i="136"/>
  <c r="H5" i="137"/>
  <c r="I18" i="149"/>
  <c r="H18" i="137"/>
  <c r="J18" i="136"/>
  <c r="I10" i="148"/>
  <c r="H10" i="136"/>
  <c r="J10" i="135"/>
  <c r="J14" i="146"/>
  <c r="H14" i="147"/>
  <c r="I14" i="159" s="1"/>
  <c r="I15" i="151"/>
  <c r="H15" i="139"/>
  <c r="I15" i="152" s="1"/>
  <c r="J15" i="138"/>
  <c r="J29" i="123"/>
  <c r="H30" i="123"/>
  <c r="J30" i="123" s="1"/>
  <c r="H24" i="142"/>
  <c r="I24" i="154" s="1"/>
  <c r="J24" i="141"/>
  <c r="I27" i="149"/>
  <c r="J27" i="136"/>
  <c r="H27" i="137"/>
  <c r="J6" i="141"/>
  <c r="H6" i="142"/>
  <c r="I6" i="154" s="1"/>
  <c r="H20" i="126"/>
  <c r="H28" i="125"/>
  <c r="J28" i="125" s="1"/>
  <c r="I20" i="137"/>
  <c r="I28" i="137" s="1"/>
  <c r="J20" i="125"/>
  <c r="I11" i="149"/>
  <c r="J11" i="136"/>
  <c r="H11" i="137"/>
  <c r="I8" i="141"/>
  <c r="I13" i="141" s="1"/>
  <c r="H8" i="129"/>
  <c r="J8" i="128"/>
  <c r="H13" i="128"/>
  <c r="J13" i="128" s="1"/>
  <c r="I25" i="149"/>
  <c r="H25" i="137"/>
  <c r="J25" i="136"/>
  <c r="J9" i="150"/>
  <c r="H9" i="151"/>
  <c r="I23" i="149"/>
  <c r="J23" i="136"/>
  <c r="H23" i="137"/>
  <c r="I17" i="149"/>
  <c r="J17" i="136"/>
  <c r="H17" i="137"/>
  <c r="H19" i="136"/>
  <c r="J19" i="136" s="1"/>
  <c r="I19" i="148"/>
  <c r="I16" i="162" l="1"/>
  <c r="H16" i="151"/>
  <c r="J16" i="150"/>
  <c r="I26" i="165"/>
  <c r="H26" i="154"/>
  <c r="J26" i="153"/>
  <c r="I29" i="137"/>
  <c r="I30" i="137" s="1"/>
  <c r="I19" i="149"/>
  <c r="J9" i="151"/>
  <c r="I9" i="163"/>
  <c r="H9" i="152"/>
  <c r="J24" i="142"/>
  <c r="H24" i="143"/>
  <c r="I24" i="155" s="1"/>
  <c r="J6" i="142"/>
  <c r="H6" i="143"/>
  <c r="I6" i="155" s="1"/>
  <c r="J15" i="139"/>
  <c r="H15" i="141"/>
  <c r="I15" i="153" s="1"/>
  <c r="I22" i="150"/>
  <c r="J22" i="137"/>
  <c r="H22" i="138"/>
  <c r="I23" i="150"/>
  <c r="J23" i="137"/>
  <c r="H23" i="138"/>
  <c r="H12" i="146"/>
  <c r="I12" i="158" s="1"/>
  <c r="J12" i="145"/>
  <c r="I11" i="150"/>
  <c r="J11" i="137"/>
  <c r="H11" i="138"/>
  <c r="I5" i="150"/>
  <c r="J5" i="137"/>
  <c r="H5" i="138"/>
  <c r="I25" i="150"/>
  <c r="J25" i="137"/>
  <c r="H25" i="138"/>
  <c r="H4" i="127"/>
  <c r="I4" i="138"/>
  <c r="I7" i="138" s="1"/>
  <c r="J4" i="126"/>
  <c r="H7" i="126"/>
  <c r="I10" i="149"/>
  <c r="J10" i="136"/>
  <c r="H10" i="137"/>
  <c r="I18" i="150"/>
  <c r="J18" i="137"/>
  <c r="H18" i="138"/>
  <c r="I21" i="150"/>
  <c r="H21" i="138"/>
  <c r="J21" i="137"/>
  <c r="J7" i="125"/>
  <c r="H29" i="125"/>
  <c r="I17" i="150"/>
  <c r="J17" i="137"/>
  <c r="H17" i="138"/>
  <c r="H19" i="137"/>
  <c r="J19" i="137" s="1"/>
  <c r="I27" i="150"/>
  <c r="J27" i="137"/>
  <c r="H27" i="138"/>
  <c r="H8" i="130"/>
  <c r="I8" i="142"/>
  <c r="I13" i="142" s="1"/>
  <c r="J8" i="129"/>
  <c r="H13" i="129"/>
  <c r="J13" i="129" s="1"/>
  <c r="H14" i="148"/>
  <c r="I14" i="160" s="1"/>
  <c r="J14" i="147"/>
  <c r="H20" i="127"/>
  <c r="I20" i="138"/>
  <c r="I28" i="138" s="1"/>
  <c r="J20" i="126"/>
  <c r="H28" i="126"/>
  <c r="J28" i="126" s="1"/>
  <c r="J29" i="124"/>
  <c r="H30" i="124"/>
  <c r="J30" i="124" s="1"/>
  <c r="J16" i="151" l="1"/>
  <c r="I16" i="163"/>
  <c r="H16" i="152"/>
  <c r="H26" i="155"/>
  <c r="I26" i="166"/>
  <c r="J26" i="154"/>
  <c r="J9" i="152"/>
  <c r="H9" i="153"/>
  <c r="I9" i="164"/>
  <c r="H30" i="125"/>
  <c r="J30" i="125" s="1"/>
  <c r="J29" i="125"/>
  <c r="I21" i="151"/>
  <c r="J21" i="138"/>
  <c r="H21" i="139"/>
  <c r="I21" i="152" s="1"/>
  <c r="H28" i="127"/>
  <c r="J28" i="127" s="1"/>
  <c r="I20" i="139"/>
  <c r="I28" i="139" s="1"/>
  <c r="H20" i="128"/>
  <c r="J20" i="127"/>
  <c r="H14" i="149"/>
  <c r="I14" i="161" s="1"/>
  <c r="J14" i="148"/>
  <c r="J12" i="146"/>
  <c r="H12" i="147"/>
  <c r="I12" i="159" s="1"/>
  <c r="H29" i="126"/>
  <c r="J7" i="126"/>
  <c r="I27" i="151"/>
  <c r="H27" i="139"/>
  <c r="I27" i="152" s="1"/>
  <c r="J27" i="138"/>
  <c r="J15" i="141"/>
  <c r="H15" i="142"/>
  <c r="I15" i="154" s="1"/>
  <c r="I18" i="151"/>
  <c r="H18" i="139"/>
  <c r="I18" i="152" s="1"/>
  <c r="J18" i="138"/>
  <c r="I23" i="151"/>
  <c r="H23" i="139"/>
  <c r="I23" i="152" s="1"/>
  <c r="J23" i="138"/>
  <c r="I8" i="143"/>
  <c r="I13" i="143" s="1"/>
  <c r="H8" i="131"/>
  <c r="J8" i="130"/>
  <c r="H13" i="130"/>
  <c r="J13" i="130" s="1"/>
  <c r="I25" i="151"/>
  <c r="J25" i="138"/>
  <c r="H25" i="139"/>
  <c r="I25" i="152" s="1"/>
  <c r="I17" i="151"/>
  <c r="J17" i="138"/>
  <c r="H17" i="139"/>
  <c r="I17" i="152" s="1"/>
  <c r="H19" i="138"/>
  <c r="J19" i="138" s="1"/>
  <c r="I5" i="151"/>
  <c r="J5" i="138"/>
  <c r="H5" i="139"/>
  <c r="I5" i="152" s="1"/>
  <c r="J24" i="143"/>
  <c r="H24" i="144"/>
  <c r="I24" i="156" s="1"/>
  <c r="I11" i="151"/>
  <c r="J11" i="138"/>
  <c r="H11" i="139"/>
  <c r="I11" i="152" s="1"/>
  <c r="I10" i="150"/>
  <c r="H10" i="138"/>
  <c r="J10" i="137"/>
  <c r="I22" i="151"/>
  <c r="J22" i="138"/>
  <c r="H22" i="139"/>
  <c r="I22" i="152" s="1"/>
  <c r="I29" i="138"/>
  <c r="I30" i="138" s="1"/>
  <c r="J4" i="127"/>
  <c r="H7" i="127"/>
  <c r="I4" i="139"/>
  <c r="I7" i="139" s="1"/>
  <c r="H4" i="128"/>
  <c r="J6" i="143"/>
  <c r="H6" i="144"/>
  <c r="I6" i="156" s="1"/>
  <c r="I19" i="150"/>
  <c r="H16" i="153" l="1"/>
  <c r="I16" i="164"/>
  <c r="J16" i="152"/>
  <c r="I26" i="167"/>
  <c r="H26" i="156"/>
  <c r="J26" i="155"/>
  <c r="I29" i="139"/>
  <c r="I30" i="139" s="1"/>
  <c r="I19" i="152"/>
  <c r="I19" i="151"/>
  <c r="I9" i="165"/>
  <c r="J9" i="153"/>
  <c r="H9" i="154"/>
  <c r="J22" i="139"/>
  <c r="H22" i="141"/>
  <c r="I22" i="153" s="1"/>
  <c r="J12" i="147"/>
  <c r="H12" i="148"/>
  <c r="I12" i="160" s="1"/>
  <c r="I8" i="144"/>
  <c r="I13" i="144" s="1"/>
  <c r="J8" i="131"/>
  <c r="H8" i="132"/>
  <c r="H13" i="131"/>
  <c r="J13" i="131" s="1"/>
  <c r="J27" i="139"/>
  <c r="H27" i="141"/>
  <c r="I27" i="153" s="1"/>
  <c r="J7" i="127"/>
  <c r="H29" i="127"/>
  <c r="J25" i="139"/>
  <c r="H25" i="141"/>
  <c r="I25" i="153" s="1"/>
  <c r="H6" i="145"/>
  <c r="I6" i="157" s="1"/>
  <c r="J6" i="144"/>
  <c r="J17" i="139"/>
  <c r="H17" i="141"/>
  <c r="I17" i="153" s="1"/>
  <c r="H19" i="139"/>
  <c r="J19" i="139" s="1"/>
  <c r="I10" i="151"/>
  <c r="J10" i="138"/>
  <c r="H10" i="139"/>
  <c r="I10" i="152" s="1"/>
  <c r="J23" i="139"/>
  <c r="H23" i="141"/>
  <c r="I23" i="153" s="1"/>
  <c r="J21" i="139"/>
  <c r="H21" i="141"/>
  <c r="I21" i="153" s="1"/>
  <c r="H7" i="128"/>
  <c r="I4" i="141"/>
  <c r="I7" i="141" s="1"/>
  <c r="H4" i="129"/>
  <c r="J4" i="128"/>
  <c r="J29" i="126"/>
  <c r="H30" i="126"/>
  <c r="J30" i="126" s="1"/>
  <c r="H11" i="141"/>
  <c r="I11" i="153" s="1"/>
  <c r="J11" i="139"/>
  <c r="J5" i="139"/>
  <c r="H5" i="141"/>
  <c r="I5" i="153" s="1"/>
  <c r="J14" i="149"/>
  <c r="H14" i="150"/>
  <c r="I14" i="162" s="1"/>
  <c r="I20" i="141"/>
  <c r="I28" i="141" s="1"/>
  <c r="H20" i="129"/>
  <c r="J20" i="128"/>
  <c r="H28" i="128"/>
  <c r="J28" i="128" s="1"/>
  <c r="H24" i="145"/>
  <c r="I24" i="157" s="1"/>
  <c r="J24" i="144"/>
  <c r="J18" i="139"/>
  <c r="H18" i="141"/>
  <c r="I18" i="153" s="1"/>
  <c r="H15" i="143"/>
  <c r="I15" i="155" s="1"/>
  <c r="J15" i="142"/>
  <c r="H16" i="154" l="1"/>
  <c r="J16" i="153"/>
  <c r="I16" i="165"/>
  <c r="I26" i="168"/>
  <c r="J26" i="156"/>
  <c r="H26" i="157"/>
  <c r="I19" i="153"/>
  <c r="I9" i="166"/>
  <c r="H9" i="155"/>
  <c r="J9" i="154"/>
  <c r="J14" i="150"/>
  <c r="H14" i="151"/>
  <c r="J11" i="141"/>
  <c r="H11" i="142"/>
  <c r="I11" i="154" s="1"/>
  <c r="J29" i="127"/>
  <c r="H30" i="127"/>
  <c r="J30" i="127" s="1"/>
  <c r="H7" i="129"/>
  <c r="I4" i="142"/>
  <c r="I7" i="142" s="1"/>
  <c r="H4" i="130"/>
  <c r="J4" i="129"/>
  <c r="J15" i="143"/>
  <c r="H15" i="144"/>
  <c r="I15" i="156" s="1"/>
  <c r="H18" i="142"/>
  <c r="I18" i="154" s="1"/>
  <c r="J18" i="141"/>
  <c r="J23" i="141"/>
  <c r="H23" i="142"/>
  <c r="I23" i="154" s="1"/>
  <c r="H17" i="142"/>
  <c r="I17" i="154" s="1"/>
  <c r="J17" i="141"/>
  <c r="H19" i="141"/>
  <c r="J19" i="141" s="1"/>
  <c r="H6" i="146"/>
  <c r="I6" i="158" s="1"/>
  <c r="J6" i="145"/>
  <c r="J27" i="141"/>
  <c r="H27" i="142"/>
  <c r="I27" i="154" s="1"/>
  <c r="I29" i="141"/>
  <c r="I30" i="141" s="1"/>
  <c r="J7" i="128"/>
  <c r="H29" i="128"/>
  <c r="J12" i="148"/>
  <c r="H12" i="149"/>
  <c r="I12" i="161" s="1"/>
  <c r="J10" i="139"/>
  <c r="H10" i="141"/>
  <c r="I10" i="153" s="1"/>
  <c r="H22" i="142"/>
  <c r="I22" i="154" s="1"/>
  <c r="J22" i="141"/>
  <c r="H5" i="142"/>
  <c r="I5" i="154" s="1"/>
  <c r="J5" i="141"/>
  <c r="J25" i="141"/>
  <c r="H25" i="142"/>
  <c r="I25" i="154" s="1"/>
  <c r="I8" i="145"/>
  <c r="I13" i="145" s="1"/>
  <c r="J8" i="132"/>
  <c r="H8" i="133"/>
  <c r="H13" i="132"/>
  <c r="J13" i="132" s="1"/>
  <c r="J21" i="141"/>
  <c r="H21" i="142"/>
  <c r="I21" i="154" s="1"/>
  <c r="H24" i="146"/>
  <c r="I24" i="158" s="1"/>
  <c r="J24" i="145"/>
  <c r="H20" i="130"/>
  <c r="J20" i="129"/>
  <c r="I20" i="142"/>
  <c r="I28" i="142" s="1"/>
  <c r="H28" i="129"/>
  <c r="J28" i="129" s="1"/>
  <c r="H16" i="155" l="1"/>
  <c r="I16" i="166"/>
  <c r="J16" i="154"/>
  <c r="I26" i="169"/>
  <c r="J26" i="157"/>
  <c r="H26" i="158"/>
  <c r="I19" i="154"/>
  <c r="I9" i="167"/>
  <c r="H9" i="156"/>
  <c r="J9" i="155"/>
  <c r="I14" i="163"/>
  <c r="H14" i="152"/>
  <c r="J22" i="142"/>
  <c r="H22" i="143"/>
  <c r="I22" i="155" s="1"/>
  <c r="H4" i="131"/>
  <c r="J4" i="130"/>
  <c r="H7" i="130"/>
  <c r="I4" i="143"/>
  <c r="I7" i="143" s="1"/>
  <c r="I20" i="143"/>
  <c r="I28" i="143" s="1"/>
  <c r="H20" i="131"/>
  <c r="J20" i="130"/>
  <c r="H28" i="130"/>
  <c r="J28" i="130" s="1"/>
  <c r="J5" i="142"/>
  <c r="H5" i="143"/>
  <c r="I5" i="155" s="1"/>
  <c r="J12" i="149"/>
  <c r="H12" i="150"/>
  <c r="I12" i="162" s="1"/>
  <c r="H25" i="143"/>
  <c r="I25" i="155" s="1"/>
  <c r="J25" i="142"/>
  <c r="J18" i="142"/>
  <c r="H18" i="143"/>
  <c r="I18" i="155" s="1"/>
  <c r="H10" i="142"/>
  <c r="I10" i="154" s="1"/>
  <c r="J10" i="141"/>
  <c r="I29" i="142"/>
  <c r="I30" i="142" s="1"/>
  <c r="J24" i="146"/>
  <c r="H24" i="147"/>
  <c r="I24" i="159" s="1"/>
  <c r="J14" i="151"/>
  <c r="H23" i="143"/>
  <c r="I23" i="155" s="1"/>
  <c r="J23" i="142"/>
  <c r="H30" i="128"/>
  <c r="J30" i="128" s="1"/>
  <c r="J29" i="128"/>
  <c r="H27" i="143"/>
  <c r="I27" i="155" s="1"/>
  <c r="J27" i="142"/>
  <c r="J6" i="146"/>
  <c r="H6" i="147"/>
  <c r="I6" i="159" s="1"/>
  <c r="J17" i="142"/>
  <c r="H17" i="143"/>
  <c r="I17" i="155" s="1"/>
  <c r="H19" i="142"/>
  <c r="J19" i="142" s="1"/>
  <c r="J15" i="144"/>
  <c r="H15" i="145"/>
  <c r="I15" i="157" s="1"/>
  <c r="J7" i="129"/>
  <c r="H29" i="129"/>
  <c r="J11" i="142"/>
  <c r="H11" i="143"/>
  <c r="I11" i="155" s="1"/>
  <c r="J21" i="142"/>
  <c r="H21" i="143"/>
  <c r="I21" i="155" s="1"/>
  <c r="I8" i="146"/>
  <c r="I13" i="146" s="1"/>
  <c r="H8" i="134"/>
  <c r="H13" i="133"/>
  <c r="J13" i="133" s="1"/>
  <c r="J8" i="133"/>
  <c r="I16" i="167" l="1"/>
  <c r="H16" i="156"/>
  <c r="J16" i="155"/>
  <c r="I26" i="171"/>
  <c r="H26" i="159"/>
  <c r="J26" i="158"/>
  <c r="I19" i="155"/>
  <c r="I14" i="164"/>
  <c r="J14" i="152"/>
  <c r="H14" i="153"/>
  <c r="I9" i="168"/>
  <c r="J9" i="156"/>
  <c r="H9" i="157"/>
  <c r="J10" i="142"/>
  <c r="H10" i="143"/>
  <c r="I10" i="155" s="1"/>
  <c r="J27" i="143"/>
  <c r="H27" i="144"/>
  <c r="I27" i="156" s="1"/>
  <c r="J20" i="131"/>
  <c r="H20" i="132"/>
  <c r="I20" i="144"/>
  <c r="I28" i="144" s="1"/>
  <c r="H28" i="131"/>
  <c r="J28" i="131" s="1"/>
  <c r="J18" i="143"/>
  <c r="H18" i="144"/>
  <c r="I18" i="156" s="1"/>
  <c r="J12" i="150"/>
  <c r="H12" i="151"/>
  <c r="J5" i="143"/>
  <c r="H5" i="144"/>
  <c r="I5" i="156" s="1"/>
  <c r="I29" i="143"/>
  <c r="I30" i="143" s="1"/>
  <c r="J11" i="143"/>
  <c r="H11" i="144"/>
  <c r="I11" i="156" s="1"/>
  <c r="I4" i="144"/>
  <c r="I7" i="144" s="1"/>
  <c r="J4" i="131"/>
  <c r="H4" i="132"/>
  <c r="H7" i="131"/>
  <c r="J25" i="143"/>
  <c r="H25" i="144"/>
  <c r="I25" i="156" s="1"/>
  <c r="J23" i="143"/>
  <c r="H23" i="144"/>
  <c r="I23" i="156" s="1"/>
  <c r="J22" i="143"/>
  <c r="H22" i="144"/>
  <c r="I22" i="156" s="1"/>
  <c r="J15" i="145"/>
  <c r="H15" i="146"/>
  <c r="I15" i="158" s="1"/>
  <c r="H17" i="144"/>
  <c r="I17" i="156" s="1"/>
  <c r="J17" i="143"/>
  <c r="H19" i="143"/>
  <c r="J19" i="143" s="1"/>
  <c r="J6" i="147"/>
  <c r="H6" i="148"/>
  <c r="I6" i="160" s="1"/>
  <c r="I8" i="147"/>
  <c r="I13" i="147" s="1"/>
  <c r="H13" i="134"/>
  <c r="J13" i="134" s="1"/>
  <c r="J8" i="134"/>
  <c r="H8" i="135"/>
  <c r="J21" i="143"/>
  <c r="H21" i="144"/>
  <c r="I21" i="156" s="1"/>
  <c r="J7" i="130"/>
  <c r="H29" i="130"/>
  <c r="J24" i="147"/>
  <c r="H24" i="148"/>
  <c r="I24" i="160" s="1"/>
  <c r="J29" i="129"/>
  <c r="H30" i="129"/>
  <c r="J30" i="129" s="1"/>
  <c r="I16" i="168" l="1"/>
  <c r="H16" i="157"/>
  <c r="J16" i="156"/>
  <c r="I26" i="172"/>
  <c r="J26" i="159"/>
  <c r="H26" i="160"/>
  <c r="I29" i="144"/>
  <c r="I30" i="144" s="1"/>
  <c r="I19" i="156"/>
  <c r="J12" i="151"/>
  <c r="I12" i="163"/>
  <c r="H12" i="152"/>
  <c r="I9" i="169"/>
  <c r="H9" i="158"/>
  <c r="J9" i="157"/>
  <c r="I14" i="165"/>
  <c r="H14" i="154"/>
  <c r="J14" i="153"/>
  <c r="I4" i="145"/>
  <c r="I7" i="145" s="1"/>
  <c r="H7" i="132"/>
  <c r="J4" i="132"/>
  <c r="H4" i="133"/>
  <c r="H5" i="145"/>
  <c r="I5" i="157" s="1"/>
  <c r="J5" i="144"/>
  <c r="I8" i="148"/>
  <c r="I13" i="148" s="1"/>
  <c r="H8" i="136"/>
  <c r="H13" i="135"/>
  <c r="J13" i="135" s="1"/>
  <c r="J8" i="135"/>
  <c r="H27" i="145"/>
  <c r="I27" i="157" s="1"/>
  <c r="J27" i="144"/>
  <c r="J11" i="144"/>
  <c r="H11" i="145"/>
  <c r="I11" i="157" s="1"/>
  <c r="H15" i="147"/>
  <c r="I15" i="159" s="1"/>
  <c r="J15" i="146"/>
  <c r="J22" i="144"/>
  <c r="H22" i="145"/>
  <c r="I22" i="157" s="1"/>
  <c r="J23" i="144"/>
  <c r="H23" i="145"/>
  <c r="I23" i="157" s="1"/>
  <c r="J25" i="144"/>
  <c r="H25" i="145"/>
  <c r="I25" i="157" s="1"/>
  <c r="J6" i="148"/>
  <c r="H6" i="149"/>
  <c r="I6" i="161" s="1"/>
  <c r="J18" i="144"/>
  <c r="H18" i="145"/>
  <c r="I18" i="157" s="1"/>
  <c r="J24" i="148"/>
  <c r="H24" i="149"/>
  <c r="I24" i="161" s="1"/>
  <c r="J10" i="143"/>
  <c r="H10" i="144"/>
  <c r="I10" i="156" s="1"/>
  <c r="J17" i="144"/>
  <c r="H17" i="145"/>
  <c r="I17" i="157" s="1"/>
  <c r="H19" i="144"/>
  <c r="J19" i="144" s="1"/>
  <c r="I20" i="145"/>
  <c r="I28" i="145" s="1"/>
  <c r="J20" i="132"/>
  <c r="H20" i="133"/>
  <c r="H28" i="132"/>
  <c r="J28" i="132" s="1"/>
  <c r="H30" i="130"/>
  <c r="J30" i="130" s="1"/>
  <c r="J29" i="130"/>
  <c r="J21" i="144"/>
  <c r="H21" i="145"/>
  <c r="I21" i="157" s="1"/>
  <c r="H29" i="131"/>
  <c r="J7" i="131"/>
  <c r="I16" i="169" l="1"/>
  <c r="H16" i="158"/>
  <c r="J16" i="157"/>
  <c r="I26" i="173"/>
  <c r="J26" i="160"/>
  <c r="H26" i="161"/>
  <c r="I19" i="157"/>
  <c r="I14" i="166"/>
  <c r="H14" i="155"/>
  <c r="J14" i="154"/>
  <c r="I9" i="171"/>
  <c r="H9" i="159"/>
  <c r="J9" i="158"/>
  <c r="J12" i="152"/>
  <c r="H12" i="153"/>
  <c r="I12" i="164"/>
  <c r="I20" i="146"/>
  <c r="I28" i="146" s="1"/>
  <c r="H28" i="133"/>
  <c r="J28" i="133" s="1"/>
  <c r="J20" i="133"/>
  <c r="H20" i="134"/>
  <c r="J11" i="145"/>
  <c r="H11" i="146"/>
  <c r="I11" i="158" s="1"/>
  <c r="J17" i="145"/>
  <c r="H17" i="146"/>
  <c r="I17" i="158" s="1"/>
  <c r="H19" i="145"/>
  <c r="J19" i="145" s="1"/>
  <c r="J27" i="145"/>
  <c r="H27" i="146"/>
  <c r="I27" i="158" s="1"/>
  <c r="I8" i="149"/>
  <c r="I13" i="149" s="1"/>
  <c r="H13" i="136"/>
  <c r="J13" i="136" s="1"/>
  <c r="H8" i="137"/>
  <c r="J8" i="136"/>
  <c r="J6" i="149"/>
  <c r="H6" i="150"/>
  <c r="I6" i="162" s="1"/>
  <c r="H5" i="146"/>
  <c r="I5" i="158" s="1"/>
  <c r="J5" i="145"/>
  <c r="H15" i="148"/>
  <c r="I15" i="160" s="1"/>
  <c r="J15" i="147"/>
  <c r="H10" i="145"/>
  <c r="I10" i="157" s="1"/>
  <c r="J10" i="144"/>
  <c r="I4" i="146"/>
  <c r="I7" i="146" s="1"/>
  <c r="H7" i="133"/>
  <c r="J4" i="133"/>
  <c r="H4" i="134"/>
  <c r="J22" i="145"/>
  <c r="H22" i="146"/>
  <c r="I22" i="158" s="1"/>
  <c r="H30" i="131"/>
  <c r="J30" i="131" s="1"/>
  <c r="J29" i="131"/>
  <c r="J25" i="145"/>
  <c r="H25" i="146"/>
  <c r="I25" i="158" s="1"/>
  <c r="J24" i="149"/>
  <c r="H24" i="150"/>
  <c r="I24" i="162" s="1"/>
  <c r="H18" i="146"/>
  <c r="I18" i="158" s="1"/>
  <c r="J18" i="145"/>
  <c r="J21" i="145"/>
  <c r="H21" i="146"/>
  <c r="I21" i="158" s="1"/>
  <c r="J7" i="132"/>
  <c r="H29" i="132"/>
  <c r="J23" i="145"/>
  <c r="H23" i="146"/>
  <c r="I23" i="158" s="1"/>
  <c r="I29" i="145"/>
  <c r="I30" i="145" s="1"/>
  <c r="I16" i="171" l="1"/>
  <c r="J16" i="158"/>
  <c r="H16" i="159"/>
  <c r="I26" i="174"/>
  <c r="H26" i="162"/>
  <c r="J26" i="161"/>
  <c r="I29" i="146"/>
  <c r="I30" i="146" s="1"/>
  <c r="I19" i="158"/>
  <c r="I12" i="165"/>
  <c r="H12" i="154"/>
  <c r="J12" i="153"/>
  <c r="I14" i="167"/>
  <c r="H14" i="156"/>
  <c r="J14" i="155"/>
  <c r="I9" i="172"/>
  <c r="H9" i="160"/>
  <c r="J9" i="159"/>
  <c r="J15" i="148"/>
  <c r="H15" i="149"/>
  <c r="I15" i="161" s="1"/>
  <c r="J24" i="150"/>
  <c r="H24" i="151"/>
  <c r="J27" i="146"/>
  <c r="H27" i="147"/>
  <c r="I27" i="159" s="1"/>
  <c r="J25" i="146"/>
  <c r="H25" i="147"/>
  <c r="I25" i="159" s="1"/>
  <c r="J21" i="146"/>
  <c r="H21" i="147"/>
  <c r="I21" i="159" s="1"/>
  <c r="H18" i="147"/>
  <c r="I18" i="159" s="1"/>
  <c r="J18" i="146"/>
  <c r="J23" i="146"/>
  <c r="H23" i="147"/>
  <c r="I23" i="159" s="1"/>
  <c r="I20" i="147"/>
  <c r="I28" i="147" s="1"/>
  <c r="J20" i="134"/>
  <c r="H20" i="135"/>
  <c r="H28" i="134"/>
  <c r="J28" i="134" s="1"/>
  <c r="J6" i="150"/>
  <c r="H6" i="151"/>
  <c r="I8" i="150"/>
  <c r="I13" i="150" s="1"/>
  <c r="H13" i="137"/>
  <c r="J13" i="137" s="1"/>
  <c r="H8" i="138"/>
  <c r="J8" i="137"/>
  <c r="H17" i="147"/>
  <c r="I17" i="159" s="1"/>
  <c r="J17" i="146"/>
  <c r="H19" i="146"/>
  <c r="J19" i="146" s="1"/>
  <c r="H29" i="133"/>
  <c r="J7" i="133"/>
  <c r="J11" i="146"/>
  <c r="H11" i="147"/>
  <c r="I11" i="159" s="1"/>
  <c r="J10" i="145"/>
  <c r="H10" i="146"/>
  <c r="I10" i="158" s="1"/>
  <c r="I4" i="147"/>
  <c r="I7" i="147" s="1"/>
  <c r="H7" i="134"/>
  <c r="J4" i="134"/>
  <c r="H4" i="135"/>
  <c r="J29" i="132"/>
  <c r="H30" i="132"/>
  <c r="J30" i="132" s="1"/>
  <c r="J5" i="146"/>
  <c r="H5" i="147"/>
  <c r="I5" i="159" s="1"/>
  <c r="J22" i="146"/>
  <c r="H22" i="147"/>
  <c r="I22" i="159" s="1"/>
  <c r="I16" i="172" l="1"/>
  <c r="H16" i="160"/>
  <c r="J16" i="159"/>
  <c r="J26" i="162"/>
  <c r="H26" i="163"/>
  <c r="I26" i="175"/>
  <c r="I19" i="159"/>
  <c r="I9" i="173"/>
  <c r="H9" i="161"/>
  <c r="J9" i="160"/>
  <c r="I14" i="168"/>
  <c r="H14" i="157"/>
  <c r="J14" i="156"/>
  <c r="J6" i="151"/>
  <c r="I6" i="163"/>
  <c r="H6" i="152"/>
  <c r="I12" i="166"/>
  <c r="H12" i="155"/>
  <c r="J12" i="154"/>
  <c r="J24" i="151"/>
  <c r="I24" i="163"/>
  <c r="H24" i="152"/>
  <c r="I4" i="148"/>
  <c r="I7" i="148" s="1"/>
  <c r="H7" i="135"/>
  <c r="H4" i="136"/>
  <c r="J4" i="135"/>
  <c r="J18" i="147"/>
  <c r="H18" i="148"/>
  <c r="I18" i="160" s="1"/>
  <c r="J7" i="134"/>
  <c r="H29" i="134"/>
  <c r="J11" i="147"/>
  <c r="H11" i="148"/>
  <c r="I11" i="160" s="1"/>
  <c r="J22" i="147"/>
  <c r="H22" i="148"/>
  <c r="I22" i="160" s="1"/>
  <c r="J10" i="146"/>
  <c r="H10" i="147"/>
  <c r="I10" i="159" s="1"/>
  <c r="H30" i="133"/>
  <c r="J30" i="133" s="1"/>
  <c r="J29" i="133"/>
  <c r="J17" i="147"/>
  <c r="H17" i="148"/>
  <c r="I17" i="160" s="1"/>
  <c r="H19" i="147"/>
  <c r="J19" i="147" s="1"/>
  <c r="I20" i="148"/>
  <c r="I28" i="148" s="1"/>
  <c r="J20" i="135"/>
  <c r="H20" i="136"/>
  <c r="H28" i="135"/>
  <c r="J28" i="135" s="1"/>
  <c r="J23" i="147"/>
  <c r="H23" i="148"/>
  <c r="I23" i="160" s="1"/>
  <c r="J27" i="147"/>
  <c r="H27" i="148"/>
  <c r="I27" i="160" s="1"/>
  <c r="J15" i="149"/>
  <c r="H15" i="150"/>
  <c r="I15" i="162" s="1"/>
  <c r="I29" i="147"/>
  <c r="I30" i="147" s="1"/>
  <c r="J21" i="147"/>
  <c r="H21" i="148"/>
  <c r="I21" i="160" s="1"/>
  <c r="J25" i="147"/>
  <c r="H25" i="148"/>
  <c r="I25" i="160" s="1"/>
  <c r="I8" i="151"/>
  <c r="I13" i="151" s="1"/>
  <c r="H13" i="138"/>
  <c r="J13" i="138" s="1"/>
  <c r="J8" i="138"/>
  <c r="H8" i="139"/>
  <c r="I8" i="152" s="1"/>
  <c r="I13" i="152" s="1"/>
  <c r="J5" i="147"/>
  <c r="H5" i="148"/>
  <c r="I5" i="160" s="1"/>
  <c r="I16" i="173" l="1"/>
  <c r="H16" i="161"/>
  <c r="J16" i="160"/>
  <c r="J26" i="163"/>
  <c r="I26" i="176"/>
  <c r="H26" i="164"/>
  <c r="I19" i="160"/>
  <c r="I12" i="167"/>
  <c r="J12" i="155"/>
  <c r="H12" i="156"/>
  <c r="J24" i="152"/>
  <c r="H24" i="153"/>
  <c r="I24" i="164"/>
  <c r="J6" i="152"/>
  <c r="H6" i="153"/>
  <c r="I6" i="164"/>
  <c r="I9" i="174"/>
  <c r="H9" i="162"/>
  <c r="J9" i="161"/>
  <c r="I14" i="169"/>
  <c r="H14" i="158"/>
  <c r="J14" i="157"/>
  <c r="H13" i="139"/>
  <c r="J13" i="139" s="1"/>
  <c r="J8" i="139"/>
  <c r="H8" i="141"/>
  <c r="I8" i="153" s="1"/>
  <c r="I13" i="153" s="1"/>
  <c r="J10" i="147"/>
  <c r="H10" i="148"/>
  <c r="I10" i="160" s="1"/>
  <c r="J21" i="148"/>
  <c r="H21" i="149"/>
  <c r="I21" i="161" s="1"/>
  <c r="J15" i="150"/>
  <c r="H15" i="151"/>
  <c r="J25" i="148"/>
  <c r="H25" i="149"/>
  <c r="I25" i="161" s="1"/>
  <c r="J11" i="148"/>
  <c r="H11" i="149"/>
  <c r="I11" i="161" s="1"/>
  <c r="J17" i="148"/>
  <c r="H17" i="149"/>
  <c r="I17" i="161" s="1"/>
  <c r="H19" i="148"/>
  <c r="J19" i="148" s="1"/>
  <c r="J22" i="148"/>
  <c r="H22" i="149"/>
  <c r="I22" i="161" s="1"/>
  <c r="H30" i="134"/>
  <c r="J30" i="134" s="1"/>
  <c r="J29" i="134"/>
  <c r="J18" i="148"/>
  <c r="H18" i="149"/>
  <c r="I18" i="161" s="1"/>
  <c r="I4" i="149"/>
  <c r="I7" i="149" s="1"/>
  <c r="H7" i="136"/>
  <c r="J4" i="136"/>
  <c r="H4" i="137"/>
  <c r="J23" i="148"/>
  <c r="H23" i="149"/>
  <c r="I23" i="161" s="1"/>
  <c r="I20" i="149"/>
  <c r="I28" i="149" s="1"/>
  <c r="J20" i="136"/>
  <c r="H20" i="137"/>
  <c r="H28" i="136"/>
  <c r="J28" i="136" s="1"/>
  <c r="H29" i="135"/>
  <c r="J7" i="135"/>
  <c r="J27" i="148"/>
  <c r="H27" i="149"/>
  <c r="I27" i="161" s="1"/>
  <c r="J5" i="148"/>
  <c r="H5" i="149"/>
  <c r="I5" i="161" s="1"/>
  <c r="I29" i="148"/>
  <c r="I30" i="148" s="1"/>
  <c r="I16" i="174" l="1"/>
  <c r="H16" i="162"/>
  <c r="J16" i="161"/>
  <c r="J26" i="164"/>
  <c r="H26" i="165"/>
  <c r="I26" i="177"/>
  <c r="I19" i="161"/>
  <c r="J6" i="153"/>
  <c r="I6" i="165"/>
  <c r="H6" i="154"/>
  <c r="I15" i="163"/>
  <c r="H15" i="152"/>
  <c r="J24" i="153"/>
  <c r="H24" i="154"/>
  <c r="I24" i="165"/>
  <c r="J9" i="162"/>
  <c r="H9" i="163"/>
  <c r="I9" i="175"/>
  <c r="I12" i="168"/>
  <c r="J12" i="156"/>
  <c r="H12" i="157"/>
  <c r="I14" i="171"/>
  <c r="H14" i="159"/>
  <c r="J14" i="158"/>
  <c r="H30" i="135"/>
  <c r="J30" i="135" s="1"/>
  <c r="J29" i="135"/>
  <c r="I20" i="150"/>
  <c r="I28" i="150" s="1"/>
  <c r="J20" i="137"/>
  <c r="H20" i="138"/>
  <c r="H28" i="137"/>
  <c r="J28" i="137" s="1"/>
  <c r="J22" i="149"/>
  <c r="H22" i="150"/>
  <c r="I22" i="162" s="1"/>
  <c r="J25" i="149"/>
  <c r="H25" i="150"/>
  <c r="I25" i="162" s="1"/>
  <c r="J5" i="149"/>
  <c r="H5" i="150"/>
  <c r="I5" i="162" s="1"/>
  <c r="J17" i="149"/>
  <c r="H17" i="150"/>
  <c r="I17" i="162" s="1"/>
  <c r="H19" i="149"/>
  <c r="J19" i="149" s="1"/>
  <c r="J15" i="151"/>
  <c r="J21" i="149"/>
  <c r="H21" i="150"/>
  <c r="I21" i="162" s="1"/>
  <c r="J7" i="136"/>
  <c r="H29" i="136"/>
  <c r="J18" i="149"/>
  <c r="H18" i="150"/>
  <c r="I18" i="162" s="1"/>
  <c r="H8" i="142"/>
  <c r="I8" i="154" s="1"/>
  <c r="I13" i="154" s="1"/>
  <c r="J8" i="141"/>
  <c r="H13" i="141"/>
  <c r="J13" i="141" s="1"/>
  <c r="J11" i="149"/>
  <c r="H11" i="150"/>
  <c r="I11" i="162" s="1"/>
  <c r="J23" i="149"/>
  <c r="H23" i="150"/>
  <c r="I23" i="162" s="1"/>
  <c r="I4" i="150"/>
  <c r="I7" i="150" s="1"/>
  <c r="H7" i="137"/>
  <c r="J4" i="137"/>
  <c r="H4" i="138"/>
  <c r="J10" i="148"/>
  <c r="H10" i="149"/>
  <c r="I10" i="161" s="1"/>
  <c r="J27" i="149"/>
  <c r="H27" i="150"/>
  <c r="I27" i="162" s="1"/>
  <c r="I29" i="149"/>
  <c r="I30" i="149" s="1"/>
  <c r="J16" i="162" l="1"/>
  <c r="H16" i="163"/>
  <c r="I16" i="175"/>
  <c r="I26" i="178"/>
  <c r="H26" i="166"/>
  <c r="J26" i="165"/>
  <c r="I29" i="150"/>
  <c r="I30" i="150" s="1"/>
  <c r="I19" i="162"/>
  <c r="I9" i="176"/>
  <c r="H9" i="164"/>
  <c r="J9" i="163"/>
  <c r="J15" i="152"/>
  <c r="H15" i="153"/>
  <c r="I15" i="164"/>
  <c r="I12" i="169"/>
  <c r="H12" i="158"/>
  <c r="J12" i="157"/>
  <c r="I6" i="166"/>
  <c r="J6" i="154"/>
  <c r="H6" i="155"/>
  <c r="I24" i="166"/>
  <c r="J24" i="154"/>
  <c r="H24" i="155"/>
  <c r="I14" i="172"/>
  <c r="H14" i="160"/>
  <c r="J14" i="159"/>
  <c r="J21" i="150"/>
  <c r="H21" i="151"/>
  <c r="J17" i="150"/>
  <c r="H17" i="151"/>
  <c r="H19" i="150"/>
  <c r="J19" i="150" s="1"/>
  <c r="J7" i="137"/>
  <c r="H29" i="137"/>
  <c r="J23" i="150"/>
  <c r="H23" i="151"/>
  <c r="H13" i="142"/>
  <c r="J13" i="142" s="1"/>
  <c r="J8" i="142"/>
  <c r="H8" i="143"/>
  <c r="I8" i="155" s="1"/>
  <c r="I13" i="155" s="1"/>
  <c r="H27" i="151"/>
  <c r="J27" i="150"/>
  <c r="J10" i="149"/>
  <c r="H10" i="150"/>
  <c r="I10" i="162" s="1"/>
  <c r="J25" i="150"/>
  <c r="H25" i="151"/>
  <c r="J11" i="150"/>
  <c r="H11" i="151"/>
  <c r="J5" i="150"/>
  <c r="H5" i="151"/>
  <c r="J22" i="150"/>
  <c r="H22" i="151"/>
  <c r="I4" i="151"/>
  <c r="I7" i="151" s="1"/>
  <c r="H4" i="139"/>
  <c r="I4" i="152" s="1"/>
  <c r="I7" i="152" s="1"/>
  <c r="J4" i="138"/>
  <c r="H7" i="138"/>
  <c r="I20" i="151"/>
  <c r="I28" i="151" s="1"/>
  <c r="H28" i="138"/>
  <c r="J28" i="138" s="1"/>
  <c r="J20" i="138"/>
  <c r="H20" i="139"/>
  <c r="I20" i="152" s="1"/>
  <c r="I28" i="152" s="1"/>
  <c r="J18" i="150"/>
  <c r="H18" i="151"/>
  <c r="H30" i="136"/>
  <c r="J30" i="136" s="1"/>
  <c r="J29" i="136"/>
  <c r="I16" i="176" l="1"/>
  <c r="H16" i="164"/>
  <c r="J16" i="163"/>
  <c r="H26" i="167"/>
  <c r="I26" i="179"/>
  <c r="J26" i="166"/>
  <c r="I29" i="152"/>
  <c r="I30" i="152" s="1"/>
  <c r="I12" i="171"/>
  <c r="H12" i="159"/>
  <c r="J12" i="158"/>
  <c r="J22" i="151"/>
  <c r="I22" i="163"/>
  <c r="H22" i="152"/>
  <c r="J9" i="164"/>
  <c r="I9" i="177"/>
  <c r="H9" i="165"/>
  <c r="J21" i="151"/>
  <c r="I21" i="163"/>
  <c r="H21" i="152"/>
  <c r="J23" i="151"/>
  <c r="I23" i="163"/>
  <c r="H23" i="152"/>
  <c r="I17" i="163"/>
  <c r="H17" i="152"/>
  <c r="J25" i="151"/>
  <c r="I25" i="163"/>
  <c r="H25" i="152"/>
  <c r="I14" i="173"/>
  <c r="H14" i="161"/>
  <c r="J14" i="160"/>
  <c r="I24" i="167"/>
  <c r="H24" i="156"/>
  <c r="J24" i="155"/>
  <c r="J6" i="155"/>
  <c r="H6" i="156"/>
  <c r="I6" i="167"/>
  <c r="J18" i="151"/>
  <c r="I18" i="163"/>
  <c r="H18" i="152"/>
  <c r="H15" i="154"/>
  <c r="J15" i="153"/>
  <c r="I15" i="165"/>
  <c r="J5" i="151"/>
  <c r="I5" i="163"/>
  <c r="H5" i="152"/>
  <c r="J11" i="151"/>
  <c r="I11" i="163"/>
  <c r="H11" i="152"/>
  <c r="J27" i="151"/>
  <c r="I27" i="163"/>
  <c r="H27" i="152"/>
  <c r="J10" i="150"/>
  <c r="H10" i="151"/>
  <c r="J4" i="139"/>
  <c r="H4" i="141"/>
  <c r="I4" i="153" s="1"/>
  <c r="I7" i="153" s="1"/>
  <c r="H7" i="139"/>
  <c r="J20" i="139"/>
  <c r="H20" i="141"/>
  <c r="I20" i="153" s="1"/>
  <c r="I28" i="153" s="1"/>
  <c r="H28" i="139"/>
  <c r="J28" i="139" s="1"/>
  <c r="J7" i="138"/>
  <c r="H29" i="138"/>
  <c r="H30" i="137"/>
  <c r="J30" i="137" s="1"/>
  <c r="J29" i="137"/>
  <c r="H8" i="144"/>
  <c r="I8" i="156" s="1"/>
  <c r="I13" i="156" s="1"/>
  <c r="J8" i="143"/>
  <c r="H13" i="143"/>
  <c r="J13" i="143" s="1"/>
  <c r="I29" i="151"/>
  <c r="I30" i="151" s="1"/>
  <c r="J17" i="151"/>
  <c r="H19" i="151"/>
  <c r="J19" i="151" s="1"/>
  <c r="J16" i="164" l="1"/>
  <c r="I16" i="177"/>
  <c r="H16" i="165"/>
  <c r="I26" i="180"/>
  <c r="J26" i="167"/>
  <c r="H26" i="168"/>
  <c r="I29" i="153"/>
  <c r="I30" i="153" s="1"/>
  <c r="I19" i="163"/>
  <c r="H23" i="153"/>
  <c r="I23" i="164"/>
  <c r="J23" i="152"/>
  <c r="J21" i="152"/>
  <c r="H21" i="153"/>
  <c r="I21" i="164"/>
  <c r="J6" i="156"/>
  <c r="H6" i="157"/>
  <c r="I6" i="168"/>
  <c r="I24" i="168"/>
  <c r="H24" i="157"/>
  <c r="J24" i="156"/>
  <c r="H9" i="166"/>
  <c r="J9" i="165"/>
  <c r="I9" i="178"/>
  <c r="J27" i="152"/>
  <c r="I27" i="164"/>
  <c r="H27" i="153"/>
  <c r="H11" i="153"/>
  <c r="I11" i="164"/>
  <c r="J11" i="152"/>
  <c r="I22" i="164"/>
  <c r="J22" i="152"/>
  <c r="H22" i="153"/>
  <c r="J17" i="152"/>
  <c r="H17" i="153"/>
  <c r="I17" i="164"/>
  <c r="H19" i="152"/>
  <c r="J19" i="152" s="1"/>
  <c r="H15" i="155"/>
  <c r="I15" i="166"/>
  <c r="J15" i="154"/>
  <c r="H18" i="153"/>
  <c r="I18" i="164"/>
  <c r="J18" i="152"/>
  <c r="J10" i="151"/>
  <c r="I10" i="163"/>
  <c r="H10" i="152"/>
  <c r="I14" i="174"/>
  <c r="J14" i="161"/>
  <c r="H14" i="162"/>
  <c r="J25" i="152"/>
  <c r="H25" i="153"/>
  <c r="I25" i="164"/>
  <c r="I12" i="172"/>
  <c r="J12" i="159"/>
  <c r="H12" i="160"/>
  <c r="H5" i="153"/>
  <c r="I5" i="164"/>
  <c r="J5" i="152"/>
  <c r="H8" i="145"/>
  <c r="I8" i="157" s="1"/>
  <c r="I13" i="157" s="1"/>
  <c r="H13" i="144"/>
  <c r="J13" i="144" s="1"/>
  <c r="J8" i="144"/>
  <c r="J29" i="138"/>
  <c r="H30" i="138"/>
  <c r="J30" i="138" s="1"/>
  <c r="J20" i="141"/>
  <c r="H20" i="142"/>
  <c r="I20" i="154" s="1"/>
  <c r="I28" i="154" s="1"/>
  <c r="H28" i="141"/>
  <c r="J28" i="141" s="1"/>
  <c r="J7" i="139"/>
  <c r="H29" i="139"/>
  <c r="J4" i="141"/>
  <c r="H4" i="142"/>
  <c r="I4" i="154" s="1"/>
  <c r="I7" i="154" s="1"/>
  <c r="H7" i="141"/>
  <c r="I16" i="178" l="1"/>
  <c r="J16" i="165"/>
  <c r="H16" i="166"/>
  <c r="J26" i="168"/>
  <c r="I26" i="181"/>
  <c r="H26" i="169"/>
  <c r="I29" i="154"/>
  <c r="I30" i="154" s="1"/>
  <c r="I19" i="164"/>
  <c r="I9" i="179"/>
  <c r="H9" i="167"/>
  <c r="J9" i="166"/>
  <c r="I24" i="169"/>
  <c r="H24" i="158"/>
  <c r="J24" i="157"/>
  <c r="I15" i="167"/>
  <c r="H15" i="156"/>
  <c r="J15" i="155"/>
  <c r="I22" i="165"/>
  <c r="H22" i="154"/>
  <c r="J22" i="153"/>
  <c r="I6" i="169"/>
  <c r="H6" i="158"/>
  <c r="J6" i="157"/>
  <c r="I14" i="175"/>
  <c r="J14" i="162"/>
  <c r="H14" i="163"/>
  <c r="J5" i="153"/>
  <c r="H5" i="154"/>
  <c r="I5" i="165"/>
  <c r="I12" i="173"/>
  <c r="H12" i="161"/>
  <c r="J12" i="160"/>
  <c r="I21" i="165"/>
  <c r="J21" i="153"/>
  <c r="H21" i="154"/>
  <c r="I11" i="165"/>
  <c r="J11" i="153"/>
  <c r="H11" i="154"/>
  <c r="J10" i="152"/>
  <c r="H10" i="153"/>
  <c r="I10" i="164"/>
  <c r="H27" i="154"/>
  <c r="I27" i="165"/>
  <c r="J27" i="153"/>
  <c r="I17" i="165"/>
  <c r="J17" i="153"/>
  <c r="H17" i="154"/>
  <c r="H19" i="153"/>
  <c r="J19" i="153" s="1"/>
  <c r="I25" i="165"/>
  <c r="H25" i="154"/>
  <c r="J25" i="153"/>
  <c r="I18" i="165"/>
  <c r="J18" i="153"/>
  <c r="H18" i="154"/>
  <c r="I23" i="165"/>
  <c r="J23" i="153"/>
  <c r="H23" i="154"/>
  <c r="H28" i="142"/>
  <c r="J28" i="142" s="1"/>
  <c r="J20" i="142"/>
  <c r="H20" i="143"/>
  <c r="I20" i="155" s="1"/>
  <c r="I28" i="155" s="1"/>
  <c r="J7" i="141"/>
  <c r="H29" i="141"/>
  <c r="H30" i="139"/>
  <c r="J30" i="139" s="1"/>
  <c r="J29" i="139"/>
  <c r="H7" i="142"/>
  <c r="H4" i="143"/>
  <c r="I4" i="155" s="1"/>
  <c r="I7" i="155" s="1"/>
  <c r="J4" i="142"/>
  <c r="H13" i="145"/>
  <c r="J13" i="145" s="1"/>
  <c r="J8" i="145"/>
  <c r="H8" i="146"/>
  <c r="I8" i="158" s="1"/>
  <c r="I13" i="158" s="1"/>
  <c r="I16" i="179" l="1"/>
  <c r="J16" i="166"/>
  <c r="H16" i="167"/>
  <c r="H26" i="171"/>
  <c r="I26" i="182"/>
  <c r="J26" i="169"/>
  <c r="I29" i="155"/>
  <c r="I30" i="155" s="1"/>
  <c r="I10" i="165"/>
  <c r="J10" i="153"/>
  <c r="H10" i="154"/>
  <c r="I6" i="171"/>
  <c r="H6" i="159"/>
  <c r="J6" i="158"/>
  <c r="I22" i="166"/>
  <c r="H22" i="155"/>
  <c r="J22" i="154"/>
  <c r="I23" i="166"/>
  <c r="H23" i="155"/>
  <c r="J23" i="154"/>
  <c r="I11" i="166"/>
  <c r="J11" i="154"/>
  <c r="H11" i="155"/>
  <c r="I19" i="165"/>
  <c r="I15" i="168"/>
  <c r="H15" i="157"/>
  <c r="J15" i="156"/>
  <c r="I12" i="174"/>
  <c r="H12" i="162"/>
  <c r="J12" i="161"/>
  <c r="H5" i="155"/>
  <c r="J5" i="154"/>
  <c r="I5" i="166"/>
  <c r="I18" i="166"/>
  <c r="H18" i="155"/>
  <c r="J18" i="154"/>
  <c r="I24" i="171"/>
  <c r="J24" i="158"/>
  <c r="H24" i="159"/>
  <c r="I17" i="166"/>
  <c r="H17" i="155"/>
  <c r="J17" i="154"/>
  <c r="H19" i="154"/>
  <c r="J19" i="154" s="1"/>
  <c r="I25" i="166"/>
  <c r="H25" i="155"/>
  <c r="J25" i="154"/>
  <c r="I14" i="176"/>
  <c r="H14" i="164"/>
  <c r="J14" i="163"/>
  <c r="I21" i="166"/>
  <c r="H21" i="155"/>
  <c r="J21" i="154"/>
  <c r="I9" i="180"/>
  <c r="J9" i="167"/>
  <c r="H9" i="168"/>
  <c r="J27" i="154"/>
  <c r="H27" i="155"/>
  <c r="I27" i="166"/>
  <c r="J8" i="146"/>
  <c r="H13" i="146"/>
  <c r="J13" i="146" s="1"/>
  <c r="H8" i="147"/>
  <c r="I8" i="159" s="1"/>
  <c r="I13" i="159" s="1"/>
  <c r="J7" i="142"/>
  <c r="H29" i="142"/>
  <c r="J29" i="141"/>
  <c r="H30" i="141"/>
  <c r="J30" i="141" s="1"/>
  <c r="H7" i="143"/>
  <c r="J4" i="143"/>
  <c r="H4" i="144"/>
  <c r="I4" i="156" s="1"/>
  <c r="I7" i="156" s="1"/>
  <c r="H28" i="143"/>
  <c r="J28" i="143" s="1"/>
  <c r="J20" i="143"/>
  <c r="H20" i="144"/>
  <c r="I20" i="156" s="1"/>
  <c r="I28" i="156" s="1"/>
  <c r="I16" i="180" l="1"/>
  <c r="H16" i="168"/>
  <c r="J16" i="167"/>
  <c r="H26" i="172"/>
  <c r="I26" i="183"/>
  <c r="J26" i="171"/>
  <c r="I29" i="156"/>
  <c r="I30" i="156" s="1"/>
  <c r="I27" i="167"/>
  <c r="H27" i="156"/>
  <c r="J27" i="155"/>
  <c r="H9" i="169"/>
  <c r="I9" i="181"/>
  <c r="J9" i="168"/>
  <c r="I11" i="167"/>
  <c r="J11" i="155"/>
  <c r="H11" i="156"/>
  <c r="I21" i="167"/>
  <c r="H21" i="156"/>
  <c r="J21" i="155"/>
  <c r="I18" i="167"/>
  <c r="H18" i="156"/>
  <c r="J18" i="155"/>
  <c r="I23" i="167"/>
  <c r="J23" i="155"/>
  <c r="H23" i="156"/>
  <c r="I14" i="177"/>
  <c r="H14" i="165"/>
  <c r="J14" i="164"/>
  <c r="I5" i="167"/>
  <c r="H5" i="156"/>
  <c r="J5" i="155"/>
  <c r="I22" i="167"/>
  <c r="H22" i="156"/>
  <c r="J22" i="155"/>
  <c r="I6" i="172"/>
  <c r="J6" i="159"/>
  <c r="H6" i="160"/>
  <c r="I10" i="166"/>
  <c r="H10" i="155"/>
  <c r="J10" i="154"/>
  <c r="I24" i="172"/>
  <c r="J24" i="159"/>
  <c r="H24" i="160"/>
  <c r="I17" i="167"/>
  <c r="J17" i="155"/>
  <c r="H17" i="156"/>
  <c r="H19" i="155"/>
  <c r="J19" i="155" s="1"/>
  <c r="I15" i="169"/>
  <c r="H15" i="158"/>
  <c r="J15" i="157"/>
  <c r="J12" i="162"/>
  <c r="H12" i="163"/>
  <c r="I12" i="175"/>
  <c r="I25" i="167"/>
  <c r="H25" i="156"/>
  <c r="J25" i="155"/>
  <c r="I19" i="166"/>
  <c r="H4" i="145"/>
  <c r="I4" i="157" s="1"/>
  <c r="I7" i="157" s="1"/>
  <c r="J4" i="144"/>
  <c r="H7" i="144"/>
  <c r="H13" i="147"/>
  <c r="J13" i="147" s="1"/>
  <c r="J8" i="147"/>
  <c r="H8" i="148"/>
  <c r="I8" i="160" s="1"/>
  <c r="I13" i="160" s="1"/>
  <c r="H28" i="144"/>
  <c r="J28" i="144" s="1"/>
  <c r="J20" i="144"/>
  <c r="H20" i="145"/>
  <c r="I20" i="157" s="1"/>
  <c r="I28" i="157" s="1"/>
  <c r="H29" i="143"/>
  <c r="J7" i="143"/>
  <c r="J29" i="142"/>
  <c r="H30" i="142"/>
  <c r="J30" i="142" s="1"/>
  <c r="J16" i="168" l="1"/>
  <c r="I16" i="181"/>
  <c r="H16" i="169"/>
  <c r="J26" i="172"/>
  <c r="I26" i="184"/>
  <c r="H26" i="173"/>
  <c r="I29" i="157"/>
  <c r="I30" i="157" s="1"/>
  <c r="I21" i="168"/>
  <c r="J21" i="156"/>
  <c r="H21" i="157"/>
  <c r="I25" i="168"/>
  <c r="J25" i="156"/>
  <c r="H25" i="157"/>
  <c r="I22" i="168"/>
  <c r="J22" i="156"/>
  <c r="H22" i="157"/>
  <c r="I15" i="171"/>
  <c r="H15" i="159"/>
  <c r="J15" i="158"/>
  <c r="I17" i="168"/>
  <c r="H17" i="157"/>
  <c r="J17" i="156"/>
  <c r="H19" i="156"/>
  <c r="J19" i="156" s="1"/>
  <c r="I9" i="182"/>
  <c r="J9" i="169"/>
  <c r="H9" i="171"/>
  <c r="I18" i="168"/>
  <c r="J18" i="156"/>
  <c r="H18" i="157"/>
  <c r="I14" i="178"/>
  <c r="J14" i="165"/>
  <c r="H14" i="166"/>
  <c r="I11" i="168"/>
  <c r="J11" i="156"/>
  <c r="H11" i="157"/>
  <c r="I5" i="168"/>
  <c r="J5" i="156"/>
  <c r="H5" i="157"/>
  <c r="I19" i="167"/>
  <c r="I24" i="173"/>
  <c r="H24" i="161"/>
  <c r="J24" i="160"/>
  <c r="I27" i="168"/>
  <c r="H27" i="157"/>
  <c r="J27" i="156"/>
  <c r="I23" i="168"/>
  <c r="J23" i="156"/>
  <c r="H23" i="157"/>
  <c r="J6" i="160"/>
  <c r="H6" i="161"/>
  <c r="I6" i="173"/>
  <c r="J12" i="163"/>
  <c r="H12" i="164"/>
  <c r="I12" i="176"/>
  <c r="I10" i="167"/>
  <c r="H10" i="156"/>
  <c r="J10" i="155"/>
  <c r="H28" i="145"/>
  <c r="J28" i="145" s="1"/>
  <c r="J20" i="145"/>
  <c r="H20" i="146"/>
  <c r="I20" i="158" s="1"/>
  <c r="I28" i="158" s="1"/>
  <c r="H30" i="143"/>
  <c r="J30" i="143" s="1"/>
  <c r="J29" i="143"/>
  <c r="H13" i="148"/>
  <c r="J13" i="148" s="1"/>
  <c r="J8" i="148"/>
  <c r="H8" i="149"/>
  <c r="I8" i="161" s="1"/>
  <c r="I13" i="161" s="1"/>
  <c r="J7" i="144"/>
  <c r="H29" i="144"/>
  <c r="H7" i="145"/>
  <c r="H4" i="146"/>
  <c r="I4" i="158" s="1"/>
  <c r="I7" i="158" s="1"/>
  <c r="J4" i="145"/>
  <c r="H16" i="171" l="1"/>
  <c r="I16" i="182"/>
  <c r="J16" i="169"/>
  <c r="J26" i="173"/>
  <c r="H26" i="174"/>
  <c r="I26" i="185"/>
  <c r="I29" i="158"/>
  <c r="I30" i="158" s="1"/>
  <c r="I19" i="168"/>
  <c r="I17" i="169"/>
  <c r="H17" i="158"/>
  <c r="J17" i="157"/>
  <c r="H19" i="157"/>
  <c r="J19" i="157" s="1"/>
  <c r="I22" i="169"/>
  <c r="H22" i="158"/>
  <c r="J22" i="157"/>
  <c r="I5" i="169"/>
  <c r="H5" i="158"/>
  <c r="J5" i="157"/>
  <c r="I14" i="179"/>
  <c r="H14" i="167"/>
  <c r="J14" i="166"/>
  <c r="I23" i="169"/>
  <c r="J23" i="157"/>
  <c r="H23" i="158"/>
  <c r="I18" i="169"/>
  <c r="H18" i="158"/>
  <c r="J18" i="157"/>
  <c r="J12" i="164"/>
  <c r="H12" i="165"/>
  <c r="I12" i="177"/>
  <c r="I11" i="169"/>
  <c r="J11" i="157"/>
  <c r="H11" i="158"/>
  <c r="I15" i="172"/>
  <c r="J15" i="159"/>
  <c r="H15" i="160"/>
  <c r="J6" i="161"/>
  <c r="I6" i="174"/>
  <c r="H6" i="162"/>
  <c r="I25" i="169"/>
  <c r="H25" i="158"/>
  <c r="J25" i="157"/>
  <c r="I27" i="169"/>
  <c r="H27" i="158"/>
  <c r="J27" i="157"/>
  <c r="H9" i="172"/>
  <c r="J9" i="171"/>
  <c r="I9" i="183"/>
  <c r="I21" i="169"/>
  <c r="J21" i="157"/>
  <c r="H21" i="158"/>
  <c r="I10" i="168"/>
  <c r="H10" i="157"/>
  <c r="J10" i="156"/>
  <c r="I24" i="174"/>
  <c r="H24" i="162"/>
  <c r="J24" i="161"/>
  <c r="H13" i="149"/>
  <c r="J13" i="149" s="1"/>
  <c r="J8" i="149"/>
  <c r="H8" i="150"/>
  <c r="I8" i="162" s="1"/>
  <c r="I13" i="162" s="1"/>
  <c r="J7" i="145"/>
  <c r="H29" i="145"/>
  <c r="J4" i="146"/>
  <c r="H7" i="146"/>
  <c r="H4" i="147"/>
  <c r="I4" i="159" s="1"/>
  <c r="I7" i="159" s="1"/>
  <c r="J29" i="144"/>
  <c r="H30" i="144"/>
  <c r="J30" i="144" s="1"/>
  <c r="H28" i="146"/>
  <c r="J28" i="146" s="1"/>
  <c r="J20" i="146"/>
  <c r="H20" i="147"/>
  <c r="I20" i="159" s="1"/>
  <c r="I28" i="159" s="1"/>
  <c r="J16" i="171" l="1"/>
  <c r="I16" i="183"/>
  <c r="H16" i="172"/>
  <c r="I26" i="188"/>
  <c r="H26" i="175"/>
  <c r="J26" i="174"/>
  <c r="I29" i="159"/>
  <c r="I30" i="159" s="1"/>
  <c r="I14" i="180"/>
  <c r="H14" i="168"/>
  <c r="J14" i="167"/>
  <c r="I11" i="171"/>
  <c r="J11" i="158"/>
  <c r="H11" i="159"/>
  <c r="I10" i="169"/>
  <c r="H10" i="158"/>
  <c r="J10" i="157"/>
  <c r="I5" i="171"/>
  <c r="H5" i="159"/>
  <c r="J5" i="158"/>
  <c r="I15" i="173"/>
  <c r="H15" i="161"/>
  <c r="J15" i="160"/>
  <c r="I21" i="171"/>
  <c r="H21" i="159"/>
  <c r="J21" i="158"/>
  <c r="H12" i="166"/>
  <c r="J12" i="165"/>
  <c r="I12" i="178"/>
  <c r="I22" i="171"/>
  <c r="H22" i="159"/>
  <c r="J22" i="158"/>
  <c r="I9" i="184"/>
  <c r="H9" i="173"/>
  <c r="J9" i="172"/>
  <c r="I18" i="171"/>
  <c r="J18" i="158"/>
  <c r="H18" i="159"/>
  <c r="J24" i="162"/>
  <c r="I24" i="175"/>
  <c r="H24" i="163"/>
  <c r="I25" i="171"/>
  <c r="H25" i="159"/>
  <c r="J25" i="158"/>
  <c r="I17" i="171"/>
  <c r="J17" i="158"/>
  <c r="H17" i="159"/>
  <c r="H19" i="158"/>
  <c r="J19" i="158" s="1"/>
  <c r="I27" i="171"/>
  <c r="H27" i="159"/>
  <c r="J27" i="158"/>
  <c r="J6" i="162"/>
  <c r="H6" i="163"/>
  <c r="I6" i="175"/>
  <c r="I23" i="171"/>
  <c r="H23" i="159"/>
  <c r="J23" i="158"/>
  <c r="I19" i="169"/>
  <c r="J4" i="147"/>
  <c r="H7" i="147"/>
  <c r="H4" i="148"/>
  <c r="I4" i="160" s="1"/>
  <c r="I7" i="160" s="1"/>
  <c r="J20" i="147"/>
  <c r="H28" i="147"/>
  <c r="J28" i="147" s="1"/>
  <c r="H20" i="148"/>
  <c r="I20" i="160" s="1"/>
  <c r="I28" i="160" s="1"/>
  <c r="J7" i="146"/>
  <c r="H29" i="146"/>
  <c r="J29" i="145"/>
  <c r="H30" i="145"/>
  <c r="J30" i="145" s="1"/>
  <c r="H13" i="150"/>
  <c r="J13" i="150" s="1"/>
  <c r="J8" i="150"/>
  <c r="H8" i="151"/>
  <c r="J16" i="172" l="1"/>
  <c r="H16" i="173"/>
  <c r="I16" i="184"/>
  <c r="J26" i="175"/>
  <c r="H26" i="176"/>
  <c r="I26" i="189"/>
  <c r="I29" i="160"/>
  <c r="I30" i="160" s="1"/>
  <c r="I19" i="171"/>
  <c r="I23" i="172"/>
  <c r="J23" i="159"/>
  <c r="H23" i="160"/>
  <c r="I15" i="174"/>
  <c r="H15" i="162"/>
  <c r="J15" i="161"/>
  <c r="I8" i="163"/>
  <c r="I13" i="163" s="1"/>
  <c r="H8" i="152"/>
  <c r="I5" i="172"/>
  <c r="J5" i="159"/>
  <c r="H5" i="160"/>
  <c r="I27" i="172"/>
  <c r="H27" i="160"/>
  <c r="J27" i="159"/>
  <c r="I17" i="172"/>
  <c r="J17" i="159"/>
  <c r="H17" i="160"/>
  <c r="H19" i="159"/>
  <c r="J19" i="159" s="1"/>
  <c r="I9" i="185"/>
  <c r="H9" i="174"/>
  <c r="J9" i="173"/>
  <c r="I10" i="171"/>
  <c r="J10" i="158"/>
  <c r="H10" i="159"/>
  <c r="I11" i="172"/>
  <c r="J11" i="159"/>
  <c r="H11" i="160"/>
  <c r="I22" i="172"/>
  <c r="J22" i="159"/>
  <c r="H22" i="160"/>
  <c r="I25" i="172"/>
  <c r="H25" i="160"/>
  <c r="J25" i="159"/>
  <c r="I12" i="179"/>
  <c r="J12" i="166"/>
  <c r="H12" i="167"/>
  <c r="H6" i="164"/>
  <c r="I6" i="176"/>
  <c r="J6" i="163"/>
  <c r="H24" i="164"/>
  <c r="I24" i="176"/>
  <c r="J24" i="163"/>
  <c r="H14" i="169"/>
  <c r="J14" i="168"/>
  <c r="I14" i="181"/>
  <c r="I21" i="172"/>
  <c r="J21" i="159"/>
  <c r="H21" i="160"/>
  <c r="I18" i="172"/>
  <c r="H18" i="160"/>
  <c r="J18" i="159"/>
  <c r="H13" i="151"/>
  <c r="J13" i="151" s="1"/>
  <c r="J8" i="151"/>
  <c r="H30" i="146"/>
  <c r="J30" i="146" s="1"/>
  <c r="J29" i="146"/>
  <c r="H28" i="148"/>
  <c r="J28" i="148" s="1"/>
  <c r="J20" i="148"/>
  <c r="H20" i="149"/>
  <c r="I20" i="161" s="1"/>
  <c r="I28" i="161" s="1"/>
  <c r="H29" i="147"/>
  <c r="J7" i="147"/>
  <c r="J4" i="148"/>
  <c r="H7" i="148"/>
  <c r="H4" i="149"/>
  <c r="I4" i="161" s="1"/>
  <c r="I7" i="161" s="1"/>
  <c r="I16" i="185" l="1"/>
  <c r="H16" i="174"/>
  <c r="J16" i="173"/>
  <c r="H26" i="177"/>
  <c r="J26" i="176"/>
  <c r="I26" i="190"/>
  <c r="I29" i="161"/>
  <c r="I30" i="161" s="1"/>
  <c r="I21" i="173"/>
  <c r="H21" i="161"/>
  <c r="J21" i="160"/>
  <c r="I19" i="172"/>
  <c r="I27" i="173"/>
  <c r="H27" i="161"/>
  <c r="J27" i="160"/>
  <c r="I22" i="173"/>
  <c r="J22" i="160"/>
  <c r="H22" i="161"/>
  <c r="I5" i="173"/>
  <c r="H5" i="161"/>
  <c r="J5" i="160"/>
  <c r="I11" i="173"/>
  <c r="J11" i="160"/>
  <c r="H11" i="161"/>
  <c r="H14" i="171"/>
  <c r="J14" i="169"/>
  <c r="I14" i="182"/>
  <c r="I25" i="173"/>
  <c r="J25" i="160"/>
  <c r="H25" i="161"/>
  <c r="H24" i="165"/>
  <c r="I24" i="177"/>
  <c r="J24" i="164"/>
  <c r="J8" i="152"/>
  <c r="H13" i="152"/>
  <c r="J13" i="152" s="1"/>
  <c r="H8" i="153"/>
  <c r="I8" i="164"/>
  <c r="I13" i="164" s="1"/>
  <c r="I10" i="172"/>
  <c r="H10" i="160"/>
  <c r="J10" i="159"/>
  <c r="J6" i="164"/>
  <c r="I6" i="177"/>
  <c r="H6" i="165"/>
  <c r="I9" i="188"/>
  <c r="H9" i="175"/>
  <c r="J9" i="174"/>
  <c r="J15" i="162"/>
  <c r="H15" i="163"/>
  <c r="I15" i="175"/>
  <c r="I18" i="173"/>
  <c r="J18" i="160"/>
  <c r="H18" i="161"/>
  <c r="J12" i="167"/>
  <c r="H12" i="168"/>
  <c r="I12" i="180"/>
  <c r="I23" i="173"/>
  <c r="H23" i="161"/>
  <c r="J23" i="160"/>
  <c r="I17" i="173"/>
  <c r="H17" i="161"/>
  <c r="J17" i="160"/>
  <c r="H19" i="160"/>
  <c r="J19" i="160" s="1"/>
  <c r="J4" i="149"/>
  <c r="H7" i="149"/>
  <c r="H4" i="150"/>
  <c r="I4" i="162" s="1"/>
  <c r="I7" i="162" s="1"/>
  <c r="J29" i="147"/>
  <c r="H30" i="147"/>
  <c r="J30" i="147" s="1"/>
  <c r="H29" i="148"/>
  <c r="J7" i="148"/>
  <c r="H28" i="149"/>
  <c r="J28" i="149" s="1"/>
  <c r="J20" i="149"/>
  <c r="H20" i="150"/>
  <c r="I20" i="162" s="1"/>
  <c r="I28" i="162" s="1"/>
  <c r="I16" i="188" l="1"/>
  <c r="H16" i="175"/>
  <c r="J16" i="174"/>
  <c r="H26" i="178"/>
  <c r="J26" i="177"/>
  <c r="I26" i="191"/>
  <c r="I29" i="162"/>
  <c r="I30" i="162" s="1"/>
  <c r="I11" i="174"/>
  <c r="J11" i="161"/>
  <c r="H11" i="162"/>
  <c r="I18" i="174"/>
  <c r="H18" i="162"/>
  <c r="J18" i="161"/>
  <c r="I19" i="173"/>
  <c r="I23" i="174"/>
  <c r="J23" i="161"/>
  <c r="H23" i="162"/>
  <c r="I10" i="173"/>
  <c r="H10" i="161"/>
  <c r="J10" i="160"/>
  <c r="J12" i="168"/>
  <c r="H12" i="169"/>
  <c r="I12" i="181"/>
  <c r="I5" i="174"/>
  <c r="J5" i="161"/>
  <c r="H5" i="162"/>
  <c r="I22" i="174"/>
  <c r="H22" i="162"/>
  <c r="J22" i="161"/>
  <c r="J24" i="165"/>
  <c r="H24" i="166"/>
  <c r="I24" i="178"/>
  <c r="I25" i="174"/>
  <c r="H25" i="162"/>
  <c r="J25" i="161"/>
  <c r="I27" i="174"/>
  <c r="H27" i="162"/>
  <c r="J27" i="161"/>
  <c r="I8" i="165"/>
  <c r="I13" i="165" s="1"/>
  <c r="H13" i="153"/>
  <c r="J13" i="153" s="1"/>
  <c r="J8" i="153"/>
  <c r="H8" i="154"/>
  <c r="I21" i="174"/>
  <c r="H21" i="162"/>
  <c r="J21" i="161"/>
  <c r="H15" i="164"/>
  <c r="J15" i="163"/>
  <c r="I15" i="176"/>
  <c r="H9" i="176"/>
  <c r="J9" i="175"/>
  <c r="I9" i="189"/>
  <c r="H14" i="172"/>
  <c r="I14" i="183"/>
  <c r="J14" i="171"/>
  <c r="I17" i="174"/>
  <c r="H17" i="162"/>
  <c r="J17" i="161"/>
  <c r="H19" i="161"/>
  <c r="J19" i="161" s="1"/>
  <c r="H6" i="166"/>
  <c r="I6" i="178"/>
  <c r="J6" i="165"/>
  <c r="H28" i="150"/>
  <c r="J28" i="150" s="1"/>
  <c r="J20" i="150"/>
  <c r="H20" i="151"/>
  <c r="J29" i="148"/>
  <c r="H30" i="148"/>
  <c r="J30" i="148" s="1"/>
  <c r="H4" i="151"/>
  <c r="J4" i="150"/>
  <c r="H7" i="150"/>
  <c r="H29" i="149"/>
  <c r="J7" i="149"/>
  <c r="J16" i="175" l="1"/>
  <c r="H16" i="176"/>
  <c r="I16" i="189"/>
  <c r="I26" i="192"/>
  <c r="J26" i="178"/>
  <c r="H26" i="179"/>
  <c r="I19" i="174"/>
  <c r="J17" i="162"/>
  <c r="I17" i="175"/>
  <c r="H17" i="163"/>
  <c r="H19" i="162"/>
  <c r="J19" i="162" s="1"/>
  <c r="I12" i="182"/>
  <c r="H12" i="171"/>
  <c r="J12" i="169"/>
  <c r="J14" i="172"/>
  <c r="H14" i="173"/>
  <c r="I14" i="184"/>
  <c r="I10" i="174"/>
  <c r="J10" i="161"/>
  <c r="H10" i="162"/>
  <c r="J27" i="162"/>
  <c r="H27" i="163"/>
  <c r="I27" i="175"/>
  <c r="J23" i="162"/>
  <c r="I23" i="175"/>
  <c r="H23" i="163"/>
  <c r="I4" i="163"/>
  <c r="I7" i="163" s="1"/>
  <c r="H4" i="152"/>
  <c r="J9" i="176"/>
  <c r="I9" i="190"/>
  <c r="H9" i="177"/>
  <c r="J25" i="162"/>
  <c r="I25" i="175"/>
  <c r="H25" i="163"/>
  <c r="I18" i="175"/>
  <c r="H18" i="163"/>
  <c r="J18" i="162"/>
  <c r="J15" i="164"/>
  <c r="H15" i="165"/>
  <c r="I15" i="177"/>
  <c r="J24" i="166"/>
  <c r="I24" i="179"/>
  <c r="H24" i="167"/>
  <c r="J11" i="162"/>
  <c r="H11" i="163"/>
  <c r="I11" i="175"/>
  <c r="I20" i="163"/>
  <c r="I28" i="163" s="1"/>
  <c r="H20" i="152"/>
  <c r="H6" i="167"/>
  <c r="I6" i="179"/>
  <c r="J6" i="166"/>
  <c r="J22" i="162"/>
  <c r="I22" i="175"/>
  <c r="H22" i="163"/>
  <c r="H21" i="163"/>
  <c r="I21" i="175"/>
  <c r="J21" i="162"/>
  <c r="I5" i="175"/>
  <c r="J5" i="162"/>
  <c r="H5" i="163"/>
  <c r="I8" i="166"/>
  <c r="I13" i="166" s="1"/>
  <c r="H13" i="154"/>
  <c r="J13" i="154" s="1"/>
  <c r="H8" i="155"/>
  <c r="J8" i="154"/>
  <c r="H29" i="150"/>
  <c r="J7" i="150"/>
  <c r="H28" i="151"/>
  <c r="J28" i="151" s="1"/>
  <c r="J20" i="151"/>
  <c r="J29" i="149"/>
  <c r="H30" i="149"/>
  <c r="J30" i="149" s="1"/>
  <c r="H7" i="151"/>
  <c r="J4" i="151"/>
  <c r="I16" i="190" l="1"/>
  <c r="J16" i="176"/>
  <c r="H16" i="177"/>
  <c r="I26" i="193"/>
  <c r="J26" i="179"/>
  <c r="H26" i="180"/>
  <c r="I27" i="176"/>
  <c r="J27" i="163"/>
  <c r="H27" i="164"/>
  <c r="I21" i="176"/>
  <c r="H21" i="164"/>
  <c r="J21" i="163"/>
  <c r="I22" i="176"/>
  <c r="J22" i="163"/>
  <c r="H22" i="164"/>
  <c r="J15" i="165"/>
  <c r="H15" i="166"/>
  <c r="I15" i="178"/>
  <c r="H10" i="163"/>
  <c r="J10" i="162"/>
  <c r="I10" i="175"/>
  <c r="H18" i="164"/>
  <c r="I18" i="176"/>
  <c r="J18" i="163"/>
  <c r="H14" i="174"/>
  <c r="J14" i="173"/>
  <c r="I14" i="185"/>
  <c r="I6" i="180"/>
  <c r="H6" i="168"/>
  <c r="J6" i="167"/>
  <c r="J25" i="163"/>
  <c r="I25" i="176"/>
  <c r="H25" i="164"/>
  <c r="H12" i="172"/>
  <c r="I12" i="183"/>
  <c r="J12" i="171"/>
  <c r="I8" i="167"/>
  <c r="I13" i="167" s="1"/>
  <c r="H13" i="155"/>
  <c r="J13" i="155" s="1"/>
  <c r="H8" i="156"/>
  <c r="J8" i="155"/>
  <c r="H4" i="153"/>
  <c r="H7" i="152"/>
  <c r="I4" i="164"/>
  <c r="I7" i="164" s="1"/>
  <c r="J4" i="152"/>
  <c r="H20" i="153"/>
  <c r="I20" i="164"/>
  <c r="I28" i="164" s="1"/>
  <c r="H28" i="152"/>
  <c r="J28" i="152" s="1"/>
  <c r="J20" i="152"/>
  <c r="I29" i="163"/>
  <c r="I30" i="163" s="1"/>
  <c r="H17" i="164"/>
  <c r="I17" i="176"/>
  <c r="J17" i="163"/>
  <c r="H19" i="163"/>
  <c r="J19" i="163" s="1"/>
  <c r="J9" i="177"/>
  <c r="I9" i="191"/>
  <c r="H9" i="178"/>
  <c r="H11" i="164"/>
  <c r="I11" i="176"/>
  <c r="J11" i="163"/>
  <c r="I24" i="180"/>
  <c r="J24" i="167"/>
  <c r="H24" i="168"/>
  <c r="I23" i="176"/>
  <c r="J23" i="163"/>
  <c r="H23" i="164"/>
  <c r="I19" i="175"/>
  <c r="H5" i="164"/>
  <c r="I5" i="176"/>
  <c r="J5" i="163"/>
  <c r="H29" i="151"/>
  <c r="J7" i="151"/>
  <c r="J29" i="150"/>
  <c r="H30" i="150"/>
  <c r="J30" i="150" s="1"/>
  <c r="J16" i="177" l="1"/>
  <c r="H16" i="178"/>
  <c r="I16" i="191"/>
  <c r="J26" i="180"/>
  <c r="H26" i="181"/>
  <c r="I19" i="176"/>
  <c r="H5" i="165"/>
  <c r="J5" i="164"/>
  <c r="I5" i="177"/>
  <c r="J23" i="164"/>
  <c r="H23" i="165"/>
  <c r="I23" i="177"/>
  <c r="I11" i="177"/>
  <c r="J11" i="164"/>
  <c r="H11" i="165"/>
  <c r="I9" i="192"/>
  <c r="J9" i="178"/>
  <c r="H9" i="179"/>
  <c r="I8" i="168"/>
  <c r="I13" i="168" s="1"/>
  <c r="J8" i="156"/>
  <c r="H8" i="157"/>
  <c r="H13" i="156"/>
  <c r="J13" i="156" s="1"/>
  <c r="H18" i="165"/>
  <c r="I18" i="177"/>
  <c r="J18" i="164"/>
  <c r="I12" i="184"/>
  <c r="J12" i="172"/>
  <c r="H12" i="173"/>
  <c r="I10" i="176"/>
  <c r="J10" i="163"/>
  <c r="H10" i="164"/>
  <c r="H25" i="165"/>
  <c r="I25" i="177"/>
  <c r="J25" i="164"/>
  <c r="I17" i="177"/>
  <c r="J17" i="164"/>
  <c r="H17" i="165"/>
  <c r="H19" i="164"/>
  <c r="J19" i="164" s="1"/>
  <c r="H15" i="167"/>
  <c r="J15" i="166"/>
  <c r="I15" i="179"/>
  <c r="J6" i="168"/>
  <c r="H6" i="169"/>
  <c r="I6" i="181"/>
  <c r="J22" i="164"/>
  <c r="I22" i="177"/>
  <c r="H22" i="165"/>
  <c r="I20" i="165"/>
  <c r="I28" i="165" s="1"/>
  <c r="H20" i="154"/>
  <c r="H28" i="153"/>
  <c r="J28" i="153" s="1"/>
  <c r="J20" i="153"/>
  <c r="H24" i="169"/>
  <c r="J24" i="168"/>
  <c r="I24" i="181"/>
  <c r="H21" i="165"/>
  <c r="J21" i="164"/>
  <c r="I21" i="177"/>
  <c r="I29" i="164"/>
  <c r="I30" i="164" s="1"/>
  <c r="J7" i="152"/>
  <c r="H29" i="152"/>
  <c r="I27" i="177"/>
  <c r="J27" i="164"/>
  <c r="H27" i="165"/>
  <c r="J4" i="153"/>
  <c r="H7" i="153"/>
  <c r="H4" i="154"/>
  <c r="I4" i="165"/>
  <c r="I7" i="165" s="1"/>
  <c r="J14" i="174"/>
  <c r="I14" i="188"/>
  <c r="H14" i="175"/>
  <c r="J29" i="151"/>
  <c r="H30" i="151"/>
  <c r="J30" i="151" s="1"/>
  <c r="E7" i="162"/>
  <c r="E29" i="162" s="1"/>
  <c r="G4" i="162"/>
  <c r="I16" i="192" l="1"/>
  <c r="J16" i="178"/>
  <c r="H16" i="179"/>
  <c r="J26" i="181"/>
  <c r="H26" i="182"/>
  <c r="I29" i="165"/>
  <c r="I30" i="165" s="1"/>
  <c r="I6" i="182"/>
  <c r="H6" i="171"/>
  <c r="J6" i="169"/>
  <c r="H30" i="152"/>
  <c r="J30" i="152" s="1"/>
  <c r="J29" i="152"/>
  <c r="I8" i="169"/>
  <c r="I13" i="169" s="1"/>
  <c r="J8" i="157"/>
  <c r="H8" i="158"/>
  <c r="H13" i="157"/>
  <c r="J13" i="157" s="1"/>
  <c r="J18" i="165"/>
  <c r="I18" i="178"/>
  <c r="H18" i="166"/>
  <c r="J9" i="179"/>
  <c r="I9" i="193"/>
  <c r="H9" i="180"/>
  <c r="I21" i="178"/>
  <c r="H21" i="166"/>
  <c r="J21" i="165"/>
  <c r="H15" i="168"/>
  <c r="J15" i="167"/>
  <c r="I15" i="180"/>
  <c r="J14" i="175"/>
  <c r="H14" i="176"/>
  <c r="I14" i="189"/>
  <c r="J24" i="169"/>
  <c r="H24" i="171"/>
  <c r="I24" i="182"/>
  <c r="I19" i="177"/>
  <c r="J11" i="165"/>
  <c r="I11" i="178"/>
  <c r="H11" i="166"/>
  <c r="I20" i="166"/>
  <c r="I28" i="166" s="1"/>
  <c r="J20" i="154"/>
  <c r="H20" i="155"/>
  <c r="H28" i="154"/>
  <c r="J28" i="154" s="1"/>
  <c r="H17" i="166"/>
  <c r="I17" i="178"/>
  <c r="J17" i="165"/>
  <c r="H19" i="165"/>
  <c r="J19" i="165" s="1"/>
  <c r="H25" i="166"/>
  <c r="I25" i="178"/>
  <c r="J25" i="165"/>
  <c r="J7" i="153"/>
  <c r="H29" i="153"/>
  <c r="I23" i="178"/>
  <c r="J23" i="165"/>
  <c r="H23" i="166"/>
  <c r="J10" i="164"/>
  <c r="I10" i="177"/>
  <c r="H10" i="165"/>
  <c r="H22" i="166"/>
  <c r="J22" i="165"/>
  <c r="I22" i="178"/>
  <c r="H4" i="155"/>
  <c r="J4" i="154"/>
  <c r="H7" i="154"/>
  <c r="I4" i="166"/>
  <c r="I7" i="166" s="1"/>
  <c r="H27" i="166"/>
  <c r="I27" i="178"/>
  <c r="J27" i="165"/>
  <c r="H12" i="174"/>
  <c r="I12" i="185"/>
  <c r="J12" i="173"/>
  <c r="H5" i="166"/>
  <c r="J5" i="165"/>
  <c r="I5" i="178"/>
  <c r="G29" i="162"/>
  <c r="E30" i="162"/>
  <c r="G30" i="162" s="1"/>
  <c r="G7" i="162"/>
  <c r="I16" i="193" l="1"/>
  <c r="J16" i="179"/>
  <c r="H16" i="180"/>
  <c r="J26" i="182"/>
  <c r="H26" i="183"/>
  <c r="I19" i="178"/>
  <c r="I21" i="179"/>
  <c r="J21" i="166"/>
  <c r="H21" i="167"/>
  <c r="H22" i="167"/>
  <c r="I22" i="179"/>
  <c r="J22" i="166"/>
  <c r="I20" i="167"/>
  <c r="I28" i="167" s="1"/>
  <c r="H20" i="156"/>
  <c r="J20" i="155"/>
  <c r="H28" i="155"/>
  <c r="J28" i="155" s="1"/>
  <c r="I10" i="178"/>
  <c r="H10" i="166"/>
  <c r="J10" i="165"/>
  <c r="H9" i="181"/>
  <c r="J9" i="180"/>
  <c r="I11" i="179"/>
  <c r="J11" i="166"/>
  <c r="H11" i="167"/>
  <c r="I18" i="179"/>
  <c r="J18" i="166"/>
  <c r="H18" i="167"/>
  <c r="J5" i="166"/>
  <c r="I5" i="179"/>
  <c r="H5" i="167"/>
  <c r="I24" i="183"/>
  <c r="H24" i="172"/>
  <c r="J24" i="171"/>
  <c r="J29" i="153"/>
  <c r="H30" i="153"/>
  <c r="J30" i="153" s="1"/>
  <c r="I12" i="188"/>
  <c r="J12" i="174"/>
  <c r="H12" i="175"/>
  <c r="H25" i="167"/>
  <c r="J25" i="166"/>
  <c r="I25" i="179"/>
  <c r="H14" i="177"/>
  <c r="I14" i="190"/>
  <c r="J14" i="176"/>
  <c r="I8" i="171"/>
  <c r="I13" i="171" s="1"/>
  <c r="H13" i="158"/>
  <c r="J13" i="158" s="1"/>
  <c r="H8" i="159"/>
  <c r="J8" i="158"/>
  <c r="I27" i="179"/>
  <c r="J27" i="166"/>
  <c r="H27" i="167"/>
  <c r="I29" i="166"/>
  <c r="I30" i="166" s="1"/>
  <c r="J7" i="154"/>
  <c r="H29" i="154"/>
  <c r="H23" i="167"/>
  <c r="J23" i="166"/>
  <c r="I23" i="179"/>
  <c r="I15" i="181"/>
  <c r="H15" i="169"/>
  <c r="J15" i="168"/>
  <c r="I6" i="183"/>
  <c r="H6" i="172"/>
  <c r="J6" i="171"/>
  <c r="I4" i="167"/>
  <c r="I7" i="167" s="1"/>
  <c r="H4" i="156"/>
  <c r="J4" i="155"/>
  <c r="H7" i="155"/>
  <c r="J17" i="166"/>
  <c r="I17" i="179"/>
  <c r="H17" i="167"/>
  <c r="H19" i="166"/>
  <c r="J19" i="166" s="1"/>
  <c r="H16" i="181" l="1"/>
  <c r="J16" i="180"/>
  <c r="H26" i="184"/>
  <c r="J26" i="183"/>
  <c r="I19" i="179"/>
  <c r="I29" i="167"/>
  <c r="I30" i="167" s="1"/>
  <c r="J14" i="177"/>
  <c r="H14" i="178"/>
  <c r="I14" i="191"/>
  <c r="I11" i="180"/>
  <c r="H11" i="168"/>
  <c r="J11" i="167"/>
  <c r="H30" i="154"/>
  <c r="J30" i="154" s="1"/>
  <c r="J29" i="154"/>
  <c r="H9" i="182"/>
  <c r="J9" i="181"/>
  <c r="H12" i="176"/>
  <c r="J12" i="175"/>
  <c r="I12" i="189"/>
  <c r="H10" i="167"/>
  <c r="I10" i="179"/>
  <c r="J10" i="166"/>
  <c r="J7" i="155"/>
  <c r="H29" i="155"/>
  <c r="I17" i="180"/>
  <c r="J17" i="167"/>
  <c r="H17" i="168"/>
  <c r="H19" i="167"/>
  <c r="J19" i="167" s="1"/>
  <c r="I20" i="168"/>
  <c r="I28" i="168" s="1"/>
  <c r="H20" i="157"/>
  <c r="J20" i="156"/>
  <c r="H28" i="156"/>
  <c r="J28" i="156" s="1"/>
  <c r="H27" i="168"/>
  <c r="J27" i="167"/>
  <c r="I27" i="180"/>
  <c r="H6" i="173"/>
  <c r="I6" i="184"/>
  <c r="J6" i="172"/>
  <c r="I24" i="184"/>
  <c r="H24" i="173"/>
  <c r="J24" i="172"/>
  <c r="I8" i="172"/>
  <c r="I13" i="172" s="1"/>
  <c r="H8" i="160"/>
  <c r="H13" i="159"/>
  <c r="J13" i="159" s="1"/>
  <c r="J8" i="159"/>
  <c r="I25" i="180"/>
  <c r="J25" i="167"/>
  <c r="H25" i="168"/>
  <c r="J5" i="167"/>
  <c r="H5" i="168"/>
  <c r="I5" i="180"/>
  <c r="H22" i="168"/>
  <c r="J22" i="167"/>
  <c r="I22" i="180"/>
  <c r="H21" i="168"/>
  <c r="I21" i="180"/>
  <c r="J21" i="167"/>
  <c r="I4" i="168"/>
  <c r="I7" i="168" s="1"/>
  <c r="J4" i="156"/>
  <c r="H4" i="157"/>
  <c r="H7" i="156"/>
  <c r="H23" i="168"/>
  <c r="I23" i="180"/>
  <c r="J23" i="167"/>
  <c r="J15" i="169"/>
  <c r="I15" i="182"/>
  <c r="H15" i="171"/>
  <c r="J18" i="167"/>
  <c r="H18" i="168"/>
  <c r="I18" i="180"/>
  <c r="H16" i="182" l="1"/>
  <c r="J16" i="181"/>
  <c r="J26" i="184"/>
  <c r="H26" i="185"/>
  <c r="I10" i="180"/>
  <c r="H10" i="168"/>
  <c r="J10" i="167"/>
  <c r="I6" i="185"/>
  <c r="J6" i="173"/>
  <c r="H6" i="174"/>
  <c r="I21" i="181"/>
  <c r="J21" i="168"/>
  <c r="H21" i="169"/>
  <c r="H22" i="169"/>
  <c r="J22" i="168"/>
  <c r="I22" i="181"/>
  <c r="H12" i="177"/>
  <c r="I12" i="190"/>
  <c r="J12" i="176"/>
  <c r="J27" i="168"/>
  <c r="I27" i="181"/>
  <c r="H27" i="169"/>
  <c r="J9" i="182"/>
  <c r="H9" i="183"/>
  <c r="I20" i="169"/>
  <c r="I28" i="169" s="1"/>
  <c r="H20" i="158"/>
  <c r="H28" i="157"/>
  <c r="J28" i="157" s="1"/>
  <c r="J20" i="157"/>
  <c r="I5" i="181"/>
  <c r="H5" i="169"/>
  <c r="J5" i="168"/>
  <c r="I29" i="168"/>
  <c r="I30" i="168" s="1"/>
  <c r="I18" i="181"/>
  <c r="H18" i="169"/>
  <c r="J18" i="168"/>
  <c r="I15" i="183"/>
  <c r="J15" i="171"/>
  <c r="H15" i="172"/>
  <c r="I25" i="181"/>
  <c r="H25" i="169"/>
  <c r="J25" i="168"/>
  <c r="I11" i="181"/>
  <c r="J11" i="168"/>
  <c r="H11" i="169"/>
  <c r="H17" i="169"/>
  <c r="J17" i="168"/>
  <c r="I17" i="181"/>
  <c r="H19" i="168"/>
  <c r="J19" i="168" s="1"/>
  <c r="H23" i="169"/>
  <c r="I23" i="181"/>
  <c r="J23" i="168"/>
  <c r="I8" i="173"/>
  <c r="I13" i="173" s="1"/>
  <c r="H8" i="161"/>
  <c r="H13" i="160"/>
  <c r="J13" i="160" s="1"/>
  <c r="J8" i="160"/>
  <c r="I19" i="180"/>
  <c r="J7" i="156"/>
  <c r="H29" i="156"/>
  <c r="H30" i="155"/>
  <c r="J30" i="155" s="1"/>
  <c r="J29" i="155"/>
  <c r="J14" i="178"/>
  <c r="I14" i="192"/>
  <c r="H14" i="179"/>
  <c r="I4" i="169"/>
  <c r="I7" i="169" s="1"/>
  <c r="H4" i="158"/>
  <c r="J4" i="157"/>
  <c r="H7" i="157"/>
  <c r="H24" i="174"/>
  <c r="I24" i="185"/>
  <c r="J24" i="173"/>
  <c r="E7" i="181"/>
  <c r="E29" i="181" s="1"/>
  <c r="G4" i="181"/>
  <c r="J16" i="182" l="1"/>
  <c r="H16" i="183"/>
  <c r="J26" i="185"/>
  <c r="H26" i="188"/>
  <c r="I29" i="169"/>
  <c r="I30" i="169" s="1"/>
  <c r="I15" i="184"/>
  <c r="H15" i="173"/>
  <c r="J15" i="172"/>
  <c r="J12" i="177"/>
  <c r="I12" i="191"/>
  <c r="H12" i="178"/>
  <c r="H18" i="171"/>
  <c r="J18" i="169"/>
  <c r="I18" i="182"/>
  <c r="J22" i="169"/>
  <c r="H22" i="171"/>
  <c r="I22" i="182"/>
  <c r="I5" i="182"/>
  <c r="J5" i="169"/>
  <c r="H5" i="171"/>
  <c r="I19" i="181"/>
  <c r="I21" i="182"/>
  <c r="J21" i="169"/>
  <c r="H21" i="171"/>
  <c r="J23" i="169"/>
  <c r="I23" i="182"/>
  <c r="H23" i="171"/>
  <c r="I4" i="171"/>
  <c r="I7" i="171" s="1"/>
  <c r="J4" i="158"/>
  <c r="H4" i="159"/>
  <c r="H7" i="158"/>
  <c r="J7" i="157"/>
  <c r="H29" i="157"/>
  <c r="I17" i="182"/>
  <c r="J17" i="169"/>
  <c r="H17" i="171"/>
  <c r="H19" i="169"/>
  <c r="J19" i="169" s="1"/>
  <c r="I14" i="193"/>
  <c r="H14" i="180"/>
  <c r="J14" i="179"/>
  <c r="H11" i="171"/>
  <c r="I11" i="182"/>
  <c r="J11" i="169"/>
  <c r="I20" i="171"/>
  <c r="I28" i="171" s="1"/>
  <c r="H20" i="159"/>
  <c r="J20" i="158"/>
  <c r="H28" i="158"/>
  <c r="J28" i="158" s="1"/>
  <c r="I6" i="188"/>
  <c r="H6" i="175"/>
  <c r="J6" i="174"/>
  <c r="I8" i="174"/>
  <c r="I13" i="174" s="1"/>
  <c r="H13" i="161"/>
  <c r="J13" i="161" s="1"/>
  <c r="J8" i="161"/>
  <c r="H8" i="162"/>
  <c r="J9" i="183"/>
  <c r="H9" i="184"/>
  <c r="I10" i="181"/>
  <c r="H10" i="169"/>
  <c r="J10" i="168"/>
  <c r="I24" i="188"/>
  <c r="H24" i="175"/>
  <c r="J24" i="174"/>
  <c r="H30" i="156"/>
  <c r="J30" i="156" s="1"/>
  <c r="J29" i="156"/>
  <c r="I25" i="182"/>
  <c r="J25" i="169"/>
  <c r="H25" i="171"/>
  <c r="I27" i="182"/>
  <c r="H27" i="171"/>
  <c r="J27" i="169"/>
  <c r="G7" i="181"/>
  <c r="E30" i="181"/>
  <c r="G30" i="181" s="1"/>
  <c r="G29" i="181"/>
  <c r="H16" i="184" l="1"/>
  <c r="J16" i="183"/>
  <c r="J26" i="188"/>
  <c r="H26" i="189"/>
  <c r="I29" i="171"/>
  <c r="I30" i="171" s="1"/>
  <c r="I19" i="182"/>
  <c r="H14" i="181"/>
  <c r="J14" i="180"/>
  <c r="H13" i="162"/>
  <c r="J13" i="162" s="1"/>
  <c r="H8" i="163"/>
  <c r="I8" i="175"/>
  <c r="I13" i="175" s="1"/>
  <c r="J8" i="162"/>
  <c r="H9" i="185"/>
  <c r="J9" i="184"/>
  <c r="I17" i="183"/>
  <c r="J17" i="171"/>
  <c r="H17" i="172"/>
  <c r="H19" i="171"/>
  <c r="J19" i="171" s="1"/>
  <c r="I22" i="183"/>
  <c r="H22" i="172"/>
  <c r="J22" i="171"/>
  <c r="I27" i="183"/>
  <c r="H27" i="172"/>
  <c r="J27" i="171"/>
  <c r="H30" i="157"/>
  <c r="J30" i="157" s="1"/>
  <c r="J29" i="157"/>
  <c r="J7" i="158"/>
  <c r="H29" i="158"/>
  <c r="H6" i="176"/>
  <c r="J6" i="175"/>
  <c r="I6" i="189"/>
  <c r="I4" i="172"/>
  <c r="I7" i="172" s="1"/>
  <c r="J4" i="159"/>
  <c r="H4" i="160"/>
  <c r="H7" i="159"/>
  <c r="J18" i="171"/>
  <c r="H18" i="172"/>
  <c r="I18" i="183"/>
  <c r="I12" i="192"/>
  <c r="H12" i="179"/>
  <c r="J12" i="178"/>
  <c r="I11" i="183"/>
  <c r="H11" i="172"/>
  <c r="J11" i="171"/>
  <c r="I10" i="182"/>
  <c r="J10" i="169"/>
  <c r="H10" i="171"/>
  <c r="J5" i="171"/>
  <c r="I5" i="183"/>
  <c r="H5" i="172"/>
  <c r="J23" i="171"/>
  <c r="I23" i="183"/>
  <c r="H23" i="172"/>
  <c r="I25" i="183"/>
  <c r="H25" i="172"/>
  <c r="J25" i="171"/>
  <c r="H21" i="172"/>
  <c r="I21" i="183"/>
  <c r="J21" i="171"/>
  <c r="J15" i="173"/>
  <c r="I15" i="185"/>
  <c r="H15" i="174"/>
  <c r="H28" i="159"/>
  <c r="J28" i="159" s="1"/>
  <c r="I20" i="172"/>
  <c r="I28" i="172" s="1"/>
  <c r="H20" i="160"/>
  <c r="J20" i="159"/>
  <c r="J24" i="175"/>
  <c r="H24" i="176"/>
  <c r="I24" i="189"/>
  <c r="J16" i="184" l="1"/>
  <c r="H16" i="185"/>
  <c r="H26" i="190"/>
  <c r="J26" i="189"/>
  <c r="I19" i="183"/>
  <c r="J24" i="176"/>
  <c r="I24" i="190"/>
  <c r="H24" i="177"/>
  <c r="I22" i="184"/>
  <c r="J22" i="172"/>
  <c r="H22" i="173"/>
  <c r="J21" i="172"/>
  <c r="I21" i="184"/>
  <c r="H21" i="173"/>
  <c r="I20" i="173"/>
  <c r="I28" i="173" s="1"/>
  <c r="J20" i="160"/>
  <c r="H20" i="161"/>
  <c r="H28" i="160"/>
  <c r="J28" i="160" s="1"/>
  <c r="I18" i="184"/>
  <c r="J18" i="172"/>
  <c r="H18" i="173"/>
  <c r="J17" i="172"/>
  <c r="I17" i="184"/>
  <c r="H17" i="173"/>
  <c r="H19" i="172"/>
  <c r="J19" i="172" s="1"/>
  <c r="I25" i="184"/>
  <c r="J25" i="172"/>
  <c r="H25" i="173"/>
  <c r="H23" i="173"/>
  <c r="J23" i="172"/>
  <c r="I23" i="184"/>
  <c r="J7" i="159"/>
  <c r="H29" i="159"/>
  <c r="I4" i="173"/>
  <c r="I7" i="173" s="1"/>
  <c r="J4" i="160"/>
  <c r="H4" i="161"/>
  <c r="H7" i="160"/>
  <c r="I5" i="184"/>
  <c r="J5" i="172"/>
  <c r="H5" i="173"/>
  <c r="J9" i="185"/>
  <c r="H9" i="188"/>
  <c r="I10" i="183"/>
  <c r="H10" i="172"/>
  <c r="J10" i="171"/>
  <c r="I6" i="190"/>
  <c r="J6" i="176"/>
  <c r="H6" i="177"/>
  <c r="I29" i="172"/>
  <c r="I30" i="172" s="1"/>
  <c r="J29" i="158"/>
  <c r="H30" i="158"/>
  <c r="J30" i="158" s="1"/>
  <c r="H8" i="164"/>
  <c r="I8" i="176"/>
  <c r="I13" i="176" s="1"/>
  <c r="H13" i="163"/>
  <c r="J13" i="163" s="1"/>
  <c r="J8" i="163"/>
  <c r="I15" i="188"/>
  <c r="H15" i="175"/>
  <c r="J15" i="174"/>
  <c r="H11" i="173"/>
  <c r="I11" i="184"/>
  <c r="J11" i="172"/>
  <c r="I12" i="193"/>
  <c r="H12" i="180"/>
  <c r="J12" i="179"/>
  <c r="I27" i="184"/>
  <c r="J27" i="172"/>
  <c r="H27" i="173"/>
  <c r="H14" i="182"/>
  <c r="J14" i="181"/>
  <c r="J16" i="185" l="1"/>
  <c r="H16" i="188"/>
  <c r="J26" i="190"/>
  <c r="H26" i="191"/>
  <c r="I19" i="184"/>
  <c r="I17" i="185"/>
  <c r="J17" i="173"/>
  <c r="H17" i="174"/>
  <c r="H19" i="173"/>
  <c r="J19" i="173" s="1"/>
  <c r="J5" i="173"/>
  <c r="I5" i="185"/>
  <c r="H5" i="174"/>
  <c r="J7" i="160"/>
  <c r="H29" i="160"/>
  <c r="I20" i="174"/>
  <c r="I28" i="174" s="1"/>
  <c r="J20" i="161"/>
  <c r="H20" i="162"/>
  <c r="H28" i="161"/>
  <c r="J28" i="161" s="1"/>
  <c r="H21" i="174"/>
  <c r="J21" i="173"/>
  <c r="I21" i="185"/>
  <c r="H8" i="165"/>
  <c r="H13" i="164"/>
  <c r="J13" i="164" s="1"/>
  <c r="J8" i="164"/>
  <c r="I8" i="177"/>
  <c r="I13" i="177" s="1"/>
  <c r="I29" i="173"/>
  <c r="I30" i="173" s="1"/>
  <c r="J14" i="182"/>
  <c r="H14" i="183"/>
  <c r="J29" i="159"/>
  <c r="H30" i="159"/>
  <c r="J30" i="159" s="1"/>
  <c r="I11" i="185"/>
  <c r="J11" i="173"/>
  <c r="H11" i="174"/>
  <c r="J9" i="188"/>
  <c r="H9" i="189"/>
  <c r="I18" i="185"/>
  <c r="H18" i="174"/>
  <c r="J18" i="173"/>
  <c r="I4" i="174"/>
  <c r="I7" i="174" s="1"/>
  <c r="J4" i="161"/>
  <c r="H4" i="162"/>
  <c r="H7" i="161"/>
  <c r="I27" i="185"/>
  <c r="J27" i="173"/>
  <c r="H27" i="174"/>
  <c r="I6" i="191"/>
  <c r="H6" i="178"/>
  <c r="J6" i="177"/>
  <c r="H22" i="174"/>
  <c r="I22" i="185"/>
  <c r="J22" i="173"/>
  <c r="J15" i="175"/>
  <c r="H15" i="176"/>
  <c r="I15" i="189"/>
  <c r="H23" i="174"/>
  <c r="J23" i="173"/>
  <c r="I23" i="185"/>
  <c r="I25" i="185"/>
  <c r="H25" i="174"/>
  <c r="J25" i="173"/>
  <c r="H24" i="178"/>
  <c r="J24" i="177"/>
  <c r="I24" i="191"/>
  <c r="H12" i="181"/>
  <c r="J12" i="180"/>
  <c r="J10" i="172"/>
  <c r="I10" i="184"/>
  <c r="H10" i="173"/>
  <c r="H16" i="189" l="1"/>
  <c r="J16" i="188"/>
  <c r="H26" i="192"/>
  <c r="J26" i="191"/>
  <c r="J4" i="162"/>
  <c r="H4" i="163"/>
  <c r="I4" i="175"/>
  <c r="I7" i="175" s="1"/>
  <c r="H7" i="162"/>
  <c r="J8" i="165"/>
  <c r="H8" i="166"/>
  <c r="I8" i="178"/>
  <c r="I13" i="178" s="1"/>
  <c r="H13" i="165"/>
  <c r="J13" i="165" s="1"/>
  <c r="H25" i="175"/>
  <c r="I25" i="188"/>
  <c r="J25" i="174"/>
  <c r="J21" i="174"/>
  <c r="H21" i="175"/>
  <c r="I21" i="188"/>
  <c r="J20" i="162"/>
  <c r="I20" i="175"/>
  <c r="I28" i="175" s="1"/>
  <c r="H20" i="163"/>
  <c r="H28" i="162"/>
  <c r="J28" i="162" s="1"/>
  <c r="I18" i="188"/>
  <c r="H18" i="175"/>
  <c r="J18" i="174"/>
  <c r="H15" i="177"/>
  <c r="J15" i="176"/>
  <c r="I15" i="190"/>
  <c r="I29" i="174"/>
  <c r="I30" i="174" s="1"/>
  <c r="I11" i="188"/>
  <c r="H11" i="175"/>
  <c r="J11" i="174"/>
  <c r="H30" i="160"/>
  <c r="J30" i="160" s="1"/>
  <c r="J29" i="160"/>
  <c r="J5" i="174"/>
  <c r="H5" i="175"/>
  <c r="I5" i="188"/>
  <c r="I23" i="188"/>
  <c r="H23" i="175"/>
  <c r="J23" i="174"/>
  <c r="H6" i="179"/>
  <c r="J6" i="178"/>
  <c r="I6" i="192"/>
  <c r="H14" i="184"/>
  <c r="J14" i="183"/>
  <c r="J12" i="181"/>
  <c r="H12" i="182"/>
  <c r="H10" i="174"/>
  <c r="J10" i="173"/>
  <c r="I10" i="185"/>
  <c r="I27" i="188"/>
  <c r="H27" i="175"/>
  <c r="J27" i="174"/>
  <c r="I17" i="188"/>
  <c r="H17" i="175"/>
  <c r="J17" i="174"/>
  <c r="H19" i="174"/>
  <c r="J19" i="174" s="1"/>
  <c r="H22" i="175"/>
  <c r="I22" i="188"/>
  <c r="J22" i="174"/>
  <c r="J24" i="178"/>
  <c r="I24" i="192"/>
  <c r="H24" i="179"/>
  <c r="H9" i="190"/>
  <c r="J9" i="189"/>
  <c r="J7" i="161"/>
  <c r="H29" i="161"/>
  <c r="I19" i="185"/>
  <c r="J16" i="189" l="1"/>
  <c r="H16" i="190"/>
  <c r="J26" i="192"/>
  <c r="H26" i="193"/>
  <c r="H18" i="176"/>
  <c r="J18" i="175"/>
  <c r="I18" i="189"/>
  <c r="I22" i="189"/>
  <c r="H22" i="176"/>
  <c r="J22" i="175"/>
  <c r="I17" i="189"/>
  <c r="J17" i="175"/>
  <c r="H17" i="176"/>
  <c r="H19" i="175"/>
  <c r="J19" i="175" s="1"/>
  <c r="I19" i="188"/>
  <c r="J6" i="179"/>
  <c r="I6" i="193"/>
  <c r="H6" i="180"/>
  <c r="H20" i="164"/>
  <c r="J20" i="163"/>
  <c r="I20" i="176"/>
  <c r="I28" i="176" s="1"/>
  <c r="H28" i="163"/>
  <c r="J28" i="163" s="1"/>
  <c r="I23" i="189"/>
  <c r="H23" i="176"/>
  <c r="J23" i="175"/>
  <c r="J5" i="175"/>
  <c r="I5" i="189"/>
  <c r="H5" i="176"/>
  <c r="J21" i="175"/>
  <c r="H21" i="176"/>
  <c r="I21" i="189"/>
  <c r="I27" i="189"/>
  <c r="H27" i="176"/>
  <c r="J27" i="175"/>
  <c r="H25" i="176"/>
  <c r="J25" i="175"/>
  <c r="I25" i="189"/>
  <c r="I10" i="188"/>
  <c r="J10" i="174"/>
  <c r="H10" i="175"/>
  <c r="H11" i="176"/>
  <c r="I11" i="189"/>
  <c r="J11" i="175"/>
  <c r="H8" i="167"/>
  <c r="J8" i="166"/>
  <c r="I8" i="179"/>
  <c r="I13" i="179" s="1"/>
  <c r="H13" i="166"/>
  <c r="J13" i="166" s="1"/>
  <c r="J12" i="182"/>
  <c r="H12" i="183"/>
  <c r="H9" i="191"/>
  <c r="J9" i="190"/>
  <c r="J7" i="162"/>
  <c r="H29" i="162"/>
  <c r="H30" i="161"/>
  <c r="J30" i="161" s="1"/>
  <c r="J29" i="161"/>
  <c r="J24" i="179"/>
  <c r="H24" i="180"/>
  <c r="I24" i="193"/>
  <c r="I29" i="175"/>
  <c r="I30" i="175" s="1"/>
  <c r="J15" i="177"/>
  <c r="I15" i="191"/>
  <c r="H15" i="178"/>
  <c r="I4" i="176"/>
  <c r="I7" i="176" s="1"/>
  <c r="H4" i="164"/>
  <c r="J4" i="163"/>
  <c r="H7" i="163"/>
  <c r="J14" i="184"/>
  <c r="H14" i="185"/>
  <c r="J26" i="193" l="1"/>
  <c r="H26" i="194"/>
  <c r="H16" i="191"/>
  <c r="J16" i="190"/>
  <c r="I29" i="176"/>
  <c r="I30" i="176" s="1"/>
  <c r="I19" i="189"/>
  <c r="I11" i="190"/>
  <c r="H11" i="177"/>
  <c r="J11" i="176"/>
  <c r="H10" i="176"/>
  <c r="J10" i="175"/>
  <c r="I10" i="189"/>
  <c r="J20" i="164"/>
  <c r="H20" i="165"/>
  <c r="I20" i="177"/>
  <c r="I28" i="177" s="1"/>
  <c r="H28" i="164"/>
  <c r="J28" i="164" s="1"/>
  <c r="J6" i="180"/>
  <c r="H6" i="181"/>
  <c r="H24" i="181"/>
  <c r="J24" i="180"/>
  <c r="I25" i="190"/>
  <c r="J25" i="176"/>
  <c r="H25" i="177"/>
  <c r="J29" i="162"/>
  <c r="H30" i="162"/>
  <c r="J30" i="162" s="1"/>
  <c r="I27" i="190"/>
  <c r="H27" i="177"/>
  <c r="J27" i="176"/>
  <c r="I17" i="190"/>
  <c r="J17" i="176"/>
  <c r="H17" i="177"/>
  <c r="H19" i="176"/>
  <c r="J19" i="176" s="1"/>
  <c r="I21" i="190"/>
  <c r="J21" i="176"/>
  <c r="H21" i="177"/>
  <c r="H14" i="188"/>
  <c r="J14" i="185"/>
  <c r="J9" i="191"/>
  <c r="H9" i="192"/>
  <c r="H22" i="177"/>
  <c r="I22" i="190"/>
  <c r="J22" i="176"/>
  <c r="I4" i="177"/>
  <c r="I7" i="177" s="1"/>
  <c r="H4" i="165"/>
  <c r="J4" i="164"/>
  <c r="H7" i="164"/>
  <c r="J12" i="183"/>
  <c r="H12" i="184"/>
  <c r="J7" i="163"/>
  <c r="H29" i="163"/>
  <c r="I23" i="190"/>
  <c r="H23" i="177"/>
  <c r="J23" i="176"/>
  <c r="J15" i="178"/>
  <c r="H15" i="179"/>
  <c r="I15" i="192"/>
  <c r="I18" i="190"/>
  <c r="J18" i="176"/>
  <c r="H18" i="177"/>
  <c r="H5" i="177"/>
  <c r="I5" i="190"/>
  <c r="J5" i="176"/>
  <c r="H13" i="167"/>
  <c r="J13" i="167" s="1"/>
  <c r="H8" i="168"/>
  <c r="I8" i="180"/>
  <c r="I13" i="180" s="1"/>
  <c r="J8" i="167"/>
  <c r="J26" i="194" l="1"/>
  <c r="H26" i="195"/>
  <c r="H16" i="192"/>
  <c r="J16" i="191"/>
  <c r="I29" i="177"/>
  <c r="I30" i="177" s="1"/>
  <c r="I25" i="191"/>
  <c r="J25" i="177"/>
  <c r="H25" i="178"/>
  <c r="I18" i="191"/>
  <c r="J18" i="177"/>
  <c r="H18" i="178"/>
  <c r="H22" i="178"/>
  <c r="I22" i="191"/>
  <c r="J22" i="177"/>
  <c r="H9" i="193"/>
  <c r="J9" i="192"/>
  <c r="H24" i="182"/>
  <c r="J24" i="181"/>
  <c r="H14" i="189"/>
  <c r="J14" i="188"/>
  <c r="J6" i="181"/>
  <c r="H6" i="182"/>
  <c r="J15" i="179"/>
  <c r="I15" i="193"/>
  <c r="H15" i="180"/>
  <c r="J5" i="177"/>
  <c r="H5" i="178"/>
  <c r="I5" i="191"/>
  <c r="H21" i="178"/>
  <c r="I21" i="191"/>
  <c r="J21" i="177"/>
  <c r="H28" i="165"/>
  <c r="J28" i="165" s="1"/>
  <c r="H20" i="166"/>
  <c r="I20" i="178"/>
  <c r="I28" i="178" s="1"/>
  <c r="J20" i="165"/>
  <c r="J29" i="163"/>
  <c r="H30" i="163"/>
  <c r="J30" i="163" s="1"/>
  <c r="H17" i="178"/>
  <c r="I17" i="191"/>
  <c r="J17" i="177"/>
  <c r="H19" i="177"/>
  <c r="J19" i="177" s="1"/>
  <c r="I23" i="191"/>
  <c r="H23" i="178"/>
  <c r="J23" i="177"/>
  <c r="H12" i="185"/>
  <c r="J12" i="184"/>
  <c r="I19" i="190"/>
  <c r="I10" i="190"/>
  <c r="J10" i="176"/>
  <c r="H10" i="177"/>
  <c r="J7" i="164"/>
  <c r="H29" i="164"/>
  <c r="J27" i="177"/>
  <c r="H27" i="178"/>
  <c r="I27" i="191"/>
  <c r="I8" i="181"/>
  <c r="I13" i="181" s="1"/>
  <c r="H8" i="169"/>
  <c r="J8" i="168"/>
  <c r="H13" i="168"/>
  <c r="J13" i="168" s="1"/>
  <c r="H11" i="178"/>
  <c r="I11" i="191"/>
  <c r="J11" i="177"/>
  <c r="I4" i="178"/>
  <c r="I7" i="178" s="1"/>
  <c r="J4" i="165"/>
  <c r="H4" i="166"/>
  <c r="H7" i="165"/>
  <c r="J26" i="195" l="1"/>
  <c r="H26" i="196"/>
  <c r="J9" i="193"/>
  <c r="H9" i="194"/>
  <c r="J16" i="192"/>
  <c r="H16" i="193"/>
  <c r="I19" i="191"/>
  <c r="J6" i="182"/>
  <c r="H6" i="183"/>
  <c r="H11" i="179"/>
  <c r="J11" i="178"/>
  <c r="I11" i="192"/>
  <c r="H14" i="190"/>
  <c r="J14" i="189"/>
  <c r="J27" i="178"/>
  <c r="I27" i="192"/>
  <c r="H27" i="179"/>
  <c r="H24" i="183"/>
  <c r="J24" i="182"/>
  <c r="J10" i="177"/>
  <c r="I10" i="191"/>
  <c r="H10" i="178"/>
  <c r="J29" i="164"/>
  <c r="H30" i="164"/>
  <c r="J30" i="164" s="1"/>
  <c r="H21" i="179"/>
  <c r="I21" i="192"/>
  <c r="J21" i="178"/>
  <c r="H22" i="179"/>
  <c r="I22" i="192"/>
  <c r="J22" i="178"/>
  <c r="H5" i="179"/>
  <c r="I5" i="192"/>
  <c r="J5" i="178"/>
  <c r="J18" i="178"/>
  <c r="I18" i="192"/>
  <c r="H18" i="179"/>
  <c r="H28" i="166"/>
  <c r="J28" i="166" s="1"/>
  <c r="H20" i="167"/>
  <c r="I20" i="179"/>
  <c r="I28" i="179" s="1"/>
  <c r="J20" i="166"/>
  <c r="J12" i="185"/>
  <c r="H12" i="188"/>
  <c r="H8" i="171"/>
  <c r="J8" i="169"/>
  <c r="I8" i="182"/>
  <c r="I13" i="182" s="1"/>
  <c r="H13" i="169"/>
  <c r="J13" i="169" s="1"/>
  <c r="I4" i="179"/>
  <c r="I7" i="179" s="1"/>
  <c r="H4" i="167"/>
  <c r="J4" i="166"/>
  <c r="H7" i="166"/>
  <c r="H25" i="179"/>
  <c r="I25" i="192"/>
  <c r="J25" i="178"/>
  <c r="H15" i="181"/>
  <c r="J15" i="180"/>
  <c r="I29" i="178"/>
  <c r="I30" i="178" s="1"/>
  <c r="I23" i="192"/>
  <c r="J23" i="178"/>
  <c r="H23" i="179"/>
  <c r="I17" i="192"/>
  <c r="J17" i="178"/>
  <c r="H17" i="179"/>
  <c r="H19" i="178"/>
  <c r="J19" i="178" s="1"/>
  <c r="J7" i="165"/>
  <c r="H29" i="165"/>
  <c r="J26" i="196" l="1"/>
  <c r="H26" i="197"/>
  <c r="J16" i="193"/>
  <c r="H16" i="194"/>
  <c r="J9" i="194"/>
  <c r="H9" i="195"/>
  <c r="I19" i="192"/>
  <c r="H10" i="179"/>
  <c r="I10" i="192"/>
  <c r="J10" i="178"/>
  <c r="H24" i="184"/>
  <c r="J24" i="183"/>
  <c r="H27" i="180"/>
  <c r="I27" i="193"/>
  <c r="J27" i="179"/>
  <c r="J23" i="179"/>
  <c r="I23" i="193"/>
  <c r="H23" i="180"/>
  <c r="H28" i="167"/>
  <c r="J28" i="167" s="1"/>
  <c r="I20" i="180"/>
  <c r="I28" i="180" s="1"/>
  <c r="H20" i="168"/>
  <c r="J20" i="167"/>
  <c r="H18" i="180"/>
  <c r="I18" i="193"/>
  <c r="J18" i="179"/>
  <c r="J15" i="181"/>
  <c r="H15" i="182"/>
  <c r="H21" i="180"/>
  <c r="J21" i="179"/>
  <c r="I21" i="193"/>
  <c r="H8" i="172"/>
  <c r="J8" i="171"/>
  <c r="I8" i="183"/>
  <c r="I13" i="183" s="1"/>
  <c r="H13" i="171"/>
  <c r="J13" i="171" s="1"/>
  <c r="J12" i="188"/>
  <c r="H12" i="189"/>
  <c r="J14" i="190"/>
  <c r="H14" i="191"/>
  <c r="J5" i="179"/>
  <c r="H5" i="180"/>
  <c r="I5" i="193"/>
  <c r="J11" i="179"/>
  <c r="I11" i="193"/>
  <c r="H11" i="180"/>
  <c r="I25" i="193"/>
  <c r="J25" i="179"/>
  <c r="H25" i="180"/>
  <c r="J7" i="166"/>
  <c r="H29" i="166"/>
  <c r="I4" i="180"/>
  <c r="I7" i="180" s="1"/>
  <c r="J4" i="167"/>
  <c r="H4" i="168"/>
  <c r="H7" i="167"/>
  <c r="J22" i="179"/>
  <c r="H22" i="180"/>
  <c r="I22" i="193"/>
  <c r="H6" i="184"/>
  <c r="J6" i="183"/>
  <c r="H30" i="165"/>
  <c r="J30" i="165" s="1"/>
  <c r="J29" i="165"/>
  <c r="I29" i="179"/>
  <c r="I30" i="179" s="1"/>
  <c r="H17" i="180"/>
  <c r="J17" i="179"/>
  <c r="I17" i="193"/>
  <c r="H19" i="179"/>
  <c r="J19" i="179" s="1"/>
  <c r="J26" i="197" l="1"/>
  <c r="H26" i="198"/>
  <c r="H9" i="196"/>
  <c r="J9" i="195"/>
  <c r="J16" i="194"/>
  <c r="H16" i="195"/>
  <c r="I19" i="193"/>
  <c r="I29" i="180"/>
  <c r="I30" i="180" s="1"/>
  <c r="J15" i="182"/>
  <c r="H15" i="183"/>
  <c r="H11" i="181"/>
  <c r="J11" i="180"/>
  <c r="H17" i="181"/>
  <c r="J17" i="180"/>
  <c r="H19" i="180"/>
  <c r="J19" i="180" s="1"/>
  <c r="J18" i="180"/>
  <c r="H18" i="181"/>
  <c r="H14" i="192"/>
  <c r="J14" i="191"/>
  <c r="J23" i="180"/>
  <c r="H23" i="181"/>
  <c r="H12" i="190"/>
  <c r="J12" i="189"/>
  <c r="H20" i="169"/>
  <c r="I20" i="181"/>
  <c r="I28" i="181" s="1"/>
  <c r="J20" i="168"/>
  <c r="H28" i="168"/>
  <c r="J28" i="168" s="1"/>
  <c r="H22" i="181"/>
  <c r="J22" i="180"/>
  <c r="J4" i="168"/>
  <c r="I4" i="181"/>
  <c r="I7" i="181" s="1"/>
  <c r="H4" i="169"/>
  <c r="H7" i="168"/>
  <c r="J27" i="180"/>
  <c r="H27" i="181"/>
  <c r="H5" i="181"/>
  <c r="J5" i="180"/>
  <c r="H6" i="185"/>
  <c r="J6" i="184"/>
  <c r="J7" i="167"/>
  <c r="H29" i="167"/>
  <c r="H24" i="185"/>
  <c r="J24" i="184"/>
  <c r="H8" i="173"/>
  <c r="I8" i="184"/>
  <c r="I13" i="184" s="1"/>
  <c r="J8" i="172"/>
  <c r="H13" i="172"/>
  <c r="J13" i="172" s="1"/>
  <c r="J29" i="166"/>
  <c r="H30" i="166"/>
  <c r="J30" i="166" s="1"/>
  <c r="H25" i="181"/>
  <c r="J25" i="180"/>
  <c r="J21" i="180"/>
  <c r="H21" i="181"/>
  <c r="J10" i="179"/>
  <c r="H10" i="180"/>
  <c r="I10" i="193"/>
  <c r="J9" i="196" l="1"/>
  <c r="H9" i="197"/>
  <c r="J16" i="195"/>
  <c r="H16" i="196"/>
  <c r="H26" i="199"/>
  <c r="J26" i="199" s="1"/>
  <c r="J26" i="198"/>
  <c r="I8" i="185"/>
  <c r="I13" i="185" s="1"/>
  <c r="J8" i="173"/>
  <c r="H8" i="174"/>
  <c r="H13" i="173"/>
  <c r="J13" i="173" s="1"/>
  <c r="H30" i="167"/>
  <c r="J30" i="167" s="1"/>
  <c r="J29" i="167"/>
  <c r="H24" i="188"/>
  <c r="J24" i="185"/>
  <c r="H6" i="188"/>
  <c r="J6" i="185"/>
  <c r="H14" i="193"/>
  <c r="H14" i="194" s="1"/>
  <c r="J14" i="192"/>
  <c r="H28" i="169"/>
  <c r="J28" i="169" s="1"/>
  <c r="H20" i="171"/>
  <c r="J20" i="169"/>
  <c r="I20" i="182"/>
  <c r="I28" i="182" s="1"/>
  <c r="J23" i="181"/>
  <c r="H23" i="182"/>
  <c r="H5" i="182"/>
  <c r="J5" i="181"/>
  <c r="J7" i="168"/>
  <c r="H29" i="168"/>
  <c r="H17" i="182"/>
  <c r="J17" i="181"/>
  <c r="H19" i="181"/>
  <c r="J19" i="181" s="1"/>
  <c r="H12" i="191"/>
  <c r="J12" i="190"/>
  <c r="H21" i="182"/>
  <c r="J21" i="181"/>
  <c r="I29" i="181"/>
  <c r="I30" i="181" s="1"/>
  <c r="I4" i="182"/>
  <c r="I7" i="182" s="1"/>
  <c r="H4" i="171"/>
  <c r="J4" i="169"/>
  <c r="H7" i="169"/>
  <c r="J11" i="181"/>
  <c r="H11" i="182"/>
  <c r="H18" i="182"/>
  <c r="J18" i="181"/>
  <c r="J10" i="180"/>
  <c r="H10" i="181"/>
  <c r="H27" i="182"/>
  <c r="J27" i="181"/>
  <c r="H25" i="182"/>
  <c r="J25" i="181"/>
  <c r="J22" i="181"/>
  <c r="H22" i="182"/>
  <c r="J15" i="183"/>
  <c r="H15" i="184"/>
  <c r="H14" i="195" l="1"/>
  <c r="J14" i="194"/>
  <c r="J9" i="197"/>
  <c r="H9" i="198"/>
  <c r="J16" i="196"/>
  <c r="H16" i="197"/>
  <c r="I29" i="182"/>
  <c r="I30" i="182" s="1"/>
  <c r="J7" i="169"/>
  <c r="H29" i="169"/>
  <c r="H18" i="183"/>
  <c r="J18" i="182"/>
  <c r="I4" i="183"/>
  <c r="I7" i="183" s="1"/>
  <c r="H4" i="172"/>
  <c r="J4" i="171"/>
  <c r="H7" i="171"/>
  <c r="J14" i="193"/>
  <c r="J6" i="188"/>
  <c r="H6" i="189"/>
  <c r="J21" i="182"/>
  <c r="H21" i="183"/>
  <c r="J15" i="184"/>
  <c r="H15" i="185"/>
  <c r="J24" i="188"/>
  <c r="H24" i="189"/>
  <c r="J23" i="182"/>
  <c r="H23" i="183"/>
  <c r="H11" i="183"/>
  <c r="J11" i="182"/>
  <c r="J22" i="182"/>
  <c r="H22" i="183"/>
  <c r="J12" i="191"/>
  <c r="H12" i="192"/>
  <c r="H17" i="183"/>
  <c r="J17" i="182"/>
  <c r="H19" i="182"/>
  <c r="J19" i="182" s="1"/>
  <c r="J29" i="168"/>
  <c r="H30" i="168"/>
  <c r="J30" i="168" s="1"/>
  <c r="J8" i="174"/>
  <c r="I8" i="188"/>
  <c r="I13" i="188" s="1"/>
  <c r="H8" i="175"/>
  <c r="H13" i="174"/>
  <c r="J13" i="174" s="1"/>
  <c r="J25" i="182"/>
  <c r="H25" i="183"/>
  <c r="H27" i="183"/>
  <c r="J27" i="182"/>
  <c r="H28" i="171"/>
  <c r="J28" i="171" s="1"/>
  <c r="I20" i="183"/>
  <c r="I28" i="183" s="1"/>
  <c r="H20" i="172"/>
  <c r="J20" i="171"/>
  <c r="H10" i="182"/>
  <c r="J10" i="181"/>
  <c r="J5" i="182"/>
  <c r="H5" i="183"/>
  <c r="J16" i="197" l="1"/>
  <c r="H16" i="198"/>
  <c r="J9" i="198"/>
  <c r="H9" i="199"/>
  <c r="J9" i="199" s="1"/>
  <c r="H14" i="196"/>
  <c r="J14" i="195"/>
  <c r="J27" i="183"/>
  <c r="H27" i="184"/>
  <c r="J24" i="189"/>
  <c r="H24" i="190"/>
  <c r="J15" i="185"/>
  <c r="H15" i="188"/>
  <c r="H21" i="184"/>
  <c r="J21" i="183"/>
  <c r="J6" i="189"/>
  <c r="H6" i="190"/>
  <c r="J25" i="183"/>
  <c r="H25" i="184"/>
  <c r="J17" i="183"/>
  <c r="H17" i="184"/>
  <c r="H19" i="183"/>
  <c r="J19" i="183" s="1"/>
  <c r="J7" i="171"/>
  <c r="H29" i="171"/>
  <c r="I4" i="184"/>
  <c r="I7" i="184" s="1"/>
  <c r="J4" i="172"/>
  <c r="H4" i="173"/>
  <c r="H7" i="172"/>
  <c r="H22" i="184"/>
  <c r="J22" i="183"/>
  <c r="I29" i="183"/>
  <c r="I30" i="183" s="1"/>
  <c r="H10" i="183"/>
  <c r="J10" i="182"/>
  <c r="J20" i="172"/>
  <c r="H20" i="173"/>
  <c r="I20" i="184"/>
  <c r="I28" i="184" s="1"/>
  <c r="H28" i="172"/>
  <c r="J28" i="172" s="1"/>
  <c r="H18" i="184"/>
  <c r="J18" i="183"/>
  <c r="H8" i="176"/>
  <c r="J8" i="175"/>
  <c r="H13" i="175"/>
  <c r="J13" i="175" s="1"/>
  <c r="I8" i="189"/>
  <c r="I13" i="189" s="1"/>
  <c r="H5" i="184"/>
  <c r="J5" i="183"/>
  <c r="J12" i="192"/>
  <c r="H12" i="193"/>
  <c r="J11" i="183"/>
  <c r="H11" i="184"/>
  <c r="J29" i="169"/>
  <c r="H30" i="169"/>
  <c r="J30" i="169" s="1"/>
  <c r="J23" i="183"/>
  <c r="H23" i="184"/>
  <c r="H14" i="197" l="1"/>
  <c r="J14" i="196"/>
  <c r="H16" i="199"/>
  <c r="J16" i="199" s="1"/>
  <c r="J16" i="198"/>
  <c r="J12" i="193"/>
  <c r="H12" i="194"/>
  <c r="I29" i="184"/>
  <c r="I30" i="184" s="1"/>
  <c r="H5" i="185"/>
  <c r="J5" i="184"/>
  <c r="H8" i="177"/>
  <c r="J8" i="176"/>
  <c r="I8" i="190"/>
  <c r="I13" i="190" s="1"/>
  <c r="H13" i="176"/>
  <c r="J13" i="176" s="1"/>
  <c r="J25" i="184"/>
  <c r="H25" i="185"/>
  <c r="H30" i="171"/>
  <c r="J30" i="171" s="1"/>
  <c r="J29" i="171"/>
  <c r="H21" i="185"/>
  <c r="J21" i="184"/>
  <c r="J15" i="188"/>
  <c r="H15" i="189"/>
  <c r="H10" i="184"/>
  <c r="J10" i="183"/>
  <c r="H24" i="191"/>
  <c r="J24" i="190"/>
  <c r="J6" i="190"/>
  <c r="H6" i="191"/>
  <c r="I20" i="185"/>
  <c r="I28" i="185" s="1"/>
  <c r="J20" i="173"/>
  <c r="H20" i="174"/>
  <c r="H28" i="173"/>
  <c r="J28" i="173" s="1"/>
  <c r="H11" i="185"/>
  <c r="J11" i="184"/>
  <c r="J22" i="184"/>
  <c r="H22" i="185"/>
  <c r="J7" i="172"/>
  <c r="H29" i="172"/>
  <c r="H17" i="185"/>
  <c r="J17" i="184"/>
  <c r="H19" i="184"/>
  <c r="J19" i="184" s="1"/>
  <c r="J23" i="184"/>
  <c r="H23" i="185"/>
  <c r="J4" i="173"/>
  <c r="H4" i="174"/>
  <c r="I4" i="185"/>
  <c r="I7" i="185" s="1"/>
  <c r="H7" i="173"/>
  <c r="J27" i="184"/>
  <c r="H27" i="185"/>
  <c r="H18" i="185"/>
  <c r="J18" i="184"/>
  <c r="H12" i="195" l="1"/>
  <c r="J12" i="194"/>
  <c r="J14" i="197"/>
  <c r="H14" i="198"/>
  <c r="I29" i="185"/>
  <c r="I30" i="185" s="1"/>
  <c r="J23" i="185"/>
  <c r="H23" i="188"/>
  <c r="H30" i="172"/>
  <c r="J30" i="172" s="1"/>
  <c r="J29" i="172"/>
  <c r="J15" i="189"/>
  <c r="H15" i="190"/>
  <c r="J21" i="185"/>
  <c r="H21" i="188"/>
  <c r="J22" i="185"/>
  <c r="H22" i="188"/>
  <c r="J24" i="191"/>
  <c r="H24" i="192"/>
  <c r="J10" i="184"/>
  <c r="H10" i="185"/>
  <c r="H17" i="188"/>
  <c r="J17" i="185"/>
  <c r="H19" i="185"/>
  <c r="J19" i="185" s="1"/>
  <c r="J25" i="185"/>
  <c r="H25" i="188"/>
  <c r="J7" i="173"/>
  <c r="H29" i="173"/>
  <c r="I8" i="191"/>
  <c r="I13" i="191" s="1"/>
  <c r="J8" i="177"/>
  <c r="H8" i="178"/>
  <c r="H13" i="177"/>
  <c r="J13" i="177" s="1"/>
  <c r="I4" i="188"/>
  <c r="I7" i="188" s="1"/>
  <c r="H7" i="174"/>
  <c r="J4" i="174"/>
  <c r="H4" i="175"/>
  <c r="H11" i="188"/>
  <c r="J11" i="185"/>
  <c r="J18" i="185"/>
  <c r="H18" i="188"/>
  <c r="H27" i="188"/>
  <c r="J27" i="185"/>
  <c r="H28" i="174"/>
  <c r="J28" i="174" s="1"/>
  <c r="J20" i="174"/>
  <c r="H20" i="175"/>
  <c r="I20" i="188"/>
  <c r="I28" i="188" s="1"/>
  <c r="J6" i="191"/>
  <c r="H6" i="192"/>
  <c r="H5" i="188"/>
  <c r="J5" i="185"/>
  <c r="H14" i="199" l="1"/>
  <c r="J14" i="198"/>
  <c r="J12" i="195"/>
  <c r="H12" i="196"/>
  <c r="I29" i="188"/>
  <c r="I30" i="188" s="1"/>
  <c r="H11" i="189"/>
  <c r="J11" i="188"/>
  <c r="H25" i="189"/>
  <c r="J25" i="188"/>
  <c r="J27" i="188"/>
  <c r="H27" i="189"/>
  <c r="I20" i="189"/>
  <c r="I28" i="189" s="1"/>
  <c r="H20" i="176"/>
  <c r="J20" i="175"/>
  <c r="H28" i="175"/>
  <c r="J28" i="175" s="1"/>
  <c r="H17" i="189"/>
  <c r="J17" i="188"/>
  <c r="H19" i="188"/>
  <c r="J19" i="188" s="1"/>
  <c r="J10" i="185"/>
  <c r="H10" i="188"/>
  <c r="J18" i="188"/>
  <c r="H18" i="189"/>
  <c r="J24" i="192"/>
  <c r="H24" i="193"/>
  <c r="J22" i="188"/>
  <c r="H22" i="189"/>
  <c r="J4" i="175"/>
  <c r="H4" i="176"/>
  <c r="I4" i="189"/>
  <c r="I7" i="189" s="1"/>
  <c r="H7" i="175"/>
  <c r="J21" i="188"/>
  <c r="H21" i="189"/>
  <c r="J7" i="174"/>
  <c r="H29" i="174"/>
  <c r="J15" i="190"/>
  <c r="H15" i="191"/>
  <c r="H8" i="179"/>
  <c r="H13" i="178"/>
  <c r="J13" i="178" s="1"/>
  <c r="I8" i="192"/>
  <c r="I13" i="192" s="1"/>
  <c r="J8" i="178"/>
  <c r="J5" i="188"/>
  <c r="H5" i="189"/>
  <c r="H6" i="193"/>
  <c r="J6" i="192"/>
  <c r="J29" i="173"/>
  <c r="H30" i="173"/>
  <c r="J30" i="173" s="1"/>
  <c r="H23" i="189"/>
  <c r="J23" i="188"/>
  <c r="J24" i="193" l="1"/>
  <c r="H24" i="194"/>
  <c r="H12" i="197"/>
  <c r="J12" i="196"/>
  <c r="J6" i="193"/>
  <c r="H6" i="194"/>
  <c r="J14" i="199"/>
  <c r="I29" i="189"/>
  <c r="I30" i="189" s="1"/>
  <c r="I8" i="193"/>
  <c r="I13" i="193" s="1"/>
  <c r="H8" i="180"/>
  <c r="J8" i="179"/>
  <c r="H13" i="179"/>
  <c r="J13" i="179" s="1"/>
  <c r="J17" i="189"/>
  <c r="H17" i="190"/>
  <c r="H19" i="189"/>
  <c r="J19" i="189" s="1"/>
  <c r="H30" i="174"/>
  <c r="J30" i="174" s="1"/>
  <c r="J29" i="174"/>
  <c r="J21" i="189"/>
  <c r="H21" i="190"/>
  <c r="H10" i="189"/>
  <c r="J10" i="188"/>
  <c r="H28" i="176"/>
  <c r="J28" i="176" s="1"/>
  <c r="I20" i="190"/>
  <c r="I28" i="190" s="1"/>
  <c r="H20" i="177"/>
  <c r="J20" i="176"/>
  <c r="J27" i="189"/>
  <c r="H27" i="190"/>
  <c r="J5" i="189"/>
  <c r="H5" i="190"/>
  <c r="H18" i="190"/>
  <c r="J18" i="189"/>
  <c r="J15" i="191"/>
  <c r="H15" i="192"/>
  <c r="J7" i="175"/>
  <c r="H29" i="175"/>
  <c r="H23" i="190"/>
  <c r="J23" i="189"/>
  <c r="H25" i="190"/>
  <c r="J25" i="189"/>
  <c r="I4" i="190"/>
  <c r="I7" i="190" s="1"/>
  <c r="H4" i="177"/>
  <c r="H7" i="176"/>
  <c r="J4" i="176"/>
  <c r="H22" i="190"/>
  <c r="J22" i="189"/>
  <c r="J11" i="189"/>
  <c r="H11" i="190"/>
  <c r="J12" i="197" l="1"/>
  <c r="H12" i="198"/>
  <c r="H24" i="195"/>
  <c r="J24" i="194"/>
  <c r="H6" i="195"/>
  <c r="J6" i="194"/>
  <c r="I29" i="190"/>
  <c r="I30" i="190" s="1"/>
  <c r="J27" i="190"/>
  <c r="H27" i="191"/>
  <c r="H20" i="178"/>
  <c r="I20" i="191"/>
  <c r="I28" i="191" s="1"/>
  <c r="J20" i="177"/>
  <c r="H28" i="177"/>
  <c r="J28" i="177" s="1"/>
  <c r="J29" i="175"/>
  <c r="H30" i="175"/>
  <c r="J30" i="175" s="1"/>
  <c r="H29" i="176"/>
  <c r="J7" i="176"/>
  <c r="H10" i="190"/>
  <c r="J10" i="189"/>
  <c r="H21" i="191"/>
  <c r="J21" i="190"/>
  <c r="J17" i="190"/>
  <c r="H17" i="191"/>
  <c r="H19" i="190"/>
  <c r="J19" i="190" s="1"/>
  <c r="J15" i="192"/>
  <c r="H15" i="193"/>
  <c r="H15" i="194" s="1"/>
  <c r="J11" i="190"/>
  <c r="H11" i="191"/>
  <c r="H22" i="191"/>
  <c r="J22" i="190"/>
  <c r="H23" i="191"/>
  <c r="J23" i="190"/>
  <c r="H4" i="178"/>
  <c r="I4" i="191"/>
  <c r="I7" i="191" s="1"/>
  <c r="J4" i="177"/>
  <c r="H7" i="177"/>
  <c r="H25" i="191"/>
  <c r="J25" i="190"/>
  <c r="H18" i="191"/>
  <c r="J18" i="190"/>
  <c r="H13" i="180"/>
  <c r="J13" i="180" s="1"/>
  <c r="H8" i="181"/>
  <c r="J8" i="180"/>
  <c r="J5" i="190"/>
  <c r="H5" i="191"/>
  <c r="J6" i="195" l="1"/>
  <c r="H6" i="196"/>
  <c r="H15" i="195"/>
  <c r="J15" i="194"/>
  <c r="H12" i="199"/>
  <c r="J12" i="199" s="1"/>
  <c r="J12" i="198"/>
  <c r="J24" i="195"/>
  <c r="H24" i="196"/>
  <c r="I29" i="191"/>
  <c r="I30" i="191" s="1"/>
  <c r="J5" i="191"/>
  <c r="H5" i="192"/>
  <c r="J15" i="193"/>
  <c r="J8" i="181"/>
  <c r="H8" i="182"/>
  <c r="H13" i="181"/>
  <c r="J13" i="181" s="1"/>
  <c r="H17" i="192"/>
  <c r="J17" i="191"/>
  <c r="H19" i="191"/>
  <c r="J19" i="191" s="1"/>
  <c r="H10" i="191"/>
  <c r="J10" i="190"/>
  <c r="J29" i="176"/>
  <c r="H30" i="176"/>
  <c r="J30" i="176" s="1"/>
  <c r="J21" i="191"/>
  <c r="H21" i="192"/>
  <c r="H4" i="179"/>
  <c r="J4" i="178"/>
  <c r="I4" i="192"/>
  <c r="I7" i="192" s="1"/>
  <c r="H7" i="178"/>
  <c r="H23" i="192"/>
  <c r="J23" i="191"/>
  <c r="J20" i="178"/>
  <c r="H28" i="178"/>
  <c r="J28" i="178" s="1"/>
  <c r="H20" i="179"/>
  <c r="I20" i="192"/>
  <c r="I28" i="192" s="1"/>
  <c r="J18" i="191"/>
  <c r="H18" i="192"/>
  <c r="J27" i="191"/>
  <c r="H27" i="192"/>
  <c r="J25" i="191"/>
  <c r="H25" i="192"/>
  <c r="J7" i="177"/>
  <c r="H29" i="177"/>
  <c r="J22" i="191"/>
  <c r="H22" i="192"/>
  <c r="H11" i="192"/>
  <c r="J11" i="191"/>
  <c r="J24" i="196" l="1"/>
  <c r="H24" i="197"/>
  <c r="J6" i="196"/>
  <c r="H6" i="197"/>
  <c r="J15" i="195"/>
  <c r="H15" i="196"/>
  <c r="I29" i="192"/>
  <c r="I30" i="192" s="1"/>
  <c r="J7" i="178"/>
  <c r="H29" i="178"/>
  <c r="I4" i="193"/>
  <c r="I7" i="193" s="1"/>
  <c r="H4" i="180"/>
  <c r="J4" i="179"/>
  <c r="H7" i="179"/>
  <c r="H11" i="193"/>
  <c r="J11" i="192"/>
  <c r="J27" i="192"/>
  <c r="H27" i="193"/>
  <c r="J17" i="192"/>
  <c r="H17" i="193"/>
  <c r="H17" i="194" s="1"/>
  <c r="H19" i="192"/>
  <c r="J19" i="192" s="1"/>
  <c r="J8" i="182"/>
  <c r="H13" i="182"/>
  <c r="J13" i="182" s="1"/>
  <c r="H8" i="183"/>
  <c r="H28" i="179"/>
  <c r="J28" i="179" s="1"/>
  <c r="J20" i="179"/>
  <c r="I20" i="193"/>
  <c r="I28" i="193" s="1"/>
  <c r="H20" i="180"/>
  <c r="H21" i="193"/>
  <c r="J21" i="192"/>
  <c r="J29" i="177"/>
  <c r="H30" i="177"/>
  <c r="J30" i="177" s="1"/>
  <c r="J10" i="191"/>
  <c r="H10" i="192"/>
  <c r="J18" i="192"/>
  <c r="H18" i="193"/>
  <c r="H5" i="193"/>
  <c r="J5" i="192"/>
  <c r="H22" i="193"/>
  <c r="J22" i="192"/>
  <c r="H25" i="193"/>
  <c r="J25" i="192"/>
  <c r="H23" i="193"/>
  <c r="J23" i="192"/>
  <c r="H17" i="195" l="1"/>
  <c r="J17" i="194"/>
  <c r="H19" i="194"/>
  <c r="J19" i="194" s="1"/>
  <c r="J5" i="193"/>
  <c r="H5" i="194"/>
  <c r="J11" i="193"/>
  <c r="H11" i="194"/>
  <c r="H6" i="198"/>
  <c r="J6" i="197"/>
  <c r="J22" i="193"/>
  <c r="H22" i="194"/>
  <c r="J21" i="193"/>
  <c r="H21" i="194"/>
  <c r="J15" i="196"/>
  <c r="H15" i="197"/>
  <c r="J27" i="193"/>
  <c r="H27" i="194"/>
  <c r="J24" i="197"/>
  <c r="H24" i="198"/>
  <c r="J18" i="193"/>
  <c r="H18" i="194"/>
  <c r="J23" i="193"/>
  <c r="H23" i="194"/>
  <c r="J25" i="193"/>
  <c r="H25" i="194"/>
  <c r="J8" i="183"/>
  <c r="H8" i="184"/>
  <c r="H13" i="183"/>
  <c r="J13" i="183" s="1"/>
  <c r="J17" i="193"/>
  <c r="H19" i="193"/>
  <c r="J19" i="193" s="1"/>
  <c r="H4" i="181"/>
  <c r="J4" i="180"/>
  <c r="H7" i="180"/>
  <c r="J10" i="192"/>
  <c r="H10" i="193"/>
  <c r="J7" i="179"/>
  <c r="H29" i="179"/>
  <c r="I29" i="193"/>
  <c r="I30" i="193" s="1"/>
  <c r="H20" i="181"/>
  <c r="J20" i="180"/>
  <c r="H28" i="180"/>
  <c r="J28" i="180" s="1"/>
  <c r="J29" i="178"/>
  <c r="H30" i="178"/>
  <c r="J30" i="178" s="1"/>
  <c r="J27" i="194" l="1"/>
  <c r="H27" i="195"/>
  <c r="H15" i="198"/>
  <c r="J15" i="197"/>
  <c r="H24" i="199"/>
  <c r="J24" i="199" s="1"/>
  <c r="J24" i="198"/>
  <c r="H21" i="195"/>
  <c r="J21" i="194"/>
  <c r="J10" i="193"/>
  <c r="H10" i="194"/>
  <c r="H11" i="195"/>
  <c r="J11" i="194"/>
  <c r="H23" i="195"/>
  <c r="J23" i="194"/>
  <c r="H22" i="195"/>
  <c r="J22" i="194"/>
  <c r="H25" i="195"/>
  <c r="J25" i="194"/>
  <c r="J6" i="198"/>
  <c r="H6" i="199"/>
  <c r="J6" i="199" s="1"/>
  <c r="J5" i="194"/>
  <c r="H5" i="195"/>
  <c r="J18" i="194"/>
  <c r="H18" i="195"/>
  <c r="H17" i="196"/>
  <c r="J17" i="195"/>
  <c r="H19" i="195"/>
  <c r="J19" i="195" s="1"/>
  <c r="H30" i="179"/>
  <c r="J30" i="179" s="1"/>
  <c r="J29" i="179"/>
  <c r="J7" i="180"/>
  <c r="H29" i="180"/>
  <c r="H4" i="182"/>
  <c r="J4" i="181"/>
  <c r="H7" i="181"/>
  <c r="H8" i="185"/>
  <c r="J8" i="184"/>
  <c r="H13" i="184"/>
  <c r="J13" i="184" s="1"/>
  <c r="H28" i="181"/>
  <c r="J28" i="181" s="1"/>
  <c r="H20" i="182"/>
  <c r="J20" i="181"/>
  <c r="J25" i="195" l="1"/>
  <c r="H25" i="196"/>
  <c r="H22" i="196"/>
  <c r="J22" i="195"/>
  <c r="H23" i="196"/>
  <c r="J23" i="195"/>
  <c r="H10" i="195"/>
  <c r="J10" i="194"/>
  <c r="H11" i="196"/>
  <c r="J11" i="195"/>
  <c r="J21" i="195"/>
  <c r="H21" i="196"/>
  <c r="J15" i="198"/>
  <c r="H15" i="199"/>
  <c r="H27" i="196"/>
  <c r="J27" i="195"/>
  <c r="H17" i="197"/>
  <c r="J17" i="196"/>
  <c r="H18" i="196"/>
  <c r="H19" i="196" s="1"/>
  <c r="J19" i="196" s="1"/>
  <c r="J18" i="195"/>
  <c r="H5" i="196"/>
  <c r="J5" i="195"/>
  <c r="H20" i="183"/>
  <c r="H28" i="182"/>
  <c r="J28" i="182" s="1"/>
  <c r="J20" i="182"/>
  <c r="J8" i="185"/>
  <c r="H13" i="185"/>
  <c r="J13" i="185" s="1"/>
  <c r="H8" i="188"/>
  <c r="J4" i="182"/>
  <c r="H4" i="183"/>
  <c r="H7" i="182"/>
  <c r="J29" i="180"/>
  <c r="H30" i="180"/>
  <c r="J30" i="180" s="1"/>
  <c r="J7" i="181"/>
  <c r="H29" i="181"/>
  <c r="H17" i="198" l="1"/>
  <c r="J17" i="197"/>
  <c r="H19" i="197"/>
  <c r="J19" i="197" s="1"/>
  <c r="J15" i="199"/>
  <c r="J27" i="196"/>
  <c r="H27" i="197"/>
  <c r="H22" i="197"/>
  <c r="J22" i="196"/>
  <c r="J21" i="196"/>
  <c r="H21" i="197"/>
  <c r="J10" i="195"/>
  <c r="H10" i="196"/>
  <c r="J25" i="196"/>
  <c r="H25" i="197"/>
  <c r="H11" i="197"/>
  <c r="J11" i="196"/>
  <c r="H23" i="197"/>
  <c r="J23" i="196"/>
  <c r="H5" i="197"/>
  <c r="J5" i="196"/>
  <c r="H18" i="197"/>
  <c r="J18" i="196"/>
  <c r="J29" i="181"/>
  <c r="H30" i="181"/>
  <c r="J30" i="181" s="1"/>
  <c r="J7" i="182"/>
  <c r="H29" i="182"/>
  <c r="J4" i="183"/>
  <c r="H4" i="184"/>
  <c r="H7" i="183"/>
  <c r="H8" i="189"/>
  <c r="J8" i="188"/>
  <c r="H13" i="188"/>
  <c r="J13" i="188" s="1"/>
  <c r="H20" i="184"/>
  <c r="J20" i="183"/>
  <c r="H28" i="183"/>
  <c r="J28" i="183" s="1"/>
  <c r="J23" i="197" l="1"/>
  <c r="H23" i="198"/>
  <c r="J11" i="197"/>
  <c r="H11" i="198"/>
  <c r="J5" i="197"/>
  <c r="H5" i="198"/>
  <c r="H25" i="198"/>
  <c r="J25" i="197"/>
  <c r="H21" i="198"/>
  <c r="J21" i="197"/>
  <c r="J22" i="197"/>
  <c r="H22" i="198"/>
  <c r="J27" i="197"/>
  <c r="H27" i="198"/>
  <c r="J18" i="197"/>
  <c r="H18" i="198"/>
  <c r="J10" i="196"/>
  <c r="H10" i="197"/>
  <c r="J17" i="198"/>
  <c r="H17" i="199"/>
  <c r="H20" i="185"/>
  <c r="J20" i="184"/>
  <c r="H28" i="184"/>
  <c r="J28" i="184" s="1"/>
  <c r="J4" i="184"/>
  <c r="H4" i="185"/>
  <c r="H7" i="184"/>
  <c r="H8" i="190"/>
  <c r="J8" i="189"/>
  <c r="H13" i="189"/>
  <c r="J13" i="189" s="1"/>
  <c r="J7" i="183"/>
  <c r="H29" i="183"/>
  <c r="J29" i="182"/>
  <c r="H30" i="182"/>
  <c r="J30" i="182" s="1"/>
  <c r="J17" i="199" l="1"/>
  <c r="H10" i="198"/>
  <c r="J10" i="197"/>
  <c r="H27" i="199"/>
  <c r="J27" i="199" s="1"/>
  <c r="J27" i="198"/>
  <c r="J18" i="198"/>
  <c r="H18" i="199"/>
  <c r="J18" i="199" s="1"/>
  <c r="H23" i="199"/>
  <c r="J23" i="199" s="1"/>
  <c r="J23" i="198"/>
  <c r="J22" i="198"/>
  <c r="H22" i="199"/>
  <c r="J22" i="199" s="1"/>
  <c r="J21" i="198"/>
  <c r="H21" i="199"/>
  <c r="J21" i="199" s="1"/>
  <c r="J25" i="198"/>
  <c r="H25" i="199"/>
  <c r="J25" i="199" s="1"/>
  <c r="J5" i="198"/>
  <c r="H5" i="199"/>
  <c r="J5" i="199" s="1"/>
  <c r="H11" i="199"/>
  <c r="J11" i="199" s="1"/>
  <c r="J11" i="198"/>
  <c r="H19" i="198"/>
  <c r="J19" i="198" s="1"/>
  <c r="J29" i="183"/>
  <c r="H30" i="183"/>
  <c r="J30" i="183" s="1"/>
  <c r="J8" i="190"/>
  <c r="H13" i="190"/>
  <c r="J13" i="190" s="1"/>
  <c r="H8" i="191"/>
  <c r="J7" i="184"/>
  <c r="H29" i="184"/>
  <c r="J4" i="185"/>
  <c r="H4" i="188"/>
  <c r="H7" i="185"/>
  <c r="H28" i="185"/>
  <c r="J28" i="185" s="1"/>
  <c r="H20" i="188"/>
  <c r="J20" i="185"/>
  <c r="J10" i="198" l="1"/>
  <c r="H10" i="199"/>
  <c r="J10" i="199" s="1"/>
  <c r="H19" i="199"/>
  <c r="J19" i="199" s="1"/>
  <c r="H20" i="189"/>
  <c r="J20" i="188"/>
  <c r="H28" i="188"/>
  <c r="J28" i="188" s="1"/>
  <c r="J7" i="185"/>
  <c r="H29" i="185"/>
  <c r="J4" i="188"/>
  <c r="H4" i="189"/>
  <c r="H7" i="188"/>
  <c r="J29" i="184"/>
  <c r="H30" i="184"/>
  <c r="J30" i="184" s="1"/>
  <c r="J8" i="191"/>
  <c r="H8" i="192"/>
  <c r="H13" i="191"/>
  <c r="J13" i="191" s="1"/>
  <c r="H8" i="193" l="1"/>
  <c r="H8" i="194" s="1"/>
  <c r="J8" i="192"/>
  <c r="H13" i="192"/>
  <c r="J13" i="192" s="1"/>
  <c r="J7" i="188"/>
  <c r="H29" i="188"/>
  <c r="J29" i="185"/>
  <c r="H30" i="185"/>
  <c r="J30" i="185" s="1"/>
  <c r="H4" i="190"/>
  <c r="J4" i="189"/>
  <c r="H7" i="189"/>
  <c r="H28" i="189"/>
  <c r="J28" i="189" s="1"/>
  <c r="J20" i="189"/>
  <c r="H20" i="190"/>
  <c r="H8" i="195" l="1"/>
  <c r="H13" i="194"/>
  <c r="J13" i="194" s="1"/>
  <c r="J8" i="194"/>
  <c r="J20" i="190"/>
  <c r="H20" i="191"/>
  <c r="H28" i="190"/>
  <c r="J28" i="190" s="1"/>
  <c r="H30" i="188"/>
  <c r="J30" i="188" s="1"/>
  <c r="J29" i="188"/>
  <c r="J7" i="189"/>
  <c r="H29" i="189"/>
  <c r="H4" i="191"/>
  <c r="J4" i="190"/>
  <c r="H7" i="190"/>
  <c r="J8" i="193"/>
  <c r="H13" i="193"/>
  <c r="J13" i="193" s="1"/>
  <c r="H8" i="196" l="1"/>
  <c r="J8" i="195"/>
  <c r="H13" i="195"/>
  <c r="J13" i="195" s="1"/>
  <c r="J7" i="190"/>
  <c r="H29" i="190"/>
  <c r="J29" i="189"/>
  <c r="H30" i="189"/>
  <c r="J30" i="189" s="1"/>
  <c r="J20" i="191"/>
  <c r="H20" i="192"/>
  <c r="H28" i="191"/>
  <c r="J28" i="191" s="1"/>
  <c r="J4" i="191"/>
  <c r="H4" i="192"/>
  <c r="H7" i="191"/>
  <c r="H8" i="197" l="1"/>
  <c r="J8" i="196"/>
  <c r="H13" i="196"/>
  <c r="J13" i="196" s="1"/>
  <c r="J7" i="191"/>
  <c r="H29" i="191"/>
  <c r="J20" i="192"/>
  <c r="H20" i="193"/>
  <c r="H20" i="194" s="1"/>
  <c r="H28" i="192"/>
  <c r="J28" i="192" s="1"/>
  <c r="J29" i="190"/>
  <c r="H30" i="190"/>
  <c r="J30" i="190" s="1"/>
  <c r="H4" i="193"/>
  <c r="H4" i="194" s="1"/>
  <c r="J4" i="192"/>
  <c r="H7" i="192"/>
  <c r="J4" i="194" l="1"/>
  <c r="H7" i="194"/>
  <c r="H4" i="195"/>
  <c r="H20" i="195"/>
  <c r="J20" i="194"/>
  <c r="H28" i="194"/>
  <c r="J28" i="194" s="1"/>
  <c r="H8" i="198"/>
  <c r="J8" i="197"/>
  <c r="H13" i="197"/>
  <c r="J13" i="197" s="1"/>
  <c r="J4" i="193"/>
  <c r="H7" i="193"/>
  <c r="J20" i="193"/>
  <c r="H28" i="193"/>
  <c r="J28" i="193" s="1"/>
  <c r="J29" i="191"/>
  <c r="H30" i="191"/>
  <c r="J30" i="191" s="1"/>
  <c r="J7" i="192"/>
  <c r="H29" i="192"/>
  <c r="H20" i="196" l="1"/>
  <c r="H28" i="195"/>
  <c r="J28" i="195" s="1"/>
  <c r="J20" i="195"/>
  <c r="H8" i="199"/>
  <c r="J8" i="198"/>
  <c r="H13" i="198"/>
  <c r="J13" i="198" s="1"/>
  <c r="H7" i="195"/>
  <c r="J4" i="195"/>
  <c r="H4" i="196"/>
  <c r="J7" i="194"/>
  <c r="H29" i="194"/>
  <c r="J7" i="193"/>
  <c r="H29" i="193"/>
  <c r="H30" i="192"/>
  <c r="J30" i="192" s="1"/>
  <c r="J29" i="192"/>
  <c r="H7" i="196" l="1"/>
  <c r="J4" i="196"/>
  <c r="H4" i="197"/>
  <c r="J8" i="199"/>
  <c r="H13" i="199"/>
  <c r="J13" i="199" s="1"/>
  <c r="H30" i="194"/>
  <c r="J30" i="194" s="1"/>
  <c r="J29" i="194"/>
  <c r="J7" i="195"/>
  <c r="H29" i="195"/>
  <c r="H20" i="197"/>
  <c r="J20" i="196"/>
  <c r="H28" i="196"/>
  <c r="J28" i="196" s="1"/>
  <c r="J29" i="193"/>
  <c r="H30" i="193"/>
  <c r="J30" i="193" s="1"/>
  <c r="H20" i="198" l="1"/>
  <c r="J20" i="197"/>
  <c r="H28" i="197"/>
  <c r="J28" i="197" s="1"/>
  <c r="J29" i="195"/>
  <c r="H30" i="195"/>
  <c r="J30" i="195" s="1"/>
  <c r="J4" i="197"/>
  <c r="H7" i="197"/>
  <c r="H4" i="198"/>
  <c r="J7" i="196"/>
  <c r="H29" i="196"/>
  <c r="J29" i="196" l="1"/>
  <c r="H30" i="196"/>
  <c r="J30" i="196" s="1"/>
  <c r="H4" i="199"/>
  <c r="J4" i="198"/>
  <c r="H7" i="198"/>
  <c r="J7" i="197"/>
  <c r="H29" i="197"/>
  <c r="H20" i="199"/>
  <c r="J20" i="198"/>
  <c r="H28" i="198"/>
  <c r="J28" i="198" s="1"/>
  <c r="J20" i="199" l="1"/>
  <c r="H28" i="199"/>
  <c r="J28" i="199" s="1"/>
  <c r="H30" i="197"/>
  <c r="J30" i="197" s="1"/>
  <c r="J29" i="197"/>
  <c r="J7" i="198"/>
  <c r="H29" i="198"/>
  <c r="J4" i="199"/>
  <c r="H7" i="199"/>
  <c r="J7" i="199" l="1"/>
  <c r="H29" i="199"/>
  <c r="H30" i="198"/>
  <c r="J30" i="198" s="1"/>
  <c r="J29" i="198"/>
  <c r="H30" i="199" l="1"/>
  <c r="J30" i="199" s="1"/>
  <c r="J29" i="199"/>
</calcChain>
</file>

<file path=xl/sharedStrings.xml><?xml version="1.0" encoding="utf-8"?>
<sst xmlns="http://schemas.openxmlformats.org/spreadsheetml/2006/main" count="4254" uniqueCount="32">
  <si>
    <t xml:space="preserve">141-150 PS / 104-110 kW </t>
  </si>
  <si>
    <t xml:space="preserve">Total hasta 50 CV / 37 kW </t>
  </si>
  <si>
    <t xml:space="preserve">Total 51-100 CV / 38-74 kW </t>
  </si>
  <si>
    <t xml:space="preserve">Total 101-150 CV / 75-110 kW </t>
  </si>
  <si>
    <t xml:space="preserve">hasta 30 CV / 22 kW </t>
  </si>
  <si>
    <t xml:space="preserve">31-40 CV / 23-29 kW </t>
  </si>
  <si>
    <t xml:space="preserve">41-50 CV / 30-37 kW </t>
  </si>
  <si>
    <t xml:space="preserve">51-60 CV / 38-44 kW </t>
  </si>
  <si>
    <t xml:space="preserve">61-70 CV / 45-51 kW </t>
  </si>
  <si>
    <t xml:space="preserve">71-80 CV / 52-59 kW </t>
  </si>
  <si>
    <t xml:space="preserve">81-90 CV / 60-66 kW </t>
  </si>
  <si>
    <t xml:space="preserve">91-100 CV / 67-74 kW </t>
  </si>
  <si>
    <t xml:space="preserve">101-110 CV / 75-81 kW </t>
  </si>
  <si>
    <t xml:space="preserve">111-120 CV / 82-88 kW </t>
  </si>
  <si>
    <t xml:space="preserve">121-130 CV / 89-96 kW </t>
  </si>
  <si>
    <t xml:space="preserve">131-140 CV / 97-103 kW </t>
  </si>
  <si>
    <t xml:space="preserve">151-160 CV / 111-118 kW </t>
  </si>
  <si>
    <t xml:space="preserve">161-170 CV / 119-125 kW </t>
  </si>
  <si>
    <t xml:space="preserve">181-190 CV / 133-140 kW </t>
  </si>
  <si>
    <t xml:space="preserve">171-180 CV / 126-132 kW </t>
  </si>
  <si>
    <t xml:space="preserve">191-200 CV / 141-147 kW </t>
  </si>
  <si>
    <t xml:space="preserve">251-300 CV / 185-221 kW </t>
  </si>
  <si>
    <t xml:space="preserve">201-250 CV / 148-184 kW </t>
  </si>
  <si>
    <t>%</t>
  </si>
  <si>
    <t>Dato mensual</t>
  </si>
  <si>
    <t>Acumulado del año</t>
  </si>
  <si>
    <t>Rolling 12 meses</t>
  </si>
  <si>
    <t>Total por encima de 150 CV / 110 kW</t>
  </si>
  <si>
    <t>Total tractores</t>
  </si>
  <si>
    <t>Total por encima de 51 CV / 38 kW</t>
  </si>
  <si>
    <t xml:space="preserve">más de 300 CV / 222 kW </t>
  </si>
  <si>
    <t xml:space="preserve">141-150 CV / 104-110 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</si>
</sst>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6AFB-720F-9D48-953C-6045E3B15739}">
  <dimension ref="A2:J30"/>
  <sheetViews>
    <sheetView tabSelected="1" zoomScale="129" zoomScaleNormal="129" zoomScalePageLayoutView="129" workbookViewId="0">
      <selection activeCell="H20" sqref="H20:I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111</v>
      </c>
      <c r="C4" s="19">
        <f>+'Octubre 2023'!B4</f>
        <v>72</v>
      </c>
      <c r="D4" s="17">
        <f>+(B4-C4)*100/C4</f>
        <v>54.166666666666664</v>
      </c>
      <c r="E4" s="2">
        <f>+B4+'Septiembre 2024'!E4</f>
        <v>786</v>
      </c>
      <c r="F4" s="2">
        <f>+C4+'Septiembre 2024'!F4</f>
        <v>869</v>
      </c>
      <c r="G4" s="17">
        <f t="shared" ref="G4:G27" si="0">+(E4-F4)*100/F4</f>
        <v>-9.5512082853855009</v>
      </c>
      <c r="H4" s="2">
        <f>+B4-C4+'Septiembre 2024'!H4</f>
        <v>936</v>
      </c>
      <c r="I4" s="18">
        <f>+'Octubre 2023'!H4</f>
        <v>1052</v>
      </c>
      <c r="J4" s="17">
        <f t="shared" ref="J4:J27" si="1">+(H4-I4)*100/I4</f>
        <v>-11.02661596958175</v>
      </c>
    </row>
    <row r="5" spans="1:10" ht="13" x14ac:dyDescent="0.15">
      <c r="A5" s="1" t="s">
        <v>5</v>
      </c>
      <c r="B5" s="2">
        <v>106</v>
      </c>
      <c r="C5" s="19">
        <f>+'Octubre 2023'!B5</f>
        <v>103</v>
      </c>
      <c r="D5" s="17">
        <f t="shared" ref="D5:D18" si="2">+(B5-C5)*100/C5</f>
        <v>2.912621359223301</v>
      </c>
      <c r="E5" s="2">
        <f>+B5+'Septiembre 2024'!E5</f>
        <v>985</v>
      </c>
      <c r="F5" s="2">
        <f>+C5+'Septiembre 2024'!F5</f>
        <v>990</v>
      </c>
      <c r="G5" s="17">
        <f t="shared" si="0"/>
        <v>-0.50505050505050508</v>
      </c>
      <c r="H5" s="2">
        <f>+B5-C5+'Septiembre 2024'!H5</f>
        <v>1148</v>
      </c>
      <c r="I5" s="18">
        <f>+'Octubre 2023'!H5</f>
        <v>1180</v>
      </c>
      <c r="J5" s="17">
        <f t="shared" si="1"/>
        <v>-2.7118644067796609</v>
      </c>
    </row>
    <row r="6" spans="1:10" ht="13" x14ac:dyDescent="0.15">
      <c r="A6" s="1" t="s">
        <v>6</v>
      </c>
      <c r="B6" s="2">
        <v>150</v>
      </c>
      <c r="C6" s="19">
        <f>+'Octubre 2023'!B6</f>
        <v>109</v>
      </c>
      <c r="D6" s="17">
        <f t="shared" si="2"/>
        <v>37.61467889908257</v>
      </c>
      <c r="E6" s="2">
        <f>+B6+'Septiembre 2024'!E6</f>
        <v>1215</v>
      </c>
      <c r="F6" s="2">
        <f>+C6+'Septiembre 2024'!F6</f>
        <v>1185</v>
      </c>
      <c r="G6" s="17">
        <f t="shared" si="0"/>
        <v>2.5316455696202533</v>
      </c>
      <c r="H6" s="2">
        <f>+B6-C6+'Septiembre 2024'!H6</f>
        <v>1451</v>
      </c>
      <c r="I6" s="18">
        <f>+'Octubre 2023'!H6</f>
        <v>1428</v>
      </c>
      <c r="J6" s="17">
        <f t="shared" si="1"/>
        <v>1.6106442577030813</v>
      </c>
    </row>
    <row r="7" spans="1:10" x14ac:dyDescent="0.15">
      <c r="A7" s="8" t="s">
        <v>1</v>
      </c>
      <c r="B7" s="6">
        <f t="shared" ref="B7" si="3">SUM(B4:B6)</f>
        <v>367</v>
      </c>
      <c r="C7" s="6">
        <f>SUM(C4:C6)</f>
        <v>284</v>
      </c>
      <c r="D7" s="7">
        <f>+(B7-C7)*100/C7</f>
        <v>29.225352112676056</v>
      </c>
      <c r="E7" s="6">
        <f>SUM(E4:E6)</f>
        <v>2986</v>
      </c>
      <c r="F7" s="6">
        <f>SUM(F4:F6)</f>
        <v>3044</v>
      </c>
      <c r="G7" s="7">
        <f t="shared" si="0"/>
        <v>-1.9053876478318004</v>
      </c>
      <c r="H7" s="6">
        <f>SUM(H4:H6)</f>
        <v>3535</v>
      </c>
      <c r="I7" s="6">
        <f>SUM(I4:I6)</f>
        <v>3660</v>
      </c>
      <c r="J7" s="7">
        <f t="shared" si="1"/>
        <v>-3.4153005464480874</v>
      </c>
    </row>
    <row r="8" spans="1:10" ht="13" x14ac:dyDescent="0.15">
      <c r="A8" s="1" t="s">
        <v>7</v>
      </c>
      <c r="B8" s="2">
        <v>127</v>
      </c>
      <c r="C8" s="19">
        <f>+'Octubre 2023'!B8</f>
        <v>102</v>
      </c>
      <c r="D8" s="17">
        <f t="shared" si="2"/>
        <v>24.509803921568629</v>
      </c>
      <c r="E8" s="2">
        <f>+B8+'Septiembre 2024'!E8</f>
        <v>1032</v>
      </c>
      <c r="F8" s="2">
        <f>+C8+'Septiembre 2024'!F8</f>
        <v>1036</v>
      </c>
      <c r="G8" s="17">
        <f t="shared" si="0"/>
        <v>-0.38610038610038611</v>
      </c>
      <c r="H8" s="2">
        <f>+B8-C8+'Septiembre 2024'!H8</f>
        <v>1247</v>
      </c>
      <c r="I8" s="18">
        <f>+'Octubre 2023'!H8</f>
        <v>1253</v>
      </c>
      <c r="J8" s="17">
        <f t="shared" si="1"/>
        <v>-0.4788507581803671</v>
      </c>
    </row>
    <row r="9" spans="1:10" ht="13" x14ac:dyDescent="0.15">
      <c r="A9" s="1" t="s">
        <v>8</v>
      </c>
      <c r="B9" s="2">
        <v>252</v>
      </c>
      <c r="C9" s="19">
        <f>+'Octubre 2023'!B9</f>
        <v>170</v>
      </c>
      <c r="D9" s="17">
        <f t="shared" si="2"/>
        <v>48.235294117647058</v>
      </c>
      <c r="E9" s="2">
        <f>+B9+'Septiembre 2024'!E9</f>
        <v>1994</v>
      </c>
      <c r="F9" s="2">
        <f>+C9+'Septiembre 2024'!F9</f>
        <v>1747</v>
      </c>
      <c r="G9" s="17">
        <f t="shared" si="0"/>
        <v>14.138523182598741</v>
      </c>
      <c r="H9" s="2">
        <f>+B9-C9+'Septiembre 2024'!H9</f>
        <v>2375</v>
      </c>
      <c r="I9" s="18">
        <f>+'Octubre 2023'!H9</f>
        <v>2123</v>
      </c>
      <c r="J9" s="17">
        <f t="shared" si="1"/>
        <v>11.869995289684409</v>
      </c>
    </row>
    <row r="10" spans="1:10" ht="13" x14ac:dyDescent="0.15">
      <c r="A10" s="1" t="s">
        <v>9</v>
      </c>
      <c r="B10" s="2">
        <v>347</v>
      </c>
      <c r="C10" s="19">
        <f>+'Octubre 2023'!B10</f>
        <v>289</v>
      </c>
      <c r="D10" s="17">
        <f t="shared" si="2"/>
        <v>20.069204152249135</v>
      </c>
      <c r="E10" s="2">
        <f>+B10+'Septiembre 2024'!E10</f>
        <v>3050</v>
      </c>
      <c r="F10" s="2">
        <f>+C10+'Septiembre 2024'!F10</f>
        <v>2890</v>
      </c>
      <c r="G10" s="17">
        <f t="shared" si="0"/>
        <v>5.5363321799307954</v>
      </c>
      <c r="H10" s="2">
        <f>+B10-C10+'Septiembre 2024'!H10</f>
        <v>3637</v>
      </c>
      <c r="I10" s="18">
        <f>+'Octubre 2023'!H10</f>
        <v>3506</v>
      </c>
      <c r="J10" s="17">
        <f t="shared" si="1"/>
        <v>3.7364517969195665</v>
      </c>
    </row>
    <row r="11" spans="1:10" ht="13" x14ac:dyDescent="0.15">
      <c r="A11" s="1" t="s">
        <v>10</v>
      </c>
      <c r="B11" s="2">
        <v>261</v>
      </c>
      <c r="C11" s="19">
        <f>+'Octubre 2023'!B11</f>
        <v>220</v>
      </c>
      <c r="D11" s="17">
        <f t="shared" si="2"/>
        <v>18.636363636363637</v>
      </c>
      <c r="E11" s="2">
        <f>+B11+'Septiembre 2024'!E11</f>
        <v>2448</v>
      </c>
      <c r="F11" s="2">
        <f>+C11+'Septiembre 2024'!F11</f>
        <v>2284</v>
      </c>
      <c r="G11" s="17">
        <f t="shared" si="0"/>
        <v>7.1803852889667255</v>
      </c>
      <c r="H11" s="2">
        <f>+B11-C11+'Septiembre 2024'!H11</f>
        <v>2929</v>
      </c>
      <c r="I11" s="18">
        <f>+'Octubre 2023'!H11</f>
        <v>2786</v>
      </c>
      <c r="J11" s="17">
        <f t="shared" si="1"/>
        <v>5.1328068916008611</v>
      </c>
    </row>
    <row r="12" spans="1:10" ht="13" x14ac:dyDescent="0.15">
      <c r="A12" s="1" t="s">
        <v>11</v>
      </c>
      <c r="B12" s="2">
        <v>341</v>
      </c>
      <c r="C12" s="19">
        <f>+'Octubre 2023'!B12</f>
        <v>260</v>
      </c>
      <c r="D12" s="17">
        <f t="shared" si="2"/>
        <v>31.153846153846153</v>
      </c>
      <c r="E12" s="2">
        <f>+B12+'Septiembre 2024'!E12</f>
        <v>2890</v>
      </c>
      <c r="F12" s="2">
        <f>+C12+'Septiembre 2024'!F12</f>
        <v>2617</v>
      </c>
      <c r="G12" s="17">
        <f t="shared" si="0"/>
        <v>10.431792128391288</v>
      </c>
      <c r="H12" s="2">
        <f>+B12-C12+'Septiembre 2024'!H12</f>
        <v>3479</v>
      </c>
      <c r="I12" s="18">
        <f>+'Octubre 2023'!H12</f>
        <v>3198</v>
      </c>
      <c r="J12" s="17">
        <f t="shared" si="1"/>
        <v>8.7867417135709811</v>
      </c>
    </row>
    <row r="13" spans="1:10" x14ac:dyDescent="0.15">
      <c r="A13" s="8" t="s">
        <v>2</v>
      </c>
      <c r="B13" s="6">
        <f t="shared" ref="B13" si="4">SUM(B8:B12)</f>
        <v>1328</v>
      </c>
      <c r="C13" s="6">
        <f>SUM(C8:C12)</f>
        <v>1041</v>
      </c>
      <c r="D13" s="7">
        <f>+(B13-C13)*100/C13</f>
        <v>27.569644572526418</v>
      </c>
      <c r="E13" s="6">
        <f>SUM(E8:E12)</f>
        <v>11414</v>
      </c>
      <c r="F13" s="6">
        <f>SUM(F8:F12)</f>
        <v>10574</v>
      </c>
      <c r="G13" s="7">
        <f t="shared" si="0"/>
        <v>7.9440136183090599</v>
      </c>
      <c r="H13" s="6">
        <f>SUM(H8:H12)</f>
        <v>13667</v>
      </c>
      <c r="I13" s="6">
        <f>SUM(I8:I12)</f>
        <v>12866</v>
      </c>
      <c r="J13" s="7">
        <f t="shared" si="1"/>
        <v>6.2257111767449089</v>
      </c>
    </row>
    <row r="14" spans="1:10" ht="13" x14ac:dyDescent="0.15">
      <c r="A14" s="1" t="s">
        <v>12</v>
      </c>
      <c r="B14" s="2">
        <v>154</v>
      </c>
      <c r="C14" s="19">
        <f>+'Octubre 2023'!B14</f>
        <v>132</v>
      </c>
      <c r="D14" s="17">
        <f t="shared" si="2"/>
        <v>16.666666666666668</v>
      </c>
      <c r="E14" s="2">
        <f>+B14+'Septiembre 2024'!E14</f>
        <v>1527</v>
      </c>
      <c r="F14" s="2">
        <f>+C14+'Septiembre 2024'!F14</f>
        <v>1340</v>
      </c>
      <c r="G14" s="17">
        <f t="shared" si="0"/>
        <v>13.955223880597014</v>
      </c>
      <c r="H14" s="2">
        <f>+B14-C14+'Septiembre 2024'!H14</f>
        <v>1808</v>
      </c>
      <c r="I14" s="18">
        <f>+'Octubre 2023'!H14</f>
        <v>1619</v>
      </c>
      <c r="J14" s="17">
        <f t="shared" si="1"/>
        <v>11.673872760963558</v>
      </c>
    </row>
    <row r="15" spans="1:10" ht="13" x14ac:dyDescent="0.15">
      <c r="A15" s="1" t="s">
        <v>13</v>
      </c>
      <c r="B15" s="2">
        <v>127</v>
      </c>
      <c r="C15" s="19">
        <f>+'Octubre 2023'!B15</f>
        <v>109</v>
      </c>
      <c r="D15" s="17">
        <f t="shared" si="2"/>
        <v>16.513761467889907</v>
      </c>
      <c r="E15" s="2">
        <f>+B15+'Septiembre 2024'!E15</f>
        <v>1215</v>
      </c>
      <c r="F15" s="2">
        <f>+C15+'Septiembre 2024'!F15</f>
        <v>1105</v>
      </c>
      <c r="G15" s="17">
        <f t="shared" si="0"/>
        <v>9.9547511312217196</v>
      </c>
      <c r="H15" s="2">
        <f>+B15-C15+'Septiembre 2024'!H15</f>
        <v>1451</v>
      </c>
      <c r="I15" s="18">
        <f>+'Octubre 2023'!H15</f>
        <v>1345</v>
      </c>
      <c r="J15" s="17">
        <f t="shared" si="1"/>
        <v>7.8810408921933082</v>
      </c>
    </row>
    <row r="16" spans="1:10" ht="13" x14ac:dyDescent="0.15">
      <c r="A16" s="1" t="s">
        <v>14</v>
      </c>
      <c r="B16" s="2">
        <v>131</v>
      </c>
      <c r="C16" s="19">
        <f>+'Octubre 2023'!B16</f>
        <v>84</v>
      </c>
      <c r="D16" s="17">
        <f t="shared" si="2"/>
        <v>55.952380952380949</v>
      </c>
      <c r="E16" s="2">
        <f>+B16+'Septiembre 2024'!E16</f>
        <v>1093</v>
      </c>
      <c r="F16" s="2">
        <f>+C16+'Septiembre 2024'!F16</f>
        <v>917</v>
      </c>
      <c r="G16" s="17">
        <f t="shared" si="0"/>
        <v>19.193020719738279</v>
      </c>
      <c r="H16" s="2">
        <f>+B16-C16+'Septiembre 2024'!H16</f>
        <v>1305</v>
      </c>
      <c r="I16" s="18">
        <f>+'Octubre 2023'!H16</f>
        <v>1127</v>
      </c>
      <c r="J16" s="17">
        <f t="shared" si="1"/>
        <v>15.794143744454303</v>
      </c>
    </row>
    <row r="17" spans="1:10" ht="13" x14ac:dyDescent="0.15">
      <c r="A17" s="1" t="s">
        <v>15</v>
      </c>
      <c r="B17" s="2">
        <v>85</v>
      </c>
      <c r="C17" s="19">
        <f>+'Octubre 2023'!B17</f>
        <v>55</v>
      </c>
      <c r="D17" s="17">
        <f t="shared" si="2"/>
        <v>54.545454545454547</v>
      </c>
      <c r="E17" s="2">
        <f>+B17+'Septiembre 2024'!E17</f>
        <v>747</v>
      </c>
      <c r="F17" s="2">
        <f>+C17+'Septiembre 2024'!F17</f>
        <v>640</v>
      </c>
      <c r="G17" s="17">
        <f t="shared" si="0"/>
        <v>16.71875</v>
      </c>
      <c r="H17" s="2">
        <f>+B17-C17+'Septiembre 2024'!H17</f>
        <v>866</v>
      </c>
      <c r="I17" s="18">
        <f>+'Octubre 2023'!H17</f>
        <v>774</v>
      </c>
      <c r="J17" s="17">
        <f t="shared" si="1"/>
        <v>11.886304909560723</v>
      </c>
    </row>
    <row r="18" spans="1:10" ht="13" x14ac:dyDescent="0.15">
      <c r="A18" s="1" t="s">
        <v>31</v>
      </c>
      <c r="B18" s="2">
        <v>51</v>
      </c>
      <c r="C18" s="19">
        <f>+'Octubre 2023'!B18</f>
        <v>43</v>
      </c>
      <c r="D18" s="17">
        <f t="shared" si="2"/>
        <v>18.604651162790699</v>
      </c>
      <c r="E18" s="2">
        <f>+B18+'Septiembre 2024'!E18</f>
        <v>506</v>
      </c>
      <c r="F18" s="2">
        <f>+C18+'Septiembre 2024'!F18</f>
        <v>397</v>
      </c>
      <c r="G18" s="17">
        <f t="shared" si="0"/>
        <v>27.455919395465994</v>
      </c>
      <c r="H18" s="2">
        <f>+B18-C18+'Septiembre 2024'!H18</f>
        <v>618</v>
      </c>
      <c r="I18" s="18">
        <f>+'Octubre 2023'!H18</f>
        <v>510</v>
      </c>
      <c r="J18" s="17">
        <f t="shared" si="1"/>
        <v>21.176470588235293</v>
      </c>
    </row>
    <row r="19" spans="1:10" x14ac:dyDescent="0.15">
      <c r="A19" s="8" t="s">
        <v>3</v>
      </c>
      <c r="B19" s="6">
        <f t="shared" ref="B19" si="5">SUM(B14:B18)</f>
        <v>548</v>
      </c>
      <c r="C19" s="6">
        <f>SUM(C14:C18)</f>
        <v>423</v>
      </c>
      <c r="D19" s="7">
        <f>+(B19-C19)*100/C19</f>
        <v>29.550827423167849</v>
      </c>
      <c r="E19" s="6">
        <f>SUM(E14:E18)</f>
        <v>5088</v>
      </c>
      <c r="F19" s="6">
        <f>SUM(F14:F18)</f>
        <v>4399</v>
      </c>
      <c r="G19" s="7">
        <f t="shared" si="0"/>
        <v>15.662650602409638</v>
      </c>
      <c r="H19" s="6">
        <f>SUM(H14:H18)</f>
        <v>6048</v>
      </c>
      <c r="I19" s="6">
        <f>SUM(I14:I18)</f>
        <v>5375</v>
      </c>
      <c r="J19" s="7">
        <f t="shared" si="1"/>
        <v>12.52093023255814</v>
      </c>
    </row>
    <row r="20" spans="1:10" ht="13" x14ac:dyDescent="0.15">
      <c r="A20" s="1" t="s">
        <v>16</v>
      </c>
      <c r="B20" s="2">
        <v>54</v>
      </c>
      <c r="C20" s="19">
        <f>+'Octubre 2023'!B20</f>
        <v>36</v>
      </c>
      <c r="D20" s="17">
        <f t="shared" ref="D20:D27" si="6">+(B20-C20)*100/C20</f>
        <v>50</v>
      </c>
      <c r="E20" s="2">
        <f>+B20+'Septiembre 2024'!E20</f>
        <v>446</v>
      </c>
      <c r="F20" s="2">
        <f>+C20+'Septiembre 2024'!F20</f>
        <v>365</v>
      </c>
      <c r="G20" s="17">
        <f t="shared" si="0"/>
        <v>22.19178082191781</v>
      </c>
      <c r="H20" s="2">
        <f>+B20-C20+'Septiembre 2024'!H20</f>
        <v>516</v>
      </c>
      <c r="I20" s="18">
        <f>+'Octubre 2023'!H20</f>
        <v>440</v>
      </c>
      <c r="J20" s="17">
        <f t="shared" si="1"/>
        <v>17.272727272727273</v>
      </c>
    </row>
    <row r="21" spans="1:10" ht="13" x14ac:dyDescent="0.15">
      <c r="A21" s="1" t="s">
        <v>17</v>
      </c>
      <c r="B21" s="2">
        <v>51</v>
      </c>
      <c r="C21" s="19">
        <f>+'Octubre 2023'!B21</f>
        <v>32</v>
      </c>
      <c r="D21" s="17">
        <f t="shared" si="6"/>
        <v>59.375</v>
      </c>
      <c r="E21" s="2">
        <f>+B21+'Septiembre 2024'!E21</f>
        <v>426</v>
      </c>
      <c r="F21" s="2">
        <f>+C21+'Septiembre 2024'!F21</f>
        <v>372</v>
      </c>
      <c r="G21" s="17">
        <f t="shared" si="0"/>
        <v>14.516129032258064</v>
      </c>
      <c r="H21" s="2">
        <f>+B21-C21+'Septiembre 2024'!H21</f>
        <v>500</v>
      </c>
      <c r="I21" s="18">
        <f>+'Octubre 2023'!H21</f>
        <v>454</v>
      </c>
      <c r="J21" s="17">
        <f t="shared" si="1"/>
        <v>10.13215859030837</v>
      </c>
    </row>
    <row r="22" spans="1:10" ht="13" x14ac:dyDescent="0.15">
      <c r="A22" s="1" t="s">
        <v>19</v>
      </c>
      <c r="B22" s="2">
        <v>24</v>
      </c>
      <c r="C22" s="19">
        <f>+'Octubre 2023'!B22</f>
        <v>16</v>
      </c>
      <c r="D22" s="17">
        <f t="shared" si="6"/>
        <v>50</v>
      </c>
      <c r="E22" s="2">
        <f>+B22+'Septiembre 2024'!E22</f>
        <v>195</v>
      </c>
      <c r="F22" s="2">
        <f>+C22+'Septiembre 2024'!F22</f>
        <v>166</v>
      </c>
      <c r="G22" s="17">
        <f t="shared" si="0"/>
        <v>17.46987951807229</v>
      </c>
      <c r="H22" s="2">
        <f>+B22-C22+'Septiembre 2024'!H22</f>
        <v>230</v>
      </c>
      <c r="I22" s="18">
        <f>+'Octubre 2023'!H22</f>
        <v>210</v>
      </c>
      <c r="J22" s="17">
        <f t="shared" si="1"/>
        <v>9.5238095238095237</v>
      </c>
    </row>
    <row r="23" spans="1:10" ht="13" x14ac:dyDescent="0.15">
      <c r="A23" s="1" t="s">
        <v>18</v>
      </c>
      <c r="B23" s="2">
        <v>27</v>
      </c>
      <c r="C23" s="19">
        <f>+'Octubre 2023'!B23</f>
        <v>12</v>
      </c>
      <c r="D23" s="17">
        <f t="shared" si="6"/>
        <v>125</v>
      </c>
      <c r="E23" s="2">
        <f>+B23+'Septiembre 2024'!E23</f>
        <v>213</v>
      </c>
      <c r="F23" s="2">
        <f>+C23+'Septiembre 2024'!F23</f>
        <v>180</v>
      </c>
      <c r="G23" s="17">
        <f t="shared" si="0"/>
        <v>18.333333333333332</v>
      </c>
      <c r="H23" s="2">
        <f>+B23-C23+'Septiembre 2024'!H23</f>
        <v>252</v>
      </c>
      <c r="I23" s="18">
        <f>+'Octubre 2023'!H23</f>
        <v>212</v>
      </c>
      <c r="J23" s="17">
        <f t="shared" si="1"/>
        <v>18.867924528301888</v>
      </c>
    </row>
    <row r="24" spans="1:10" ht="13" x14ac:dyDescent="0.15">
      <c r="A24" s="1" t="s">
        <v>20</v>
      </c>
      <c r="B24" s="2">
        <v>19</v>
      </c>
      <c r="C24" s="19">
        <f>+'Octubre 2023'!B24</f>
        <v>11</v>
      </c>
      <c r="D24" s="17">
        <f t="shared" si="6"/>
        <v>72.727272727272734</v>
      </c>
      <c r="E24" s="2">
        <f>+B24+'Septiembre 2024'!E24</f>
        <v>207</v>
      </c>
      <c r="F24" s="2">
        <f>+C24+'Septiembre 2024'!F24</f>
        <v>207</v>
      </c>
      <c r="G24" s="17">
        <f t="shared" si="0"/>
        <v>0</v>
      </c>
      <c r="H24" s="2">
        <f>+B24-C24+'Septiembre 2024'!H24</f>
        <v>241</v>
      </c>
      <c r="I24" s="18">
        <f>+'Octubre 2023'!H24</f>
        <v>248</v>
      </c>
      <c r="J24" s="17">
        <f t="shared" si="1"/>
        <v>-2.8225806451612905</v>
      </c>
    </row>
    <row r="25" spans="1:10" ht="13" x14ac:dyDescent="0.15">
      <c r="A25" s="1" t="s">
        <v>22</v>
      </c>
      <c r="B25" s="2">
        <v>68</v>
      </c>
      <c r="C25" s="19">
        <f>+'Octubre 2023'!B25</f>
        <v>41</v>
      </c>
      <c r="D25" s="17">
        <f t="shared" si="6"/>
        <v>65.853658536585371</v>
      </c>
      <c r="E25" s="2">
        <f>+B25+'Septiembre 2024'!E25</f>
        <v>532</v>
      </c>
      <c r="F25" s="2">
        <f>+C25+'Septiembre 2024'!F25</f>
        <v>438</v>
      </c>
      <c r="G25" s="17">
        <f t="shared" si="0"/>
        <v>21.461187214611872</v>
      </c>
      <c r="H25" s="2">
        <f>+B25-C25+'Septiembre 2024'!H25</f>
        <v>626</v>
      </c>
      <c r="I25" s="18">
        <f>+'Octubre 2023'!H25</f>
        <v>544</v>
      </c>
      <c r="J25" s="17">
        <f t="shared" si="1"/>
        <v>15.073529411764707</v>
      </c>
    </row>
    <row r="26" spans="1:10" ht="13" x14ac:dyDescent="0.15">
      <c r="A26" s="1" t="s">
        <v>21</v>
      </c>
      <c r="B26" s="2">
        <v>25</v>
      </c>
      <c r="C26" s="19">
        <f>+'Octubre 2023'!B26</f>
        <v>15</v>
      </c>
      <c r="D26" s="17">
        <f t="shared" si="6"/>
        <v>66.666666666666671</v>
      </c>
      <c r="E26" s="2">
        <f>+B26+'Septiembre 2024'!E26</f>
        <v>173</v>
      </c>
      <c r="F26" s="2">
        <f>+C26+'Septiembre 2024'!F26</f>
        <v>137</v>
      </c>
      <c r="G26" s="17">
        <f t="shared" si="0"/>
        <v>26.277372262773724</v>
      </c>
      <c r="H26" s="2">
        <f>+B26-C26+'Septiembre 2024'!H26</f>
        <v>202</v>
      </c>
      <c r="I26" s="18">
        <f>+'Octubre 2023'!H26</f>
        <v>167</v>
      </c>
      <c r="J26" s="17">
        <f t="shared" si="1"/>
        <v>20.95808383233533</v>
      </c>
    </row>
    <row r="27" spans="1:10" ht="13" x14ac:dyDescent="0.15">
      <c r="A27" s="1" t="s">
        <v>30</v>
      </c>
      <c r="B27" s="2">
        <v>26</v>
      </c>
      <c r="C27" s="19">
        <f>+'Octubre 2023'!B27</f>
        <v>4</v>
      </c>
      <c r="D27" s="17">
        <f t="shared" si="6"/>
        <v>550</v>
      </c>
      <c r="E27" s="2">
        <f>+B27+'Septiembre 2024'!E27</f>
        <v>129</v>
      </c>
      <c r="F27" s="2">
        <f>+C27+'Septiembre 2024'!F27</f>
        <v>84</v>
      </c>
      <c r="G27" s="17">
        <f t="shared" si="0"/>
        <v>53.571428571428569</v>
      </c>
      <c r="H27" s="2">
        <f>+B27-C27+'Septiembre 2024'!H27</f>
        <v>141</v>
      </c>
      <c r="I27" s="18">
        <f>+'Octubre 2023'!H27</f>
        <v>95</v>
      </c>
      <c r="J27" s="17">
        <f t="shared" si="1"/>
        <v>48.421052631578945</v>
      </c>
    </row>
    <row r="28" spans="1:10" x14ac:dyDescent="0.15">
      <c r="A28" s="8" t="s">
        <v>27</v>
      </c>
      <c r="B28" s="6">
        <f t="shared" ref="B28" si="7">SUM(B20:B27)</f>
        <v>294</v>
      </c>
      <c r="C28" s="6">
        <f>SUM(C20:C27)</f>
        <v>167</v>
      </c>
      <c r="D28" s="7">
        <f>+(B28-C28)*100/C28</f>
        <v>76.047904191616766</v>
      </c>
      <c r="E28" s="6">
        <f>SUM(E20:E27)</f>
        <v>2321</v>
      </c>
      <c r="F28" s="6">
        <f>SUM(F20:F27)</f>
        <v>1949</v>
      </c>
      <c r="G28" s="7">
        <f>+(E28-F28)*100/F28</f>
        <v>19.086711133914829</v>
      </c>
      <c r="H28" s="6">
        <f>SUM(H20:H27)</f>
        <v>2708</v>
      </c>
      <c r="I28" s="6">
        <f>SUM(I20:I27)</f>
        <v>2370</v>
      </c>
      <c r="J28" s="7">
        <f>+(H28-I28)*100/I28</f>
        <v>14.261603375527427</v>
      </c>
    </row>
    <row r="29" spans="1:10" ht="14" x14ac:dyDescent="0.15">
      <c r="A29" s="16" t="s">
        <v>28</v>
      </c>
      <c r="B29" s="14">
        <f>+B7+B13+B19+B28</f>
        <v>2537</v>
      </c>
      <c r="C29" s="14">
        <f>+C7+C13+C19+C28</f>
        <v>1915</v>
      </c>
      <c r="D29" s="15">
        <f>+(B29-C29)*100/C29</f>
        <v>32.480417754569189</v>
      </c>
      <c r="E29" s="14">
        <f t="shared" ref="E29:I29" si="8">+E7+E13+E19+E28</f>
        <v>21809</v>
      </c>
      <c r="F29" s="14">
        <f t="shared" si="8"/>
        <v>19966</v>
      </c>
      <c r="G29" s="15">
        <f>+(E29-F29)*100/F29</f>
        <v>9.2306921767003907</v>
      </c>
      <c r="H29" s="14">
        <f t="shared" si="8"/>
        <v>25958</v>
      </c>
      <c r="I29" s="14">
        <f t="shared" si="8"/>
        <v>24271</v>
      </c>
      <c r="J29" s="15">
        <f>+(H29-I29)*100/I29</f>
        <v>6.9506818837295539</v>
      </c>
    </row>
    <row r="30" spans="1:10" x14ac:dyDescent="0.15">
      <c r="A30" s="13" t="s">
        <v>29</v>
      </c>
      <c r="B30" s="13">
        <f>+B29-B7</f>
        <v>2170</v>
      </c>
      <c r="C30" s="13">
        <f>+C29-C7</f>
        <v>1631</v>
      </c>
      <c r="D30" s="12">
        <f>+(B30-C30)*100/C30</f>
        <v>33.047210300429185</v>
      </c>
      <c r="E30" s="13">
        <f t="shared" ref="E30:I30" si="9">+E29-E7</f>
        <v>18823</v>
      </c>
      <c r="F30" s="13">
        <f t="shared" si="9"/>
        <v>16922</v>
      </c>
      <c r="G30" s="12">
        <f>+(E30-F30)*100/F30</f>
        <v>11.233896702517432</v>
      </c>
      <c r="H30" s="13">
        <f t="shared" si="9"/>
        <v>22423</v>
      </c>
      <c r="I30" s="13">
        <f t="shared" si="9"/>
        <v>20611</v>
      </c>
      <c r="J30" s="12">
        <f>+(H30-I30)*100/I30</f>
        <v>8.7914220561835918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BD5C-5DE2-9945-B1AC-756177F94F73}">
  <dimension ref="A2:J30"/>
  <sheetViews>
    <sheetView zoomScale="129" zoomScaleNormal="129" zoomScalePageLayoutView="129" workbookViewId="0">
      <selection activeCell="E50" sqref="E50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83</v>
      </c>
      <c r="C4" s="19">
        <f>+'Enero 2023'!B4</f>
        <v>86</v>
      </c>
      <c r="D4" s="17">
        <f>+(B4-C4)*100/C4</f>
        <v>-3.4883720930232558</v>
      </c>
      <c r="E4" s="2">
        <f>+B4</f>
        <v>83</v>
      </c>
      <c r="F4" s="2">
        <f>+C4</f>
        <v>86</v>
      </c>
      <c r="G4" s="17">
        <f t="shared" ref="G4:G27" si="0">+(E4-F4)*100/F4</f>
        <v>-3.4883720930232558</v>
      </c>
      <c r="H4" s="2">
        <f>+B4-C4+'Diciembre 2023'!H4</f>
        <v>1016</v>
      </c>
      <c r="I4" s="18">
        <f>+'Enero 2023'!H4</f>
        <v>1133</v>
      </c>
      <c r="J4" s="17">
        <f t="shared" ref="J4:J27" si="1">+(H4-I4)*100/I4</f>
        <v>-10.326566637246248</v>
      </c>
    </row>
    <row r="5" spans="1:10" ht="13" x14ac:dyDescent="0.15">
      <c r="A5" s="1" t="s">
        <v>5</v>
      </c>
      <c r="B5" s="2">
        <v>90</v>
      </c>
      <c r="C5" s="19">
        <f>+'Enero 2023'!B5</f>
        <v>80</v>
      </c>
      <c r="D5" s="17">
        <f t="shared" ref="D5:D18" si="2">+(B5-C5)*100/C5</f>
        <v>12.5</v>
      </c>
      <c r="E5" s="2">
        <f t="shared" ref="E5:E6" si="3">+B5</f>
        <v>90</v>
      </c>
      <c r="F5" s="2">
        <f t="shared" ref="F5:F6" si="4">+C5</f>
        <v>80</v>
      </c>
      <c r="G5" s="17">
        <f t="shared" si="0"/>
        <v>12.5</v>
      </c>
      <c r="H5" s="2">
        <f>+B5-C5+'Diciembre 2023'!H5</f>
        <v>1163</v>
      </c>
      <c r="I5" s="18">
        <f>+'Enero 2023'!H5</f>
        <v>1266</v>
      </c>
      <c r="J5" s="17">
        <f t="shared" si="1"/>
        <v>-8.1358609794628745</v>
      </c>
    </row>
    <row r="6" spans="1:10" ht="13" x14ac:dyDescent="0.15">
      <c r="A6" s="1" t="s">
        <v>6</v>
      </c>
      <c r="B6" s="2">
        <v>97</v>
      </c>
      <c r="C6" s="19">
        <f>+'Enero 2023'!B6</f>
        <v>119</v>
      </c>
      <c r="D6" s="17">
        <f t="shared" si="2"/>
        <v>-18.487394957983192</v>
      </c>
      <c r="E6" s="2">
        <f t="shared" si="3"/>
        <v>97</v>
      </c>
      <c r="F6" s="2">
        <f t="shared" si="4"/>
        <v>119</v>
      </c>
      <c r="G6" s="17">
        <f t="shared" si="0"/>
        <v>-18.487394957983192</v>
      </c>
      <c r="H6" s="2">
        <f>+B6-C6+'Diciembre 2023'!H6</f>
        <v>1399</v>
      </c>
      <c r="I6" s="18">
        <f>+'Enero 2023'!H6</f>
        <v>1593</v>
      </c>
      <c r="J6" s="17">
        <f t="shared" si="1"/>
        <v>-12.178279974890144</v>
      </c>
    </row>
    <row r="7" spans="1:10" x14ac:dyDescent="0.15">
      <c r="A7" s="8" t="s">
        <v>1</v>
      </c>
      <c r="B7" s="6">
        <f>SUM(B4:B6)</f>
        <v>270</v>
      </c>
      <c r="C7" s="6">
        <f>SUM(C4:C6)</f>
        <v>285</v>
      </c>
      <c r="D7" s="7">
        <f>+(B7-C7)*100/C7</f>
        <v>-5.2631578947368425</v>
      </c>
      <c r="E7" s="6">
        <f>SUM(E4:E6)</f>
        <v>270</v>
      </c>
      <c r="F7" s="6">
        <f>SUM(F4:F6)</f>
        <v>285</v>
      </c>
      <c r="G7" s="7">
        <f t="shared" si="0"/>
        <v>-5.2631578947368425</v>
      </c>
      <c r="H7" s="6">
        <f>SUM(H4:H6)</f>
        <v>3578</v>
      </c>
      <c r="I7" s="6">
        <f>SUM(I4:I6)</f>
        <v>3992</v>
      </c>
      <c r="J7" s="7">
        <f t="shared" si="1"/>
        <v>-10.370741482965931</v>
      </c>
    </row>
    <row r="8" spans="1:10" ht="13" x14ac:dyDescent="0.15">
      <c r="A8" s="1" t="s">
        <v>7</v>
      </c>
      <c r="B8" s="2">
        <v>95</v>
      </c>
      <c r="C8" s="19">
        <f>+'Enero 2023'!B8</f>
        <v>105</v>
      </c>
      <c r="D8" s="17">
        <f t="shared" si="2"/>
        <v>-9.5238095238095237</v>
      </c>
      <c r="E8" s="2">
        <f t="shared" ref="E8:E12" si="5">+B8</f>
        <v>95</v>
      </c>
      <c r="F8" s="2">
        <f t="shared" ref="F8:F12" si="6">+C8</f>
        <v>105</v>
      </c>
      <c r="G8" s="17">
        <f t="shared" si="0"/>
        <v>-9.5238095238095237</v>
      </c>
      <c r="H8" s="2">
        <f>+B8-C8+'Diciembre 2023'!H8</f>
        <v>1241</v>
      </c>
      <c r="I8" s="18">
        <f>+'Enero 2023'!H8</f>
        <v>1350</v>
      </c>
      <c r="J8" s="17">
        <f t="shared" si="1"/>
        <v>-8.0740740740740744</v>
      </c>
    </row>
    <row r="9" spans="1:10" ht="13" x14ac:dyDescent="0.15">
      <c r="A9" s="1" t="s">
        <v>8</v>
      </c>
      <c r="B9" s="2">
        <v>175</v>
      </c>
      <c r="C9" s="19">
        <f>+'Enero 2023'!B9</f>
        <v>173</v>
      </c>
      <c r="D9" s="17">
        <f t="shared" si="2"/>
        <v>1.1560693641618498</v>
      </c>
      <c r="E9" s="2">
        <f t="shared" si="5"/>
        <v>175</v>
      </c>
      <c r="F9" s="2">
        <f t="shared" si="6"/>
        <v>173</v>
      </c>
      <c r="G9" s="17">
        <f t="shared" si="0"/>
        <v>1.1560693641618498</v>
      </c>
      <c r="H9" s="2">
        <f>+B9-C9+'Diciembre 2023'!H9</f>
        <v>2130</v>
      </c>
      <c r="I9" s="18">
        <f>+'Enero 2023'!H9</f>
        <v>2352</v>
      </c>
      <c r="J9" s="17">
        <f t="shared" si="1"/>
        <v>-9.4387755102040813</v>
      </c>
    </row>
    <row r="10" spans="1:10" ht="13" x14ac:dyDescent="0.15">
      <c r="A10" s="1" t="s">
        <v>9</v>
      </c>
      <c r="B10" s="2">
        <v>271</v>
      </c>
      <c r="C10" s="19">
        <f>+'Enero 2023'!B10</f>
        <v>267</v>
      </c>
      <c r="D10" s="17">
        <f t="shared" si="2"/>
        <v>1.4981273408239701</v>
      </c>
      <c r="E10" s="2">
        <f t="shared" si="5"/>
        <v>271</v>
      </c>
      <c r="F10" s="2">
        <f t="shared" si="6"/>
        <v>267</v>
      </c>
      <c r="G10" s="17">
        <f t="shared" si="0"/>
        <v>1.4981273408239701</v>
      </c>
      <c r="H10" s="2">
        <f>+B10-C10+'Diciembre 2023'!H10</f>
        <v>3481</v>
      </c>
      <c r="I10" s="18">
        <f>+'Enero 2023'!H10</f>
        <v>3606</v>
      </c>
      <c r="J10" s="17">
        <f t="shared" si="1"/>
        <v>-3.466444814198558</v>
      </c>
    </row>
    <row r="11" spans="1:10" ht="13" x14ac:dyDescent="0.15">
      <c r="A11" s="1" t="s">
        <v>10</v>
      </c>
      <c r="B11" s="2">
        <v>237</v>
      </c>
      <c r="C11" s="19">
        <f>+'Enero 2023'!B11</f>
        <v>232</v>
      </c>
      <c r="D11" s="17">
        <f t="shared" si="2"/>
        <v>2.1551724137931036</v>
      </c>
      <c r="E11" s="2">
        <f t="shared" si="5"/>
        <v>237</v>
      </c>
      <c r="F11" s="2">
        <f t="shared" si="6"/>
        <v>232</v>
      </c>
      <c r="G11" s="17">
        <f t="shared" si="0"/>
        <v>2.1551724137931036</v>
      </c>
      <c r="H11" s="2">
        <f>+B11-C11+'Diciembre 2023'!H11</f>
        <v>2770</v>
      </c>
      <c r="I11" s="18">
        <f>+'Enero 2023'!H11</f>
        <v>2839</v>
      </c>
      <c r="J11" s="17">
        <f t="shared" si="1"/>
        <v>-2.4304332511447693</v>
      </c>
    </row>
    <row r="12" spans="1:10" ht="13" x14ac:dyDescent="0.15">
      <c r="A12" s="1" t="s">
        <v>11</v>
      </c>
      <c r="B12" s="2">
        <v>277</v>
      </c>
      <c r="C12" s="19">
        <f>+'Enero 2023'!B12</f>
        <v>283</v>
      </c>
      <c r="D12" s="17">
        <f t="shared" si="2"/>
        <v>-2.1201413427561837</v>
      </c>
      <c r="E12" s="2">
        <f t="shared" si="5"/>
        <v>277</v>
      </c>
      <c r="F12" s="2">
        <f t="shared" si="6"/>
        <v>283</v>
      </c>
      <c r="G12" s="17">
        <f t="shared" si="0"/>
        <v>-2.1201413427561837</v>
      </c>
      <c r="H12" s="2">
        <f>+B12-C12+'Diciembre 2023'!H12</f>
        <v>3200</v>
      </c>
      <c r="I12" s="18">
        <f>+'Enero 2023'!H12</f>
        <v>3310</v>
      </c>
      <c r="J12" s="17">
        <f t="shared" si="1"/>
        <v>-3.3232628398791539</v>
      </c>
    </row>
    <row r="13" spans="1:10" x14ac:dyDescent="0.15">
      <c r="A13" s="8" t="s">
        <v>2</v>
      </c>
      <c r="B13" s="6">
        <f>SUM(B8:B12)</f>
        <v>1055</v>
      </c>
      <c r="C13" s="6">
        <f>SUM(C8:C12)</f>
        <v>1060</v>
      </c>
      <c r="D13" s="7">
        <f>+(B13-C13)*100/C13</f>
        <v>-0.47169811320754718</v>
      </c>
      <c r="E13" s="6">
        <f>SUM(E8:E12)</f>
        <v>1055</v>
      </c>
      <c r="F13" s="6">
        <f>SUM(F8:F12)</f>
        <v>1060</v>
      </c>
      <c r="G13" s="7">
        <f t="shared" si="0"/>
        <v>-0.47169811320754718</v>
      </c>
      <c r="H13" s="6">
        <f>SUM(H8:H12)</f>
        <v>12822</v>
      </c>
      <c r="I13" s="6">
        <f>SUM(I8:I12)</f>
        <v>13457</v>
      </c>
      <c r="J13" s="7">
        <f t="shared" si="1"/>
        <v>-4.7187337445195805</v>
      </c>
    </row>
    <row r="14" spans="1:10" ht="13" x14ac:dyDescent="0.15">
      <c r="A14" s="1" t="s">
        <v>12</v>
      </c>
      <c r="B14" s="2">
        <v>147</v>
      </c>
      <c r="C14" s="19">
        <f>+'Enero 2023'!B14</f>
        <v>124</v>
      </c>
      <c r="D14" s="17">
        <f t="shared" si="2"/>
        <v>18.548387096774192</v>
      </c>
      <c r="E14" s="2">
        <f t="shared" ref="E14:E18" si="7">+B14</f>
        <v>147</v>
      </c>
      <c r="F14" s="2">
        <f t="shared" ref="F14:F18" si="8">+C14</f>
        <v>124</v>
      </c>
      <c r="G14" s="17">
        <f t="shared" si="0"/>
        <v>18.548387096774192</v>
      </c>
      <c r="H14" s="2">
        <f>+B14-C14+'Diciembre 2023'!H14</f>
        <v>1644</v>
      </c>
      <c r="I14" s="18">
        <f>+'Enero 2023'!H14</f>
        <v>1663</v>
      </c>
      <c r="J14" s="17">
        <f t="shared" si="1"/>
        <v>-1.142513529765484</v>
      </c>
    </row>
    <row r="15" spans="1:10" ht="13" x14ac:dyDescent="0.15">
      <c r="A15" s="1" t="s">
        <v>13</v>
      </c>
      <c r="B15" s="2">
        <v>124</v>
      </c>
      <c r="C15" s="19">
        <f>+'Enero 2023'!B15</f>
        <v>111</v>
      </c>
      <c r="D15" s="17">
        <f t="shared" si="2"/>
        <v>11.711711711711711</v>
      </c>
      <c r="E15" s="2">
        <f t="shared" si="7"/>
        <v>124</v>
      </c>
      <c r="F15" s="2">
        <f t="shared" si="8"/>
        <v>111</v>
      </c>
      <c r="G15" s="17">
        <f t="shared" si="0"/>
        <v>11.711711711711711</v>
      </c>
      <c r="H15" s="2">
        <f>+B15-C15+'Diciembre 2023'!H15</f>
        <v>1354</v>
      </c>
      <c r="I15" s="18">
        <f>+'Enero 2023'!H15</f>
        <v>1346</v>
      </c>
      <c r="J15" s="17">
        <f t="shared" si="1"/>
        <v>0.59435364041604755</v>
      </c>
    </row>
    <row r="16" spans="1:10" ht="13" x14ac:dyDescent="0.15">
      <c r="A16" s="1" t="s">
        <v>14</v>
      </c>
      <c r="B16" s="2">
        <v>102</v>
      </c>
      <c r="C16" s="19">
        <f>+'Enero 2023'!B16</f>
        <v>104</v>
      </c>
      <c r="D16" s="17">
        <f t="shared" si="2"/>
        <v>-1.9230769230769231</v>
      </c>
      <c r="E16" s="2">
        <f t="shared" si="7"/>
        <v>102</v>
      </c>
      <c r="F16" s="2">
        <f t="shared" si="8"/>
        <v>104</v>
      </c>
      <c r="G16" s="17">
        <f t="shared" si="0"/>
        <v>-1.9230769230769231</v>
      </c>
      <c r="H16" s="2">
        <f>+B16-C16+'Diciembre 2023'!H16</f>
        <v>1127</v>
      </c>
      <c r="I16" s="18">
        <f>+'Enero 2023'!H16</f>
        <v>1220</v>
      </c>
      <c r="J16" s="17">
        <f t="shared" si="1"/>
        <v>-7.6229508196721314</v>
      </c>
    </row>
    <row r="17" spans="1:10" ht="13" x14ac:dyDescent="0.15">
      <c r="A17" s="1" t="s">
        <v>15</v>
      </c>
      <c r="B17" s="2">
        <v>65</v>
      </c>
      <c r="C17" s="19">
        <f>+'Enero 2023'!B17</f>
        <v>56</v>
      </c>
      <c r="D17" s="17">
        <f t="shared" si="2"/>
        <v>16.071428571428573</v>
      </c>
      <c r="E17" s="2">
        <f t="shared" si="7"/>
        <v>65</v>
      </c>
      <c r="F17" s="2">
        <f t="shared" si="8"/>
        <v>56</v>
      </c>
      <c r="G17" s="17">
        <f t="shared" si="0"/>
        <v>16.071428571428573</v>
      </c>
      <c r="H17" s="2">
        <f>+B17-C17+'Diciembre 2023'!H17</f>
        <v>768</v>
      </c>
      <c r="I17" s="18">
        <f>+'Enero 2023'!H17</f>
        <v>767</v>
      </c>
      <c r="J17" s="17">
        <f t="shared" si="1"/>
        <v>0.1303780964797914</v>
      </c>
    </row>
    <row r="18" spans="1:10" ht="13" x14ac:dyDescent="0.15">
      <c r="A18" s="1" t="s">
        <v>31</v>
      </c>
      <c r="B18" s="2">
        <v>44</v>
      </c>
      <c r="C18" s="19">
        <f>+'Enero 2023'!B18</f>
        <v>28</v>
      </c>
      <c r="D18" s="17">
        <f t="shared" si="2"/>
        <v>57.142857142857146</v>
      </c>
      <c r="E18" s="2">
        <f t="shared" si="7"/>
        <v>44</v>
      </c>
      <c r="F18" s="2">
        <f t="shared" si="8"/>
        <v>28</v>
      </c>
      <c r="G18" s="17">
        <f t="shared" si="0"/>
        <v>57.142857142857146</v>
      </c>
      <c r="H18" s="2">
        <f>+B18-C18+'Diciembre 2023'!H18</f>
        <v>525</v>
      </c>
      <c r="I18" s="18">
        <f>+'Enero 2023'!H18</f>
        <v>531</v>
      </c>
      <c r="J18" s="17">
        <f t="shared" si="1"/>
        <v>-1.1299435028248588</v>
      </c>
    </row>
    <row r="19" spans="1:10" x14ac:dyDescent="0.15">
      <c r="A19" s="8" t="s">
        <v>3</v>
      </c>
      <c r="B19" s="6">
        <f>SUM(B14:B18)</f>
        <v>482</v>
      </c>
      <c r="C19" s="6">
        <f>SUM(C14:C18)</f>
        <v>423</v>
      </c>
      <c r="D19" s="7">
        <f>+(B19-C19)*100/C19</f>
        <v>13.947990543735225</v>
      </c>
      <c r="E19" s="6">
        <f>SUM(E14:E18)</f>
        <v>482</v>
      </c>
      <c r="F19" s="6">
        <f>SUM(F14:F18)</f>
        <v>423</v>
      </c>
      <c r="G19" s="7">
        <f t="shared" si="0"/>
        <v>13.947990543735225</v>
      </c>
      <c r="H19" s="6">
        <f>SUM(H14:H18)</f>
        <v>5418</v>
      </c>
      <c r="I19" s="6">
        <f>SUM(I14:I18)</f>
        <v>5527</v>
      </c>
      <c r="J19" s="7">
        <f t="shared" si="1"/>
        <v>-1.9721367830649539</v>
      </c>
    </row>
    <row r="20" spans="1:10" ht="13" x14ac:dyDescent="0.15">
      <c r="A20" s="1" t="s">
        <v>16</v>
      </c>
      <c r="B20" s="2">
        <v>47</v>
      </c>
      <c r="C20" s="19">
        <f>+'Enero 2023'!B20</f>
        <v>56</v>
      </c>
      <c r="D20" s="17">
        <f t="shared" ref="D20:D27" si="9">+(B20-C20)*100/C20</f>
        <v>-16.071428571428573</v>
      </c>
      <c r="E20" s="2">
        <f t="shared" ref="E20:E27" si="10">+B20</f>
        <v>47</v>
      </c>
      <c r="F20" s="2">
        <f t="shared" ref="F20:F27" si="11">+C20</f>
        <v>56</v>
      </c>
      <c r="G20" s="17">
        <f t="shared" si="0"/>
        <v>-16.071428571428573</v>
      </c>
      <c r="H20" s="2">
        <f>+B20-C20+'Diciembre 2023'!H20</f>
        <v>426</v>
      </c>
      <c r="I20" s="18">
        <f>+'Enero 2023'!H20</f>
        <v>490</v>
      </c>
      <c r="J20" s="17">
        <f t="shared" si="1"/>
        <v>-13.061224489795919</v>
      </c>
    </row>
    <row r="21" spans="1:10" ht="13" x14ac:dyDescent="0.15">
      <c r="A21" s="1" t="s">
        <v>17</v>
      </c>
      <c r="B21" s="2">
        <v>42</v>
      </c>
      <c r="C21" s="19">
        <f>+'Enero 2023'!B21</f>
        <v>29</v>
      </c>
      <c r="D21" s="17">
        <f t="shared" si="9"/>
        <v>44.827586206896555</v>
      </c>
      <c r="E21" s="2">
        <f t="shared" si="10"/>
        <v>42</v>
      </c>
      <c r="F21" s="2">
        <f t="shared" si="11"/>
        <v>29</v>
      </c>
      <c r="G21" s="17">
        <f t="shared" si="0"/>
        <v>44.827586206896555</v>
      </c>
      <c r="H21" s="2">
        <f>+B21-C21+'Diciembre 2023'!H21</f>
        <v>459</v>
      </c>
      <c r="I21" s="18">
        <f>+'Enero 2023'!H21</f>
        <v>430</v>
      </c>
      <c r="J21" s="17">
        <f t="shared" si="1"/>
        <v>6.7441860465116283</v>
      </c>
    </row>
    <row r="22" spans="1:10" ht="13" x14ac:dyDescent="0.15">
      <c r="A22" s="1" t="s">
        <v>19</v>
      </c>
      <c r="B22" s="2">
        <v>16</v>
      </c>
      <c r="C22" s="19">
        <f>+'Enero 2023'!B22</f>
        <v>15</v>
      </c>
      <c r="D22" s="17">
        <f t="shared" si="9"/>
        <v>6.666666666666667</v>
      </c>
      <c r="E22" s="2">
        <f t="shared" si="10"/>
        <v>16</v>
      </c>
      <c r="F22" s="2">
        <f t="shared" si="11"/>
        <v>15</v>
      </c>
      <c r="G22" s="17">
        <f t="shared" si="0"/>
        <v>6.666666666666667</v>
      </c>
      <c r="H22" s="2">
        <f>+B22-C22+'Diciembre 2023'!H22</f>
        <v>202</v>
      </c>
      <c r="I22" s="18">
        <f>+'Enero 2023'!H22</f>
        <v>219</v>
      </c>
      <c r="J22" s="17">
        <f t="shared" si="1"/>
        <v>-7.762557077625571</v>
      </c>
    </row>
    <row r="23" spans="1:10" ht="13" x14ac:dyDescent="0.15">
      <c r="A23" s="1" t="s">
        <v>18</v>
      </c>
      <c r="B23" s="2">
        <v>18</v>
      </c>
      <c r="C23" s="19">
        <f>+'Enero 2023'!B23</f>
        <v>19</v>
      </c>
      <c r="D23" s="17">
        <f t="shared" si="9"/>
        <v>-5.2631578947368425</v>
      </c>
      <c r="E23" s="2">
        <f t="shared" si="10"/>
        <v>18</v>
      </c>
      <c r="F23" s="2">
        <f t="shared" si="11"/>
        <v>19</v>
      </c>
      <c r="G23" s="17">
        <f t="shared" si="0"/>
        <v>-5.2631578947368425</v>
      </c>
      <c r="H23" s="2">
        <f>+B23-C23+'Diciembre 2023'!H23</f>
        <v>218</v>
      </c>
      <c r="I23" s="18">
        <f>+'Enero 2023'!H23</f>
        <v>237</v>
      </c>
      <c r="J23" s="17">
        <f t="shared" si="1"/>
        <v>-8.0168776371308024</v>
      </c>
    </row>
    <row r="24" spans="1:10" ht="13" x14ac:dyDescent="0.15">
      <c r="A24" s="1" t="s">
        <v>20</v>
      </c>
      <c r="B24" s="2">
        <v>25</v>
      </c>
      <c r="C24" s="19">
        <f>+'Enero 2023'!B24</f>
        <v>29</v>
      </c>
      <c r="D24" s="17">
        <f t="shared" si="9"/>
        <v>-13.793103448275861</v>
      </c>
      <c r="E24" s="2">
        <f t="shared" si="10"/>
        <v>25</v>
      </c>
      <c r="F24" s="2">
        <f t="shared" si="11"/>
        <v>29</v>
      </c>
      <c r="G24" s="17">
        <f t="shared" si="0"/>
        <v>-13.793103448275861</v>
      </c>
      <c r="H24" s="2">
        <f>+B24-C24+'Diciembre 2023'!H24</f>
        <v>237</v>
      </c>
      <c r="I24" s="18">
        <f>+'Enero 2023'!H24</f>
        <v>222</v>
      </c>
      <c r="J24" s="17">
        <f t="shared" si="1"/>
        <v>6.756756756756757</v>
      </c>
    </row>
    <row r="25" spans="1:10" ht="13" x14ac:dyDescent="0.15">
      <c r="A25" s="1" t="s">
        <v>22</v>
      </c>
      <c r="B25" s="2">
        <v>56</v>
      </c>
      <c r="C25" s="19">
        <f>+'Enero 2023'!B25</f>
        <v>51</v>
      </c>
      <c r="D25" s="17">
        <f t="shared" si="9"/>
        <v>9.8039215686274517</v>
      </c>
      <c r="E25" s="2">
        <f t="shared" si="10"/>
        <v>56</v>
      </c>
      <c r="F25" s="2">
        <f t="shared" si="11"/>
        <v>51</v>
      </c>
      <c r="G25" s="17">
        <f t="shared" si="0"/>
        <v>9.8039215686274517</v>
      </c>
      <c r="H25" s="2">
        <f>+B25-C25+'Diciembre 2023'!H25</f>
        <v>537</v>
      </c>
      <c r="I25" s="18">
        <f>+'Enero 2023'!H25</f>
        <v>579</v>
      </c>
      <c r="J25" s="17">
        <f t="shared" si="1"/>
        <v>-7.2538860103626943</v>
      </c>
    </row>
    <row r="26" spans="1:10" ht="13" x14ac:dyDescent="0.15">
      <c r="A26" s="1" t="s">
        <v>21</v>
      </c>
      <c r="B26" s="2">
        <v>9</v>
      </c>
      <c r="C26" s="19">
        <f>+'Enero 2023'!B26</f>
        <v>9</v>
      </c>
      <c r="D26" s="17">
        <f t="shared" si="9"/>
        <v>0</v>
      </c>
      <c r="E26" s="2">
        <f t="shared" si="10"/>
        <v>9</v>
      </c>
      <c r="F26" s="2">
        <f t="shared" si="11"/>
        <v>9</v>
      </c>
      <c r="G26" s="17">
        <f t="shared" si="0"/>
        <v>0</v>
      </c>
      <c r="H26" s="2">
        <f>+B26-C26+'Diciembre 2023'!H26</f>
        <v>166</v>
      </c>
      <c r="I26" s="18">
        <f>+'Enero 2023'!H26</f>
        <v>165</v>
      </c>
      <c r="J26" s="17">
        <f t="shared" si="1"/>
        <v>0.60606060606060608</v>
      </c>
    </row>
    <row r="27" spans="1:10" ht="13" x14ac:dyDescent="0.15">
      <c r="A27" s="1" t="s">
        <v>30</v>
      </c>
      <c r="B27" s="2">
        <v>9</v>
      </c>
      <c r="C27" s="19">
        <f>+'Enero 2023'!B27</f>
        <v>7</v>
      </c>
      <c r="D27" s="17">
        <f t="shared" si="9"/>
        <v>28.571428571428573</v>
      </c>
      <c r="E27" s="2">
        <f t="shared" si="10"/>
        <v>9</v>
      </c>
      <c r="F27" s="2">
        <f t="shared" si="11"/>
        <v>7</v>
      </c>
      <c r="G27" s="17">
        <f t="shared" si="0"/>
        <v>28.571428571428573</v>
      </c>
      <c r="H27" s="2">
        <f>+B27-C27+'Diciembre 2023'!H27</f>
        <v>98</v>
      </c>
      <c r="I27" s="18">
        <f>+'Enero 2023'!H27</f>
        <v>95</v>
      </c>
      <c r="J27" s="17">
        <f t="shared" si="1"/>
        <v>3.1578947368421053</v>
      </c>
    </row>
    <row r="28" spans="1:10" x14ac:dyDescent="0.15">
      <c r="A28" s="8" t="s">
        <v>27</v>
      </c>
      <c r="B28" s="6">
        <f>SUM(B20:B27)</f>
        <v>222</v>
      </c>
      <c r="C28" s="6">
        <f>SUM(C20:C27)</f>
        <v>215</v>
      </c>
      <c r="D28" s="7">
        <f>+(B28-C28)*100/C28</f>
        <v>3.2558139534883721</v>
      </c>
      <c r="E28" s="6">
        <f>SUM(E20:E27)</f>
        <v>222</v>
      </c>
      <c r="F28" s="6">
        <f>SUM(F20:F27)</f>
        <v>215</v>
      </c>
      <c r="G28" s="7">
        <f>+(E28-F28)*100/F28</f>
        <v>3.2558139534883721</v>
      </c>
      <c r="H28" s="6">
        <f>SUM(H20:H27)</f>
        <v>2343</v>
      </c>
      <c r="I28" s="6">
        <f>SUM(I20:I27)</f>
        <v>2437</v>
      </c>
      <c r="J28" s="7">
        <f>+(H28-I28)*100/I28</f>
        <v>-3.8572014772260976</v>
      </c>
    </row>
    <row r="29" spans="1:10" ht="14" x14ac:dyDescent="0.15">
      <c r="A29" s="16" t="s">
        <v>28</v>
      </c>
      <c r="B29" s="14">
        <f>+B7+B13+B19+B28</f>
        <v>2029</v>
      </c>
      <c r="C29" s="14">
        <f>+C7+C13+C19+C28</f>
        <v>1983</v>
      </c>
      <c r="D29" s="15">
        <f>+(B29-C29)*100/C29</f>
        <v>2.3197175995965709</v>
      </c>
      <c r="E29" s="14">
        <f t="shared" ref="E29:I29" si="12">+E7+E13+E19+E28</f>
        <v>2029</v>
      </c>
      <c r="F29" s="14">
        <f t="shared" si="12"/>
        <v>1983</v>
      </c>
      <c r="G29" s="15">
        <f>+(E29-F29)*100/F29</f>
        <v>2.3197175995965709</v>
      </c>
      <c r="H29" s="14">
        <f t="shared" si="12"/>
        <v>24161</v>
      </c>
      <c r="I29" s="14">
        <f t="shared" si="12"/>
        <v>25413</v>
      </c>
      <c r="J29" s="15">
        <f>+(H29-I29)*100/I29</f>
        <v>-4.9266123637508361</v>
      </c>
    </row>
    <row r="30" spans="1:10" x14ac:dyDescent="0.15">
      <c r="A30" s="13" t="s">
        <v>29</v>
      </c>
      <c r="B30" s="13">
        <f>+B29-B7</f>
        <v>1759</v>
      </c>
      <c r="C30" s="13">
        <f>+C29-C7</f>
        <v>1698</v>
      </c>
      <c r="D30" s="12">
        <f>+(B30-C30)*100/C30</f>
        <v>3.5924617196702004</v>
      </c>
      <c r="E30" s="13">
        <f t="shared" ref="E30:I30" si="13">+E29-E7</f>
        <v>1759</v>
      </c>
      <c r="F30" s="13">
        <f t="shared" si="13"/>
        <v>1698</v>
      </c>
      <c r="G30" s="12">
        <f>+(E30-F30)*100/F30</f>
        <v>3.5924617196702004</v>
      </c>
      <c r="H30" s="13">
        <f t="shared" si="13"/>
        <v>20583</v>
      </c>
      <c r="I30" s="13">
        <f t="shared" si="13"/>
        <v>21421</v>
      </c>
      <c r="J30" s="12">
        <f>+(H30-I30)*100/I30</f>
        <v>-3.91204892395313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83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172</v>
      </c>
      <c r="C4" s="19">
        <f>+'Julio 2015'!B4</f>
        <v>150</v>
      </c>
      <c r="D4" s="17">
        <f>+(B4-C4)*100/C4</f>
        <v>14.666666666666666</v>
      </c>
      <c r="E4" s="2">
        <f>+B4+'Junio 2016'!E4</f>
        <v>1228</v>
      </c>
      <c r="F4" s="2">
        <f>+C4+'Junio 2016'!F4</f>
        <v>1076</v>
      </c>
      <c r="G4" s="17">
        <f t="shared" ref="G4:G19" si="0">+(E4-F4)*100/F4</f>
        <v>14.12639405204461</v>
      </c>
      <c r="H4" s="2">
        <f>+B4-C4+'Junio 2016'!H4</f>
        <v>1932</v>
      </c>
      <c r="I4" s="18">
        <f>+'Julio 2015'!H4</f>
        <v>1730</v>
      </c>
      <c r="J4" s="17">
        <f t="shared" ref="J4:J27" si="1">+(H4-I4)*100/I4</f>
        <v>11.676300578034683</v>
      </c>
    </row>
    <row r="5" spans="1:10" ht="13" x14ac:dyDescent="0.15">
      <c r="A5" s="1" t="s">
        <v>5</v>
      </c>
      <c r="B5" s="19">
        <v>159</v>
      </c>
      <c r="C5" s="19">
        <f>+'Julio 2015'!B5</f>
        <v>145</v>
      </c>
      <c r="D5" s="17">
        <f t="shared" ref="D5:D18" si="2">+(B5-C5)*100/C5</f>
        <v>9.6551724137931032</v>
      </c>
      <c r="E5" s="2">
        <f>+B5+'Junio 2016'!E5</f>
        <v>1373</v>
      </c>
      <c r="F5" s="2">
        <f>+C5+'Junio 2016'!F5</f>
        <v>1198</v>
      </c>
      <c r="G5" s="17">
        <f t="shared" ref="G5:G6" si="3">+(E5-F5)*100/F5</f>
        <v>14.607679465776293</v>
      </c>
      <c r="H5" s="2">
        <f>+B5-C5+'Junio 2016'!H5</f>
        <v>2159</v>
      </c>
      <c r="I5" s="18">
        <f>+'Julio 2015'!H5</f>
        <v>1906</v>
      </c>
      <c r="J5" s="17">
        <f t="shared" si="1"/>
        <v>13.273871983210913</v>
      </c>
    </row>
    <row r="6" spans="1:10" ht="13" x14ac:dyDescent="0.15">
      <c r="A6" s="1" t="s">
        <v>6</v>
      </c>
      <c r="B6" s="19">
        <v>202</v>
      </c>
      <c r="C6" s="19">
        <f>+'Julio 2015'!B6</f>
        <v>181</v>
      </c>
      <c r="D6" s="17">
        <f t="shared" si="2"/>
        <v>11.602209944751381</v>
      </c>
      <c r="E6" s="2">
        <f>+B6+'Junio 2016'!E6</f>
        <v>1569</v>
      </c>
      <c r="F6" s="2">
        <f>+C6+'Junio 2016'!F6</f>
        <v>1394</v>
      </c>
      <c r="G6" s="17">
        <f t="shared" si="3"/>
        <v>12.553802008608322</v>
      </c>
      <c r="H6" s="2">
        <f>+B6-C6+'Junio 2016'!H6</f>
        <v>2488</v>
      </c>
      <c r="I6" s="18">
        <f>+'Julio 2015'!H6</f>
        <v>2298</v>
      </c>
      <c r="J6" s="17">
        <f t="shared" si="1"/>
        <v>8.2680591818973017</v>
      </c>
    </row>
    <row r="7" spans="1:10" x14ac:dyDescent="0.15">
      <c r="A7" s="8" t="s">
        <v>1</v>
      </c>
      <c r="B7" s="6">
        <f t="shared" ref="B7" si="4">+B4+B5+B6</f>
        <v>533</v>
      </c>
      <c r="C7" s="6">
        <f>SUM(C4:C6)</f>
        <v>476</v>
      </c>
      <c r="D7" s="7">
        <f>+(B7-C7)*100/C7</f>
        <v>11.974789915966387</v>
      </c>
      <c r="E7" s="6">
        <f>SUM(E4:E6)</f>
        <v>4170</v>
      </c>
      <c r="F7" s="6">
        <f>SUM(F4:F6)</f>
        <v>3668</v>
      </c>
      <c r="G7" s="7">
        <f t="shared" si="0"/>
        <v>13.685932388222465</v>
      </c>
      <c r="H7" s="6">
        <f>SUM(H4:H6)</f>
        <v>6579</v>
      </c>
      <c r="I7" s="6">
        <f>SUM(I4:I6)</f>
        <v>5934</v>
      </c>
      <c r="J7" s="7">
        <f t="shared" si="1"/>
        <v>10.869565217391305</v>
      </c>
    </row>
    <row r="8" spans="1:10" ht="13" x14ac:dyDescent="0.15">
      <c r="A8" s="1" t="s">
        <v>7</v>
      </c>
      <c r="B8" s="19">
        <v>183</v>
      </c>
      <c r="C8" s="19">
        <f>+'Julio 2015'!B8</f>
        <v>226</v>
      </c>
      <c r="D8" s="17">
        <f t="shared" si="2"/>
        <v>-19.026548672566371</v>
      </c>
      <c r="E8" s="2">
        <f>+B8+'Junio 2016'!E8</f>
        <v>1628</v>
      </c>
      <c r="F8" s="2">
        <f>+C8+'Junio 2016'!F8</f>
        <v>1506</v>
      </c>
      <c r="G8" s="17">
        <f t="shared" ref="G8:G12" si="5">+(E8-F8)*100/F8</f>
        <v>8.1009296148738379</v>
      </c>
      <c r="H8" s="2">
        <f>+B8-C8+'Junio 2016'!H8</f>
        <v>2622</v>
      </c>
      <c r="I8" s="18">
        <f>+'Julio 2015'!H8</f>
        <v>2370</v>
      </c>
      <c r="J8" s="17">
        <f t="shared" si="1"/>
        <v>10.632911392405063</v>
      </c>
    </row>
    <row r="9" spans="1:10" ht="13" x14ac:dyDescent="0.15">
      <c r="A9" s="1" t="s">
        <v>8</v>
      </c>
      <c r="B9" s="19">
        <v>229</v>
      </c>
      <c r="C9" s="19">
        <f>+'Julio 2015'!B9</f>
        <v>210</v>
      </c>
      <c r="D9" s="17">
        <f t="shared" si="2"/>
        <v>9.0476190476190474</v>
      </c>
      <c r="E9" s="2">
        <f>+B9+'Junio 2016'!E9</f>
        <v>1878</v>
      </c>
      <c r="F9" s="2">
        <f>+C9+'Junio 2016'!F9</f>
        <v>1690</v>
      </c>
      <c r="G9" s="17">
        <f t="shared" si="5"/>
        <v>11.124260355029586</v>
      </c>
      <c r="H9" s="2">
        <f>+B9-C9+'Junio 2016'!H9</f>
        <v>2985</v>
      </c>
      <c r="I9" s="18">
        <f>+'Julio 2015'!H9</f>
        <v>2749</v>
      </c>
      <c r="J9" s="17">
        <f t="shared" si="1"/>
        <v>8.5849399781738818</v>
      </c>
    </row>
    <row r="10" spans="1:10" ht="13" x14ac:dyDescent="0.15">
      <c r="A10" s="1" t="s">
        <v>9</v>
      </c>
      <c r="B10" s="19">
        <v>286</v>
      </c>
      <c r="C10" s="19">
        <f>+'Julio 2015'!B10</f>
        <v>309</v>
      </c>
      <c r="D10" s="17">
        <f t="shared" si="2"/>
        <v>-7.4433656957928802</v>
      </c>
      <c r="E10" s="2">
        <f>+B10+'Junio 2016'!E10</f>
        <v>2551</v>
      </c>
      <c r="F10" s="2">
        <f>+C10+'Junio 2016'!F10</f>
        <v>2354</v>
      </c>
      <c r="G10" s="17">
        <f t="shared" si="5"/>
        <v>8.3687340696686494</v>
      </c>
      <c r="H10" s="2">
        <f>+B10-C10+'Junio 2016'!H10</f>
        <v>4078</v>
      </c>
      <c r="I10" s="18">
        <f>+'Julio 2015'!H10</f>
        <v>3805</v>
      </c>
      <c r="J10" s="17">
        <f t="shared" si="1"/>
        <v>7.174770039421813</v>
      </c>
    </row>
    <row r="11" spans="1:10" ht="13" x14ac:dyDescent="0.15">
      <c r="A11" s="1" t="s">
        <v>10</v>
      </c>
      <c r="B11" s="19">
        <v>206</v>
      </c>
      <c r="C11" s="19">
        <f>+'Julio 2015'!B11</f>
        <v>221</v>
      </c>
      <c r="D11" s="17">
        <f t="shared" si="2"/>
        <v>-6.7873303167420813</v>
      </c>
      <c r="E11" s="2">
        <f>+B11+'Junio 2016'!E11</f>
        <v>1801</v>
      </c>
      <c r="F11" s="2">
        <f>+C11+'Junio 2016'!F11</f>
        <v>1586</v>
      </c>
      <c r="G11" s="17">
        <f t="shared" si="5"/>
        <v>13.556116015132408</v>
      </c>
      <c r="H11" s="2">
        <f>+B11-C11+'Junio 2016'!H11</f>
        <v>2903</v>
      </c>
      <c r="I11" s="18">
        <f>+'Julio 2015'!H11</f>
        <v>2537</v>
      </c>
      <c r="J11" s="17">
        <f t="shared" si="1"/>
        <v>14.426487977926685</v>
      </c>
    </row>
    <row r="12" spans="1:10" ht="13" x14ac:dyDescent="0.15">
      <c r="A12" s="1" t="s">
        <v>11</v>
      </c>
      <c r="B12" s="19">
        <v>219</v>
      </c>
      <c r="C12" s="19">
        <f>+'Julio 2015'!B12</f>
        <v>209</v>
      </c>
      <c r="D12" s="17">
        <f t="shared" si="2"/>
        <v>4.7846889952153111</v>
      </c>
      <c r="E12" s="2">
        <f>+B12+'Junio 2016'!E12</f>
        <v>1808</v>
      </c>
      <c r="F12" s="2">
        <f>+C12+'Junio 2016'!F12</f>
        <v>1549</v>
      </c>
      <c r="G12" s="17">
        <f t="shared" si="5"/>
        <v>16.720464816010328</v>
      </c>
      <c r="H12" s="2">
        <f>+B12-C12+'Junio 2016'!H12</f>
        <v>2862</v>
      </c>
      <c r="I12" s="18">
        <f>+'Julio 2015'!H12</f>
        <v>2476</v>
      </c>
      <c r="J12" s="17">
        <f t="shared" si="1"/>
        <v>15.589660743134088</v>
      </c>
    </row>
    <row r="13" spans="1:10" x14ac:dyDescent="0.15">
      <c r="A13" s="8" t="s">
        <v>2</v>
      </c>
      <c r="B13" s="6">
        <f t="shared" ref="B13" si="6">+B8+B9+B10+B11+B12</f>
        <v>1123</v>
      </c>
      <c r="C13" s="6">
        <f>SUM(C8:C12)</f>
        <v>1175</v>
      </c>
      <c r="D13" s="7">
        <f>+(B13-C13)*100/C13</f>
        <v>-4.4255319148936172</v>
      </c>
      <c r="E13" s="6">
        <f>SUM(E8:E12)</f>
        <v>9666</v>
      </c>
      <c r="F13" s="6">
        <f>SUM(F8:F12)</f>
        <v>8685</v>
      </c>
      <c r="G13" s="7">
        <f t="shared" si="0"/>
        <v>11.295336787564766</v>
      </c>
      <c r="H13" s="6">
        <f>SUM(H8:H12)</f>
        <v>15450</v>
      </c>
      <c r="I13" s="6">
        <f>SUM(I8:I12)</f>
        <v>13937</v>
      </c>
      <c r="J13" s="7">
        <f t="shared" si="1"/>
        <v>10.855994833895386</v>
      </c>
    </row>
    <row r="14" spans="1:10" ht="13" x14ac:dyDescent="0.15">
      <c r="A14" s="1" t="s">
        <v>12</v>
      </c>
      <c r="B14" s="19">
        <v>116</v>
      </c>
      <c r="C14" s="19">
        <f>+'Julio 2015'!B14</f>
        <v>109</v>
      </c>
      <c r="D14" s="17">
        <f t="shared" si="2"/>
        <v>6.4220183486238529</v>
      </c>
      <c r="E14" s="2">
        <f>+B14+'Junio 2016'!E14</f>
        <v>883</v>
      </c>
      <c r="F14" s="2">
        <f>+C14+'Junio 2016'!F14</f>
        <v>741</v>
      </c>
      <c r="G14" s="17">
        <f t="shared" ref="G14:G18" si="7">+(E14-F14)*100/F14</f>
        <v>19.163292847503374</v>
      </c>
      <c r="H14" s="2">
        <f>+B14-C14+'Junio 2016'!H14</f>
        <v>1428</v>
      </c>
      <c r="I14" s="18">
        <f>+'Julio 2015'!H14</f>
        <v>1223</v>
      </c>
      <c r="J14" s="17">
        <f t="shared" si="1"/>
        <v>16.762060506950121</v>
      </c>
    </row>
    <row r="15" spans="1:10" ht="13" x14ac:dyDescent="0.15">
      <c r="A15" s="1" t="s">
        <v>13</v>
      </c>
      <c r="B15" s="19">
        <v>77</v>
      </c>
      <c r="C15" s="19">
        <f>+'Julio 2015'!B15</f>
        <v>57</v>
      </c>
      <c r="D15" s="17">
        <f t="shared" si="2"/>
        <v>35.087719298245617</v>
      </c>
      <c r="E15" s="2">
        <f>+B15+'Junio 2016'!E15</f>
        <v>649</v>
      </c>
      <c r="F15" s="2">
        <f>+C15+'Junio 2016'!F15</f>
        <v>581</v>
      </c>
      <c r="G15" s="17">
        <f t="shared" si="7"/>
        <v>11.703958691910499</v>
      </c>
      <c r="H15" s="2">
        <f>+B15-C15+'Junio 2016'!H15</f>
        <v>1082</v>
      </c>
      <c r="I15" s="18">
        <f>+'Julio 2015'!H15</f>
        <v>966</v>
      </c>
      <c r="J15" s="17">
        <f t="shared" si="1"/>
        <v>12.008281573498964</v>
      </c>
    </row>
    <row r="16" spans="1:10" ht="13" x14ac:dyDescent="0.15">
      <c r="A16" s="1" t="s">
        <v>14</v>
      </c>
      <c r="B16" s="19">
        <v>72</v>
      </c>
      <c r="C16" s="19">
        <f>+'Julio 2015'!B16</f>
        <v>61</v>
      </c>
      <c r="D16" s="17">
        <f t="shared" si="2"/>
        <v>18.032786885245901</v>
      </c>
      <c r="E16" s="2">
        <f>+B16+'Junio 2016'!E16</f>
        <v>647</v>
      </c>
      <c r="F16" s="2">
        <f>+C16+'Junio 2016'!F16</f>
        <v>534</v>
      </c>
      <c r="G16" s="17">
        <f t="shared" si="7"/>
        <v>21.161048689138578</v>
      </c>
      <c r="H16" s="2">
        <f>+B16-C16+'Junio 2016'!H16</f>
        <v>1050</v>
      </c>
      <c r="I16" s="18">
        <f>+'Julio 2015'!H16</f>
        <v>890</v>
      </c>
      <c r="J16" s="17">
        <f t="shared" si="1"/>
        <v>17.977528089887642</v>
      </c>
    </row>
    <row r="17" spans="1:10" ht="13" x14ac:dyDescent="0.15">
      <c r="A17" s="1" t="s">
        <v>15</v>
      </c>
      <c r="B17" s="19">
        <v>64</v>
      </c>
      <c r="C17" s="19">
        <f>+'Julio 2015'!B17</f>
        <v>46</v>
      </c>
      <c r="D17" s="17">
        <f t="shared" si="2"/>
        <v>39.130434782608695</v>
      </c>
      <c r="E17" s="2">
        <f>+B17+'Junio 2016'!E17</f>
        <v>435</v>
      </c>
      <c r="F17" s="2">
        <f>+C17+'Junio 2016'!F17</f>
        <v>394</v>
      </c>
      <c r="G17" s="17">
        <f t="shared" si="7"/>
        <v>10.406091370558375</v>
      </c>
      <c r="H17" s="2">
        <f>+B17-C17+'Junio 2016'!H17</f>
        <v>728</v>
      </c>
      <c r="I17" s="18">
        <f>+'Julio 2015'!H17</f>
        <v>614</v>
      </c>
      <c r="J17" s="17">
        <f t="shared" si="1"/>
        <v>18.566775244299674</v>
      </c>
    </row>
    <row r="18" spans="1:10" ht="13" x14ac:dyDescent="0.15">
      <c r="A18" s="1" t="s">
        <v>31</v>
      </c>
      <c r="B18" s="19">
        <v>20</v>
      </c>
      <c r="C18" s="19">
        <f>+'Julio 2015'!B18</f>
        <v>31</v>
      </c>
      <c r="D18" s="17">
        <f t="shared" si="2"/>
        <v>-35.483870967741936</v>
      </c>
      <c r="E18" s="2">
        <f>+B18+'Junio 2016'!E18</f>
        <v>236</v>
      </c>
      <c r="F18" s="2">
        <f>+C18+'Junio 2016'!F18</f>
        <v>196</v>
      </c>
      <c r="G18" s="17">
        <f t="shared" si="7"/>
        <v>20.408163265306122</v>
      </c>
      <c r="H18" s="2">
        <f>+B18-C18+'Junio 2016'!H18</f>
        <v>389</v>
      </c>
      <c r="I18" s="18">
        <f>+'Julio 2015'!H18</f>
        <v>311</v>
      </c>
      <c r="J18" s="17">
        <f t="shared" si="1"/>
        <v>25.080385852090032</v>
      </c>
    </row>
    <row r="19" spans="1:10" x14ac:dyDescent="0.15">
      <c r="A19" s="8" t="s">
        <v>3</v>
      </c>
      <c r="B19" s="6">
        <f t="shared" ref="B19" si="8">+B14+B16+B15+B17+B18</f>
        <v>349</v>
      </c>
      <c r="C19" s="6">
        <f>SUM(C14:C18)</f>
        <v>304</v>
      </c>
      <c r="D19" s="7">
        <f>+(B19-C19)*100/C19</f>
        <v>14.802631578947368</v>
      </c>
      <c r="E19" s="6">
        <f>SUM(E14:E18)</f>
        <v>2850</v>
      </c>
      <c r="F19" s="6">
        <f>SUM(F14:F18)</f>
        <v>2446</v>
      </c>
      <c r="G19" s="7">
        <f t="shared" si="0"/>
        <v>16.516762060506949</v>
      </c>
      <c r="H19" s="6">
        <f>SUM(H14:H18)</f>
        <v>4677</v>
      </c>
      <c r="I19" s="6">
        <f>SUM(I14:I18)</f>
        <v>4004</v>
      </c>
      <c r="J19" s="7">
        <f t="shared" si="1"/>
        <v>16.808191808191808</v>
      </c>
    </row>
    <row r="20" spans="1:10" ht="13" x14ac:dyDescent="0.15">
      <c r="A20" s="1" t="s">
        <v>16</v>
      </c>
      <c r="B20" s="19">
        <v>18</v>
      </c>
      <c r="C20" s="19">
        <f>+'Julio 2015'!B20</f>
        <v>25</v>
      </c>
      <c r="D20" s="17">
        <f t="shared" ref="D20:D26" si="9">+(B20-C20)*100/C20</f>
        <v>-28</v>
      </c>
      <c r="E20" s="2">
        <f>+B20+'Junio 2016'!E20</f>
        <v>198</v>
      </c>
      <c r="F20" s="2">
        <f>+C20+'Junio 2016'!F20</f>
        <v>158</v>
      </c>
      <c r="G20" s="17">
        <f t="shared" ref="G20:G27" si="10">+(E20-F20)*100/F20</f>
        <v>25.316455696202532</v>
      </c>
      <c r="H20" s="2">
        <f>+B20-C20+'Junio 2016'!H20</f>
        <v>314</v>
      </c>
      <c r="I20" s="18">
        <f>+'Julio 2015'!H20</f>
        <v>254</v>
      </c>
      <c r="J20" s="17">
        <f t="shared" si="1"/>
        <v>23.622047244094489</v>
      </c>
    </row>
    <row r="21" spans="1:10" ht="13" x14ac:dyDescent="0.15">
      <c r="A21" s="1" t="s">
        <v>17</v>
      </c>
      <c r="B21" s="19">
        <v>24</v>
      </c>
      <c r="C21" s="19">
        <f>+'Julio 2015'!B21</f>
        <v>21</v>
      </c>
      <c r="D21" s="17">
        <f t="shared" si="9"/>
        <v>14.285714285714286</v>
      </c>
      <c r="E21" s="2">
        <f>+B21+'Junio 2016'!E21</f>
        <v>206</v>
      </c>
      <c r="F21" s="2">
        <f>+C21+'Junio 2016'!F21</f>
        <v>187</v>
      </c>
      <c r="G21" s="17">
        <f t="shared" si="10"/>
        <v>10.160427807486631</v>
      </c>
      <c r="H21" s="2">
        <f>+B21-C21+'Junio 2016'!H21</f>
        <v>322</v>
      </c>
      <c r="I21" s="18">
        <f>+'Julio 2015'!H21</f>
        <v>281</v>
      </c>
      <c r="J21" s="17">
        <f t="shared" si="1"/>
        <v>14.590747330960854</v>
      </c>
    </row>
    <row r="22" spans="1:10" ht="13" x14ac:dyDescent="0.15">
      <c r="A22" s="1" t="s">
        <v>19</v>
      </c>
      <c r="B22" s="19">
        <v>10</v>
      </c>
      <c r="C22" s="19">
        <f>+'Julio 2015'!B22</f>
        <v>7</v>
      </c>
      <c r="D22" s="17">
        <f t="shared" si="9"/>
        <v>42.857142857142854</v>
      </c>
      <c r="E22" s="2">
        <f>+B22+'Junio 2016'!E22</f>
        <v>88</v>
      </c>
      <c r="F22" s="2">
        <f>+C22+'Junio 2016'!F22</f>
        <v>78</v>
      </c>
      <c r="G22" s="17">
        <f t="shared" si="10"/>
        <v>12.820512820512821</v>
      </c>
      <c r="H22" s="2">
        <f>+B22-C22+'Junio 2016'!H22</f>
        <v>141</v>
      </c>
      <c r="I22" s="18">
        <f>+'Julio 2015'!H22</f>
        <v>132</v>
      </c>
      <c r="J22" s="17">
        <f t="shared" si="1"/>
        <v>6.8181818181818183</v>
      </c>
    </row>
    <row r="23" spans="1:10" ht="13" x14ac:dyDescent="0.15">
      <c r="A23" s="1" t="s">
        <v>18</v>
      </c>
      <c r="B23" s="19">
        <v>12</v>
      </c>
      <c r="C23" s="19">
        <f>+'Julio 2015'!B23</f>
        <v>11</v>
      </c>
      <c r="D23" s="17">
        <f t="shared" si="9"/>
        <v>9.0909090909090917</v>
      </c>
      <c r="E23" s="2">
        <f>+B23+'Junio 2016'!E23</f>
        <v>99</v>
      </c>
      <c r="F23" s="2">
        <f>+C23+'Junio 2016'!F23</f>
        <v>84</v>
      </c>
      <c r="G23" s="17">
        <f t="shared" si="10"/>
        <v>17.857142857142858</v>
      </c>
      <c r="H23" s="2">
        <f>+B23-C23+'Junio 2016'!H23</f>
        <v>160</v>
      </c>
      <c r="I23" s="18">
        <f>+'Julio 2015'!H23</f>
        <v>143</v>
      </c>
      <c r="J23" s="17">
        <f t="shared" si="1"/>
        <v>11.888111888111888</v>
      </c>
    </row>
    <row r="24" spans="1:10" ht="13" x14ac:dyDescent="0.15">
      <c r="A24" s="1" t="s">
        <v>20</v>
      </c>
      <c r="B24" s="19">
        <v>10</v>
      </c>
      <c r="C24" s="19">
        <f>+'Julio 2015'!B24</f>
        <v>8</v>
      </c>
      <c r="D24" s="17">
        <f t="shared" si="9"/>
        <v>25</v>
      </c>
      <c r="E24" s="2">
        <f>+B24+'Junio 2016'!E24</f>
        <v>85</v>
      </c>
      <c r="F24" s="2">
        <f>+C24+'Junio 2016'!F24</f>
        <v>76</v>
      </c>
      <c r="G24" s="17">
        <f t="shared" si="10"/>
        <v>11.842105263157896</v>
      </c>
      <c r="H24" s="2">
        <f>+B24-C24+'Junio 2016'!H24</f>
        <v>130</v>
      </c>
      <c r="I24" s="18">
        <f>+'Julio 2015'!H24</f>
        <v>109</v>
      </c>
      <c r="J24" s="17">
        <f t="shared" si="1"/>
        <v>19.26605504587156</v>
      </c>
    </row>
    <row r="25" spans="1:10" ht="13" x14ac:dyDescent="0.15">
      <c r="A25" s="1" t="s">
        <v>22</v>
      </c>
      <c r="B25" s="19">
        <v>25</v>
      </c>
      <c r="C25" s="19">
        <f>+'Julio 2015'!B25</f>
        <v>13</v>
      </c>
      <c r="D25" s="17">
        <f t="shared" si="9"/>
        <v>92.307692307692307</v>
      </c>
      <c r="E25" s="2">
        <f>+B25+'Junio 2016'!E25</f>
        <v>198</v>
      </c>
      <c r="F25" s="2">
        <f>+C25+'Junio 2016'!F25</f>
        <v>115</v>
      </c>
      <c r="G25" s="17">
        <f t="shared" si="10"/>
        <v>72.173913043478265</v>
      </c>
      <c r="H25" s="2">
        <f>+B25-C25+'Junio 2016'!H25</f>
        <v>297</v>
      </c>
      <c r="I25" s="18">
        <f>+'Julio 2015'!H25</f>
        <v>186</v>
      </c>
      <c r="J25" s="17">
        <f t="shared" si="1"/>
        <v>59.677419354838712</v>
      </c>
    </row>
    <row r="26" spans="1:10" ht="13" x14ac:dyDescent="0.15">
      <c r="A26" s="1" t="s">
        <v>21</v>
      </c>
      <c r="B26" s="19">
        <v>3</v>
      </c>
      <c r="C26" s="19">
        <f>+'Julio 2015'!B26</f>
        <v>4</v>
      </c>
      <c r="D26" s="17">
        <f t="shared" si="9"/>
        <v>-25</v>
      </c>
      <c r="E26" s="2">
        <f>+B26+'Junio 2016'!E26</f>
        <v>42</v>
      </c>
      <c r="F26" s="2">
        <f>+C26+'Junio 2016'!F26</f>
        <v>41</v>
      </c>
      <c r="G26" s="17">
        <f t="shared" si="10"/>
        <v>2.4390243902439024</v>
      </c>
      <c r="H26" s="2">
        <f>+B26-C26+'Junio 2016'!H26</f>
        <v>74</v>
      </c>
      <c r="I26" s="18">
        <f>+'Julio 2015'!H26</f>
        <v>67</v>
      </c>
      <c r="J26" s="17">
        <f t="shared" si="1"/>
        <v>10.447761194029852</v>
      </c>
    </row>
    <row r="27" spans="1:10" ht="13" x14ac:dyDescent="0.15">
      <c r="A27" s="1" t="s">
        <v>30</v>
      </c>
      <c r="B27" s="19">
        <v>3</v>
      </c>
      <c r="C27" s="19">
        <f>+'Julio 2015'!B27</f>
        <v>1</v>
      </c>
      <c r="D27" s="17"/>
      <c r="E27" s="2">
        <f>+B27+'Junio 2016'!E27</f>
        <v>18</v>
      </c>
      <c r="F27" s="2">
        <f>+C27+'Junio 2016'!F27</f>
        <v>9</v>
      </c>
      <c r="G27" s="17">
        <f t="shared" si="10"/>
        <v>100</v>
      </c>
      <c r="H27" s="2">
        <f>+B27-C27+'Junio 2016'!H27</f>
        <v>22</v>
      </c>
      <c r="I27" s="18">
        <f>+'Julio 2015'!H27</f>
        <v>12</v>
      </c>
      <c r="J27" s="17">
        <f t="shared" si="1"/>
        <v>83.333333333333329</v>
      </c>
    </row>
    <row r="28" spans="1:10" x14ac:dyDescent="0.15">
      <c r="A28" s="8" t="s">
        <v>27</v>
      </c>
      <c r="B28" s="6">
        <f>SUM(B20:B27)</f>
        <v>105</v>
      </c>
      <c r="C28" s="6">
        <f>SUM(C20:C27)</f>
        <v>90</v>
      </c>
      <c r="D28" s="7">
        <f>+(B28-C28)*100/C28</f>
        <v>16.666666666666668</v>
      </c>
      <c r="E28" s="6">
        <f>SUM(E20:E27)</f>
        <v>934</v>
      </c>
      <c r="F28" s="6">
        <f>SUM(F20:F27)</f>
        <v>748</v>
      </c>
      <c r="G28" s="7">
        <f>+(E28-F28)*100/F28</f>
        <v>24.866310160427808</v>
      </c>
      <c r="H28" s="6">
        <f>SUM(H20:H27)</f>
        <v>1460</v>
      </c>
      <c r="I28" s="6">
        <f>SUM(I20:I27)</f>
        <v>1184</v>
      </c>
      <c r="J28" s="7">
        <f>+(H28-I28)*100/I28</f>
        <v>23.310810810810811</v>
      </c>
    </row>
    <row r="29" spans="1:10" ht="14" x14ac:dyDescent="0.15">
      <c r="A29" s="16" t="s">
        <v>28</v>
      </c>
      <c r="B29" s="14">
        <f>+B7+B13+B19+B28</f>
        <v>2110</v>
      </c>
      <c r="C29" s="14">
        <f>+C7+C13+C19+C28</f>
        <v>2045</v>
      </c>
      <c r="D29" s="15">
        <f>+(B29-C29)*100/C29</f>
        <v>3.1784841075794623</v>
      </c>
      <c r="E29" s="14">
        <f t="shared" ref="E29:I29" si="11">+E7+E13+E19+E28</f>
        <v>17620</v>
      </c>
      <c r="F29" s="14">
        <f t="shared" si="11"/>
        <v>15547</v>
      </c>
      <c r="G29" s="15">
        <f>+(E29-F29)*100/F29</f>
        <v>13.333762140605904</v>
      </c>
      <c r="H29" s="14">
        <f t="shared" si="11"/>
        <v>28166</v>
      </c>
      <c r="I29" s="14">
        <f t="shared" si="11"/>
        <v>25059</v>
      </c>
      <c r="J29" s="15">
        <f>+(H29-I29)*100/I29</f>
        <v>12.398738976016601</v>
      </c>
    </row>
    <row r="30" spans="1:10" x14ac:dyDescent="0.15">
      <c r="A30" s="13" t="s">
        <v>29</v>
      </c>
      <c r="B30" s="13">
        <f>+B29-B7</f>
        <v>1577</v>
      </c>
      <c r="C30" s="13">
        <f>+C29-C7</f>
        <v>1569</v>
      </c>
      <c r="D30" s="12">
        <f>+(B30-C30)*100/C30</f>
        <v>0.50987890376035694</v>
      </c>
      <c r="E30" s="13">
        <f t="shared" ref="E30:I30" si="12">+E29-E7</f>
        <v>13450</v>
      </c>
      <c r="F30" s="13">
        <f t="shared" si="12"/>
        <v>11879</v>
      </c>
      <c r="G30" s="12">
        <f>+(E30-F30)*100/F30</f>
        <v>13.225018940988299</v>
      </c>
      <c r="H30" s="13">
        <f t="shared" si="12"/>
        <v>21587</v>
      </c>
      <c r="I30" s="13">
        <f t="shared" si="12"/>
        <v>19125</v>
      </c>
      <c r="J30" s="12">
        <f>+(H30-I30)*100/I30</f>
        <v>12.873202614379085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84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164</v>
      </c>
      <c r="C4" s="19">
        <f>+'Junio 2015'!B4</f>
        <v>147</v>
      </c>
      <c r="D4" s="17">
        <f>+(B4-C4)*100/C4</f>
        <v>11.564625850340136</v>
      </c>
      <c r="E4" s="2">
        <f>+B4+'Mayo 2016'!E4</f>
        <v>1056</v>
      </c>
      <c r="F4" s="2">
        <f>+C4+'Mayo 2016'!F4</f>
        <v>926</v>
      </c>
      <c r="G4" s="17">
        <f t="shared" ref="G4:G19" si="0">+(E4-F4)*100/F4</f>
        <v>14.038876889848812</v>
      </c>
      <c r="H4" s="2">
        <f>+B4-C4+'Mayo 2016'!H4</f>
        <v>1910</v>
      </c>
      <c r="I4" s="18">
        <f>+'Junio 2015'!H4</f>
        <v>1726</v>
      </c>
      <c r="J4" s="17">
        <f t="shared" ref="J4:J27" si="1">+(H4-I4)*100/I4</f>
        <v>10.660486674391658</v>
      </c>
    </row>
    <row r="5" spans="1:10" ht="13" x14ac:dyDescent="0.15">
      <c r="A5" s="1" t="s">
        <v>5</v>
      </c>
      <c r="B5" s="19">
        <v>206</v>
      </c>
      <c r="C5" s="19">
        <f>+'Junio 2015'!B5</f>
        <v>172</v>
      </c>
      <c r="D5" s="17">
        <f t="shared" ref="D5:D18" si="2">+(B5-C5)*100/C5</f>
        <v>19.767441860465116</v>
      </c>
      <c r="E5" s="2">
        <f>+B5+'Mayo 2016'!E5</f>
        <v>1214</v>
      </c>
      <c r="F5" s="2">
        <f>+C5+'Mayo 2016'!F5</f>
        <v>1053</v>
      </c>
      <c r="G5" s="17">
        <f t="shared" ref="G5:G6" si="3">+(E5-F5)*100/F5</f>
        <v>15.289648622981955</v>
      </c>
      <c r="H5" s="2">
        <f>+B5-C5+'Mayo 2016'!H5</f>
        <v>2145</v>
      </c>
      <c r="I5" s="18">
        <f>+'Junio 2015'!H5</f>
        <v>1947</v>
      </c>
      <c r="J5" s="17">
        <f t="shared" si="1"/>
        <v>10.169491525423728</v>
      </c>
    </row>
    <row r="6" spans="1:10" ht="13" x14ac:dyDescent="0.15">
      <c r="A6" s="1" t="s">
        <v>6</v>
      </c>
      <c r="B6" s="19">
        <v>208</v>
      </c>
      <c r="C6" s="19">
        <f>+'Junio 2015'!B6</f>
        <v>212</v>
      </c>
      <c r="D6" s="17">
        <f t="shared" si="2"/>
        <v>-1.8867924528301887</v>
      </c>
      <c r="E6" s="2">
        <f>+B6+'Mayo 2016'!E6</f>
        <v>1367</v>
      </c>
      <c r="F6" s="2">
        <f>+C6+'Mayo 2016'!F6</f>
        <v>1213</v>
      </c>
      <c r="G6" s="17">
        <f t="shared" si="3"/>
        <v>12.695795548227535</v>
      </c>
      <c r="H6" s="2">
        <f>+B6-C6+'Mayo 2016'!H6</f>
        <v>2467</v>
      </c>
      <c r="I6" s="18">
        <f>+'Junio 2015'!H6</f>
        <v>2293</v>
      </c>
      <c r="J6" s="17">
        <f t="shared" si="1"/>
        <v>7.5883122546881818</v>
      </c>
    </row>
    <row r="7" spans="1:10" x14ac:dyDescent="0.15">
      <c r="A7" s="8" t="s">
        <v>1</v>
      </c>
      <c r="B7" s="6">
        <f t="shared" ref="B7" si="4">+B4+B5+B6</f>
        <v>578</v>
      </c>
      <c r="C7" s="6">
        <f>SUM(C4:C6)</f>
        <v>531</v>
      </c>
      <c r="D7" s="7">
        <f>+(B7-C7)*100/C7</f>
        <v>8.8512241054613927</v>
      </c>
      <c r="E7" s="6">
        <f>SUM(E4:E6)</f>
        <v>3637</v>
      </c>
      <c r="F7" s="6">
        <f>SUM(F4:F6)</f>
        <v>3192</v>
      </c>
      <c r="G7" s="7">
        <f t="shared" si="0"/>
        <v>13.941102756892231</v>
      </c>
      <c r="H7" s="6">
        <f>SUM(H4:H6)</f>
        <v>6522</v>
      </c>
      <c r="I7" s="6">
        <f>SUM(I4:I6)</f>
        <v>5966</v>
      </c>
      <c r="J7" s="7">
        <f t="shared" si="1"/>
        <v>9.3194770365403947</v>
      </c>
    </row>
    <row r="8" spans="1:10" ht="13" x14ac:dyDescent="0.15">
      <c r="A8" s="1" t="s">
        <v>7</v>
      </c>
      <c r="B8" s="19">
        <v>244</v>
      </c>
      <c r="C8" s="19">
        <f>+'Junio 2015'!B8</f>
        <v>207</v>
      </c>
      <c r="D8" s="17">
        <f t="shared" si="2"/>
        <v>17.874396135265702</v>
      </c>
      <c r="E8" s="2">
        <f>+B8+'Mayo 2016'!E8</f>
        <v>1445</v>
      </c>
      <c r="F8" s="2">
        <f>+C8+'Mayo 2016'!F8</f>
        <v>1280</v>
      </c>
      <c r="G8" s="17">
        <f t="shared" ref="G8:G12" si="5">+(E8-F8)*100/F8</f>
        <v>12.890625</v>
      </c>
      <c r="H8" s="2">
        <f>+B8-C8+'Mayo 2016'!H8</f>
        <v>2665</v>
      </c>
      <c r="I8" s="18">
        <f>+'Junio 2015'!H8</f>
        <v>2346</v>
      </c>
      <c r="J8" s="17">
        <f t="shared" si="1"/>
        <v>13.597612958226769</v>
      </c>
    </row>
    <row r="9" spans="1:10" ht="13" x14ac:dyDescent="0.15">
      <c r="A9" s="1" t="s">
        <v>8</v>
      </c>
      <c r="B9" s="19">
        <v>290</v>
      </c>
      <c r="C9" s="19">
        <f>+'Junio 2015'!B9</f>
        <v>247</v>
      </c>
      <c r="D9" s="17">
        <f t="shared" si="2"/>
        <v>17.408906882591094</v>
      </c>
      <c r="E9" s="2">
        <f>+B9+'Mayo 2016'!E9</f>
        <v>1649</v>
      </c>
      <c r="F9" s="2">
        <f>+C9+'Mayo 2016'!F9</f>
        <v>1480</v>
      </c>
      <c r="G9" s="17">
        <f t="shared" si="5"/>
        <v>11.418918918918919</v>
      </c>
      <c r="H9" s="2">
        <f>+B9-C9+'Mayo 2016'!H9</f>
        <v>2966</v>
      </c>
      <c r="I9" s="18">
        <f>+'Junio 2015'!H9</f>
        <v>2763</v>
      </c>
      <c r="J9" s="17">
        <f t="shared" si="1"/>
        <v>7.3470865001809624</v>
      </c>
    </row>
    <row r="10" spans="1:10" ht="13" x14ac:dyDescent="0.15">
      <c r="A10" s="1" t="s">
        <v>9</v>
      </c>
      <c r="B10" s="19">
        <v>398</v>
      </c>
      <c r="C10" s="19">
        <f>+'Junio 2015'!B10</f>
        <v>319</v>
      </c>
      <c r="D10" s="17">
        <f t="shared" si="2"/>
        <v>24.764890282131663</v>
      </c>
      <c r="E10" s="2">
        <f>+B10+'Mayo 2016'!E10</f>
        <v>2265</v>
      </c>
      <c r="F10" s="2">
        <f>+C10+'Mayo 2016'!F10</f>
        <v>2045</v>
      </c>
      <c r="G10" s="17">
        <f t="shared" si="5"/>
        <v>10.757946210268949</v>
      </c>
      <c r="H10" s="2">
        <f>+B10-C10+'Mayo 2016'!H10</f>
        <v>4101</v>
      </c>
      <c r="I10" s="18">
        <f>+'Junio 2015'!H10</f>
        <v>3812</v>
      </c>
      <c r="J10" s="17">
        <f t="shared" si="1"/>
        <v>7.581322140608604</v>
      </c>
    </row>
    <row r="11" spans="1:10" ht="13" x14ac:dyDescent="0.15">
      <c r="A11" s="1" t="s">
        <v>10</v>
      </c>
      <c r="B11" s="19">
        <v>247</v>
      </c>
      <c r="C11" s="19">
        <f>+'Junio 2015'!B11</f>
        <v>228</v>
      </c>
      <c r="D11" s="17">
        <f t="shared" si="2"/>
        <v>8.3333333333333339</v>
      </c>
      <c r="E11" s="2">
        <f>+B11+'Mayo 2016'!E11</f>
        <v>1595</v>
      </c>
      <c r="F11" s="2">
        <f>+C11+'Mayo 2016'!F11</f>
        <v>1365</v>
      </c>
      <c r="G11" s="17">
        <f t="shared" si="5"/>
        <v>16.84981684981685</v>
      </c>
      <c r="H11" s="2">
        <f>+B11-C11+'Mayo 2016'!H11</f>
        <v>2918</v>
      </c>
      <c r="I11" s="18">
        <f>+'Junio 2015'!H11</f>
        <v>2524</v>
      </c>
      <c r="J11" s="17">
        <f t="shared" si="1"/>
        <v>15.61014263074485</v>
      </c>
    </row>
    <row r="12" spans="1:10" ht="13" x14ac:dyDescent="0.15">
      <c r="A12" s="1" t="s">
        <v>11</v>
      </c>
      <c r="B12" s="19">
        <v>266</v>
      </c>
      <c r="C12" s="19">
        <f>+'Junio 2015'!B12</f>
        <v>213</v>
      </c>
      <c r="D12" s="17">
        <f t="shared" si="2"/>
        <v>24.88262910798122</v>
      </c>
      <c r="E12" s="2">
        <f>+B12+'Mayo 2016'!E12</f>
        <v>1589</v>
      </c>
      <c r="F12" s="2">
        <f>+C12+'Mayo 2016'!F12</f>
        <v>1340</v>
      </c>
      <c r="G12" s="17">
        <f t="shared" si="5"/>
        <v>18.582089552238806</v>
      </c>
      <c r="H12" s="2">
        <f>+B12-C12+'Mayo 2016'!H12</f>
        <v>2852</v>
      </c>
      <c r="I12" s="18">
        <f>+'Junio 2015'!H12</f>
        <v>2472</v>
      </c>
      <c r="J12" s="17">
        <f t="shared" si="1"/>
        <v>15.372168284789645</v>
      </c>
    </row>
    <row r="13" spans="1:10" x14ac:dyDescent="0.15">
      <c r="A13" s="8" t="s">
        <v>2</v>
      </c>
      <c r="B13" s="6">
        <f t="shared" ref="B13" si="6">+B8+B9+B10+B11+B12</f>
        <v>1445</v>
      </c>
      <c r="C13" s="6">
        <f>SUM(C8:C12)</f>
        <v>1214</v>
      </c>
      <c r="D13" s="7">
        <f>+(B13-C13)*100/C13</f>
        <v>19.028006589785832</v>
      </c>
      <c r="E13" s="6">
        <f>SUM(E8:E12)</f>
        <v>8543</v>
      </c>
      <c r="F13" s="6">
        <f>SUM(F8:F12)</f>
        <v>7510</v>
      </c>
      <c r="G13" s="7">
        <f t="shared" si="0"/>
        <v>13.754993342210387</v>
      </c>
      <c r="H13" s="6">
        <f>SUM(H8:H12)</f>
        <v>15502</v>
      </c>
      <c r="I13" s="6">
        <f>SUM(I8:I12)</f>
        <v>13917</v>
      </c>
      <c r="J13" s="7">
        <f t="shared" si="1"/>
        <v>11.388948767694187</v>
      </c>
    </row>
    <row r="14" spans="1:10" ht="13" x14ac:dyDescent="0.15">
      <c r="A14" s="1" t="s">
        <v>12</v>
      </c>
      <c r="B14" s="19">
        <v>119</v>
      </c>
      <c r="C14" s="19">
        <f>+'Junio 2015'!B14</f>
        <v>96</v>
      </c>
      <c r="D14" s="17">
        <f t="shared" si="2"/>
        <v>23.958333333333332</v>
      </c>
      <c r="E14" s="2">
        <f>+B14+'Mayo 2016'!E14</f>
        <v>767</v>
      </c>
      <c r="F14" s="2">
        <f>+C14+'Mayo 2016'!F14</f>
        <v>632</v>
      </c>
      <c r="G14" s="17">
        <f t="shared" ref="G14:G18" si="7">+(E14-F14)*100/F14</f>
        <v>21.360759493670887</v>
      </c>
      <c r="H14" s="2">
        <f>+B14-C14+'Mayo 2016'!H14</f>
        <v>1421</v>
      </c>
      <c r="I14" s="18">
        <f>+'Junio 2015'!H14</f>
        <v>1199</v>
      </c>
      <c r="J14" s="17">
        <f t="shared" si="1"/>
        <v>18.515429524603835</v>
      </c>
    </row>
    <row r="15" spans="1:10" ht="13" x14ac:dyDescent="0.15">
      <c r="A15" s="1" t="s">
        <v>13</v>
      </c>
      <c r="B15" s="19">
        <v>96</v>
      </c>
      <c r="C15" s="19">
        <f>+'Junio 2015'!B15</f>
        <v>99</v>
      </c>
      <c r="D15" s="17">
        <f t="shared" si="2"/>
        <v>-3.0303030303030303</v>
      </c>
      <c r="E15" s="2">
        <f>+B15+'Mayo 2016'!E15</f>
        <v>572</v>
      </c>
      <c r="F15" s="2">
        <f>+C15+'Mayo 2016'!F15</f>
        <v>524</v>
      </c>
      <c r="G15" s="17">
        <f t="shared" si="7"/>
        <v>9.1603053435114496</v>
      </c>
      <c r="H15" s="2">
        <f>+B15-C15+'Mayo 2016'!H15</f>
        <v>1062</v>
      </c>
      <c r="I15" s="18">
        <f>+'Junio 2015'!H15</f>
        <v>966</v>
      </c>
      <c r="J15" s="17">
        <f t="shared" si="1"/>
        <v>9.9378881987577632</v>
      </c>
    </row>
    <row r="16" spans="1:10" ht="13" x14ac:dyDescent="0.15">
      <c r="A16" s="1" t="s">
        <v>14</v>
      </c>
      <c r="B16" s="19">
        <v>77</v>
      </c>
      <c r="C16" s="19">
        <f>+'Junio 2015'!B16</f>
        <v>85</v>
      </c>
      <c r="D16" s="17">
        <f t="shared" si="2"/>
        <v>-9.4117647058823533</v>
      </c>
      <c r="E16" s="2">
        <f>+B16+'Mayo 2016'!E16</f>
        <v>575</v>
      </c>
      <c r="F16" s="2">
        <f>+C16+'Mayo 2016'!F16</f>
        <v>473</v>
      </c>
      <c r="G16" s="17">
        <f t="shared" si="7"/>
        <v>21.56448202959831</v>
      </c>
      <c r="H16" s="2">
        <f>+B16-C16+'Mayo 2016'!H16</f>
        <v>1039</v>
      </c>
      <c r="I16" s="18">
        <f>+'Junio 2015'!H16</f>
        <v>882</v>
      </c>
      <c r="J16" s="17">
        <f t="shared" si="1"/>
        <v>17.800453514739228</v>
      </c>
    </row>
    <row r="17" spans="1:10" ht="13" x14ac:dyDescent="0.15">
      <c r="A17" s="1" t="s">
        <v>15</v>
      </c>
      <c r="B17" s="19">
        <v>62</v>
      </c>
      <c r="C17" s="19">
        <f>+'Junio 2015'!B17</f>
        <v>59</v>
      </c>
      <c r="D17" s="17">
        <f t="shared" si="2"/>
        <v>5.0847457627118642</v>
      </c>
      <c r="E17" s="2">
        <f>+B17+'Mayo 2016'!E17</f>
        <v>371</v>
      </c>
      <c r="F17" s="2">
        <f>+C17+'Mayo 2016'!F17</f>
        <v>348</v>
      </c>
      <c r="G17" s="17">
        <f t="shared" si="7"/>
        <v>6.6091954022988508</v>
      </c>
      <c r="H17" s="2">
        <f>+B17-C17+'Mayo 2016'!H17</f>
        <v>710</v>
      </c>
      <c r="I17" s="18">
        <f>+'Junio 2015'!H17</f>
        <v>608</v>
      </c>
      <c r="J17" s="17">
        <f t="shared" si="1"/>
        <v>16.776315789473685</v>
      </c>
    </row>
    <row r="18" spans="1:10" ht="13" x14ac:dyDescent="0.15">
      <c r="A18" s="1" t="s">
        <v>0</v>
      </c>
      <c r="B18" s="19">
        <v>36</v>
      </c>
      <c r="C18" s="19">
        <f>+'Junio 2015'!B18</f>
        <v>33</v>
      </c>
      <c r="D18" s="17">
        <f t="shared" si="2"/>
        <v>9.0909090909090917</v>
      </c>
      <c r="E18" s="2">
        <f>+B18+'Mayo 2016'!E18</f>
        <v>216</v>
      </c>
      <c r="F18" s="2">
        <f>+C18+'Mayo 2016'!F18</f>
        <v>165</v>
      </c>
      <c r="G18" s="17">
        <f t="shared" si="7"/>
        <v>30.90909090909091</v>
      </c>
      <c r="H18" s="2">
        <f>+B18-C18+'Mayo 2016'!H18</f>
        <v>400</v>
      </c>
      <c r="I18" s="18">
        <f>+'Junio 2015'!H18</f>
        <v>303</v>
      </c>
      <c r="J18" s="17">
        <f t="shared" si="1"/>
        <v>32.013201320132012</v>
      </c>
    </row>
    <row r="19" spans="1:10" x14ac:dyDescent="0.15">
      <c r="A19" s="8" t="s">
        <v>3</v>
      </c>
      <c r="B19" s="6">
        <f t="shared" ref="B19" si="8">+B14+B16+B15+B17+B18</f>
        <v>390</v>
      </c>
      <c r="C19" s="6">
        <f>SUM(C14:C18)</f>
        <v>372</v>
      </c>
      <c r="D19" s="7">
        <f>+(B19-C19)*100/C19</f>
        <v>4.838709677419355</v>
      </c>
      <c r="E19" s="6">
        <f>SUM(E14:E18)</f>
        <v>2501</v>
      </c>
      <c r="F19" s="6">
        <f>SUM(F14:F18)</f>
        <v>2142</v>
      </c>
      <c r="G19" s="7">
        <f t="shared" si="0"/>
        <v>16.760037348272643</v>
      </c>
      <c r="H19" s="6">
        <f>SUM(H14:H18)</f>
        <v>4632</v>
      </c>
      <c r="I19" s="6">
        <f>SUM(I14:I18)</f>
        <v>3958</v>
      </c>
      <c r="J19" s="7">
        <f t="shared" si="1"/>
        <v>17.028802425467408</v>
      </c>
    </row>
    <row r="20" spans="1:10" ht="13" x14ac:dyDescent="0.15">
      <c r="A20" s="1" t="s">
        <v>16</v>
      </c>
      <c r="B20" s="19">
        <v>21</v>
      </c>
      <c r="C20" s="19">
        <f>+'Junio 2015'!B20</f>
        <v>30</v>
      </c>
      <c r="D20" s="17">
        <f t="shared" ref="D20:D26" si="9">+(B20-C20)*100/C20</f>
        <v>-30</v>
      </c>
      <c r="E20" s="2">
        <f>+B20+'Mayo 2016'!E20</f>
        <v>180</v>
      </c>
      <c r="F20" s="2">
        <f>+C20+'Mayo 2016'!F20</f>
        <v>133</v>
      </c>
      <c r="G20" s="17">
        <f t="shared" ref="G20:G27" si="10">+(E20-F20)*100/F20</f>
        <v>35.338345864661655</v>
      </c>
      <c r="H20" s="2">
        <f>+B20-C20+'Mayo 2016'!H20</f>
        <v>321</v>
      </c>
      <c r="I20" s="18">
        <f>+'Junio 2015'!H20</f>
        <v>246</v>
      </c>
      <c r="J20" s="17">
        <f t="shared" si="1"/>
        <v>30.487804878048781</v>
      </c>
    </row>
    <row r="21" spans="1:10" ht="13" x14ac:dyDescent="0.15">
      <c r="A21" s="1" t="s">
        <v>17</v>
      </c>
      <c r="B21" s="19">
        <v>26</v>
      </c>
      <c r="C21" s="19">
        <f>+'Junio 2015'!B21</f>
        <v>34</v>
      </c>
      <c r="D21" s="17">
        <f t="shared" si="9"/>
        <v>-23.529411764705884</v>
      </c>
      <c r="E21" s="2">
        <f>+B21+'Mayo 2016'!E21</f>
        <v>182</v>
      </c>
      <c r="F21" s="2">
        <f>+C21+'Mayo 2016'!F21</f>
        <v>166</v>
      </c>
      <c r="G21" s="17">
        <f t="shared" si="10"/>
        <v>9.6385542168674707</v>
      </c>
      <c r="H21" s="2">
        <f>+B21-C21+'Mayo 2016'!H21</f>
        <v>319</v>
      </c>
      <c r="I21" s="18">
        <f>+'Junio 2015'!H21</f>
        <v>274</v>
      </c>
      <c r="J21" s="17">
        <f t="shared" si="1"/>
        <v>16.423357664233578</v>
      </c>
    </row>
    <row r="22" spans="1:10" ht="13" x14ac:dyDescent="0.15">
      <c r="A22" s="1" t="s">
        <v>19</v>
      </c>
      <c r="B22" s="19">
        <v>15</v>
      </c>
      <c r="C22" s="19">
        <f>+'Junio 2015'!B22</f>
        <v>16</v>
      </c>
      <c r="D22" s="17">
        <f t="shared" si="9"/>
        <v>-6.25</v>
      </c>
      <c r="E22" s="2">
        <f>+B22+'Mayo 2016'!E22</f>
        <v>78</v>
      </c>
      <c r="F22" s="2">
        <f>+C22+'Mayo 2016'!F22</f>
        <v>71</v>
      </c>
      <c r="G22" s="17">
        <f t="shared" si="10"/>
        <v>9.8591549295774641</v>
      </c>
      <c r="H22" s="2">
        <f>+B22-C22+'Mayo 2016'!H22</f>
        <v>138</v>
      </c>
      <c r="I22" s="18">
        <f>+'Junio 2015'!H22</f>
        <v>139</v>
      </c>
      <c r="J22" s="17">
        <f t="shared" si="1"/>
        <v>-0.71942446043165464</v>
      </c>
    </row>
    <row r="23" spans="1:10" ht="13" x14ac:dyDescent="0.15">
      <c r="A23" s="1" t="s">
        <v>18</v>
      </c>
      <c r="B23" s="19">
        <v>20</v>
      </c>
      <c r="C23" s="19">
        <f>+'Junio 2015'!B23</f>
        <v>11</v>
      </c>
      <c r="D23" s="17">
        <f t="shared" si="9"/>
        <v>81.818181818181813</v>
      </c>
      <c r="E23" s="2">
        <f>+B23+'Mayo 2016'!E23</f>
        <v>87</v>
      </c>
      <c r="F23" s="2">
        <f>+C23+'Mayo 2016'!F23</f>
        <v>73</v>
      </c>
      <c r="G23" s="17">
        <f t="shared" si="10"/>
        <v>19.17808219178082</v>
      </c>
      <c r="H23" s="2">
        <f>+B23-C23+'Mayo 2016'!H23</f>
        <v>159</v>
      </c>
      <c r="I23" s="18">
        <f>+'Junio 2015'!H23</f>
        <v>142</v>
      </c>
      <c r="J23" s="17">
        <f t="shared" si="1"/>
        <v>11.971830985915492</v>
      </c>
    </row>
    <row r="24" spans="1:10" ht="13" x14ac:dyDescent="0.15">
      <c r="A24" s="1" t="s">
        <v>20</v>
      </c>
      <c r="B24" s="19">
        <v>10</v>
      </c>
      <c r="C24" s="19">
        <f>+'Junio 2015'!B24</f>
        <v>13</v>
      </c>
      <c r="D24" s="17">
        <f t="shared" si="9"/>
        <v>-23.076923076923077</v>
      </c>
      <c r="E24" s="2">
        <f>+B24+'Mayo 2016'!E24</f>
        <v>75</v>
      </c>
      <c r="F24" s="2">
        <f>+C24+'Mayo 2016'!F24</f>
        <v>68</v>
      </c>
      <c r="G24" s="17">
        <f t="shared" si="10"/>
        <v>10.294117647058824</v>
      </c>
      <c r="H24" s="2">
        <f>+B24-C24+'Mayo 2016'!H24</f>
        <v>128</v>
      </c>
      <c r="I24" s="18">
        <f>+'Junio 2015'!H24</f>
        <v>107</v>
      </c>
      <c r="J24" s="17">
        <f t="shared" si="1"/>
        <v>19.626168224299064</v>
      </c>
    </row>
    <row r="25" spans="1:10" ht="13" x14ac:dyDescent="0.15">
      <c r="A25" s="1" t="s">
        <v>22</v>
      </c>
      <c r="B25" s="19">
        <v>28</v>
      </c>
      <c r="C25" s="19">
        <f>+'Junio 2015'!B25</f>
        <v>16</v>
      </c>
      <c r="D25" s="17">
        <f t="shared" si="9"/>
        <v>75</v>
      </c>
      <c r="E25" s="2">
        <f>+B25+'Mayo 2016'!E25</f>
        <v>173</v>
      </c>
      <c r="F25" s="2">
        <f>+C25+'Mayo 2016'!F25</f>
        <v>102</v>
      </c>
      <c r="G25" s="17">
        <f t="shared" si="10"/>
        <v>69.607843137254903</v>
      </c>
      <c r="H25" s="2">
        <f>+B25-C25+'Mayo 2016'!H25</f>
        <v>285</v>
      </c>
      <c r="I25" s="18">
        <f>+'Junio 2015'!H25</f>
        <v>191</v>
      </c>
      <c r="J25" s="17">
        <f t="shared" si="1"/>
        <v>49.214659685863872</v>
      </c>
    </row>
    <row r="26" spans="1:10" ht="13" x14ac:dyDescent="0.15">
      <c r="A26" s="1" t="s">
        <v>21</v>
      </c>
      <c r="B26" s="19">
        <v>5</v>
      </c>
      <c r="C26" s="19">
        <f>+'Junio 2015'!B26</f>
        <v>10</v>
      </c>
      <c r="D26" s="17">
        <f t="shared" si="9"/>
        <v>-50</v>
      </c>
      <c r="E26" s="2">
        <f>+B26+'Mayo 2016'!E26</f>
        <v>39</v>
      </c>
      <c r="F26" s="2">
        <f>+C26+'Mayo 2016'!F26</f>
        <v>37</v>
      </c>
      <c r="G26" s="17">
        <f t="shared" si="10"/>
        <v>5.4054054054054053</v>
      </c>
      <c r="H26" s="2">
        <f>+B26-C26+'Mayo 2016'!H26</f>
        <v>75</v>
      </c>
      <c r="I26" s="18">
        <f>+'Junio 2015'!H26</f>
        <v>66</v>
      </c>
      <c r="J26" s="17">
        <f t="shared" si="1"/>
        <v>13.636363636363637</v>
      </c>
    </row>
    <row r="27" spans="1:10" ht="13" x14ac:dyDescent="0.15">
      <c r="A27" s="1" t="s">
        <v>30</v>
      </c>
      <c r="B27" s="19">
        <v>3</v>
      </c>
      <c r="C27" s="19">
        <f>+'Junio 2015'!B27</f>
        <v>4</v>
      </c>
      <c r="D27" s="17"/>
      <c r="E27" s="2">
        <f>+B27+'Mayo 2016'!E27</f>
        <v>15</v>
      </c>
      <c r="F27" s="2">
        <f>+C27+'Mayo 2016'!F27</f>
        <v>8</v>
      </c>
      <c r="G27" s="17">
        <f t="shared" si="10"/>
        <v>87.5</v>
      </c>
      <c r="H27" s="2">
        <f>+B27-C27+'Mayo 2016'!H27</f>
        <v>20</v>
      </c>
      <c r="I27" s="18">
        <f>+'Junio 2015'!H27</f>
        <v>13</v>
      </c>
      <c r="J27" s="17">
        <f t="shared" si="1"/>
        <v>53.846153846153847</v>
      </c>
    </row>
    <row r="28" spans="1:10" x14ac:dyDescent="0.15">
      <c r="A28" s="8" t="s">
        <v>27</v>
      </c>
      <c r="B28" s="6">
        <f>SUM(B20:B27)</f>
        <v>128</v>
      </c>
      <c r="C28" s="6">
        <f>SUM(C20:C27)</f>
        <v>134</v>
      </c>
      <c r="D28" s="7">
        <f>+(B28-C28)*100/C28</f>
        <v>-4.4776119402985071</v>
      </c>
      <c r="E28" s="6">
        <f>SUM(E20:E27)</f>
        <v>829</v>
      </c>
      <c r="F28" s="6">
        <f>SUM(F20:F27)</f>
        <v>658</v>
      </c>
      <c r="G28" s="7">
        <f>+(E28-F28)*100/F28</f>
        <v>25.987841945288753</v>
      </c>
      <c r="H28" s="6">
        <f>SUM(H20:H27)</f>
        <v>1445</v>
      </c>
      <c r="I28" s="6">
        <f>SUM(I20:I27)</f>
        <v>1178</v>
      </c>
      <c r="J28" s="7">
        <f>+(H28-I28)*100/I28</f>
        <v>22.665534804753818</v>
      </c>
    </row>
    <row r="29" spans="1:10" ht="14" x14ac:dyDescent="0.15">
      <c r="A29" s="16" t="s">
        <v>28</v>
      </c>
      <c r="B29" s="14">
        <f>+B7+B13+B19+B28</f>
        <v>2541</v>
      </c>
      <c r="C29" s="14">
        <f>+C7+C13+C19+C28</f>
        <v>2251</v>
      </c>
      <c r="D29" s="15">
        <f>+(B29-C29)*100/C29</f>
        <v>12.883163038649489</v>
      </c>
      <c r="E29" s="14">
        <f t="shared" ref="E29:I29" si="11">+E7+E13+E19+E28</f>
        <v>15510</v>
      </c>
      <c r="F29" s="14">
        <f t="shared" si="11"/>
        <v>13502</v>
      </c>
      <c r="G29" s="15">
        <f>+(E29-F29)*100/F29</f>
        <v>14.871870833950526</v>
      </c>
      <c r="H29" s="14">
        <f t="shared" si="11"/>
        <v>28101</v>
      </c>
      <c r="I29" s="14">
        <f t="shared" si="11"/>
        <v>25019</v>
      </c>
      <c r="J29" s="15">
        <f>+(H29-I29)*100/I29</f>
        <v>12.318637835245214</v>
      </c>
    </row>
    <row r="30" spans="1:10" x14ac:dyDescent="0.15">
      <c r="A30" s="13" t="s">
        <v>29</v>
      </c>
      <c r="B30" s="13">
        <f>+B29-B7</f>
        <v>1963</v>
      </c>
      <c r="C30" s="13">
        <f>+C29-C7</f>
        <v>1720</v>
      </c>
      <c r="D30" s="12">
        <f>+(B30-C30)*100/C30</f>
        <v>14.127906976744185</v>
      </c>
      <c r="E30" s="13">
        <f t="shared" ref="E30:I30" si="12">+E29-E7</f>
        <v>11873</v>
      </c>
      <c r="F30" s="13">
        <f t="shared" si="12"/>
        <v>10310</v>
      </c>
      <c r="G30" s="12">
        <f>+(E30-F30)*100/F30</f>
        <v>15.160038797284191</v>
      </c>
      <c r="H30" s="13">
        <f t="shared" si="12"/>
        <v>21579</v>
      </c>
      <c r="I30" s="13">
        <f t="shared" si="12"/>
        <v>19053</v>
      </c>
      <c r="J30" s="12">
        <f>+(H30-I30)*100/I30</f>
        <v>13.257754684301684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85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179</v>
      </c>
      <c r="C4" s="19">
        <f>+'Mayo 2015'!B4</f>
        <v>158</v>
      </c>
      <c r="D4" s="17">
        <f>+(B4-C4)*100/C4</f>
        <v>13.291139240506329</v>
      </c>
      <c r="E4" s="2">
        <f>+B4+'Abril 2016'!E4</f>
        <v>892</v>
      </c>
      <c r="F4" s="2">
        <f>+C4+'Abril 2016'!F4</f>
        <v>779</v>
      </c>
      <c r="G4" s="17">
        <f t="shared" ref="G4:G19" si="0">+(E4-F4)*100/F4</f>
        <v>14.505776636713735</v>
      </c>
      <c r="H4" s="2">
        <f>+B4-C4+'Abril 2016'!H4</f>
        <v>1893</v>
      </c>
      <c r="I4" s="18">
        <f>+'Mayo 2015'!H4</f>
        <v>1706</v>
      </c>
      <c r="J4" s="17">
        <f t="shared" ref="J4:J27" si="1">+(H4-I4)*100/I4</f>
        <v>10.961313012895662</v>
      </c>
    </row>
    <row r="5" spans="1:10" ht="13" x14ac:dyDescent="0.15">
      <c r="A5" s="1" t="s">
        <v>5</v>
      </c>
      <c r="B5" s="19">
        <v>232</v>
      </c>
      <c r="C5" s="19">
        <f>+'Mayo 2015'!B5</f>
        <v>162</v>
      </c>
      <c r="D5" s="17">
        <f t="shared" ref="D5:D18" si="2">+(B5-C5)*100/C5</f>
        <v>43.209876543209873</v>
      </c>
      <c r="E5" s="2">
        <f>+B5+'Abril 2016'!E5</f>
        <v>1008</v>
      </c>
      <c r="F5" s="2">
        <f>+C5+'Abril 2016'!F5</f>
        <v>881</v>
      </c>
      <c r="G5" s="17">
        <f t="shared" ref="G5:G6" si="3">+(E5-F5)*100/F5</f>
        <v>14.415437003405222</v>
      </c>
      <c r="H5" s="2">
        <f>+B5-C5+'Abril 2016'!H5</f>
        <v>2111</v>
      </c>
      <c r="I5" s="18">
        <f>+'Mayo 2015'!H5</f>
        <v>1949</v>
      </c>
      <c r="J5" s="17">
        <f t="shared" si="1"/>
        <v>8.3119548486403279</v>
      </c>
    </row>
    <row r="6" spans="1:10" ht="13" x14ac:dyDescent="0.15">
      <c r="A6" s="1" t="s">
        <v>6</v>
      </c>
      <c r="B6" s="19">
        <v>237</v>
      </c>
      <c r="C6" s="19">
        <f>+'Mayo 2015'!B6</f>
        <v>189</v>
      </c>
      <c r="D6" s="17">
        <f t="shared" si="2"/>
        <v>25.396825396825395</v>
      </c>
      <c r="E6" s="2">
        <f>+B6+'Abril 2016'!E6</f>
        <v>1159</v>
      </c>
      <c r="F6" s="2">
        <f>+C6+'Abril 2016'!F6</f>
        <v>1001</v>
      </c>
      <c r="G6" s="17">
        <f t="shared" si="3"/>
        <v>15.784215784215784</v>
      </c>
      <c r="H6" s="2">
        <f>+B6-C6+'Abril 2016'!H6</f>
        <v>2471</v>
      </c>
      <c r="I6" s="18">
        <f>+'Mayo 2015'!H6</f>
        <v>2270</v>
      </c>
      <c r="J6" s="17">
        <f t="shared" si="1"/>
        <v>8.8546255506607938</v>
      </c>
    </row>
    <row r="7" spans="1:10" x14ac:dyDescent="0.15">
      <c r="A7" s="8" t="s">
        <v>1</v>
      </c>
      <c r="B7" s="6">
        <f t="shared" ref="B7" si="4">+B4+B5+B6</f>
        <v>648</v>
      </c>
      <c r="C7" s="6">
        <f>SUM(C4:C6)</f>
        <v>509</v>
      </c>
      <c r="D7" s="7">
        <f>+(B7-C7)*100/C7</f>
        <v>27.308447937131632</v>
      </c>
      <c r="E7" s="6">
        <f>SUM(E4:E6)</f>
        <v>3059</v>
      </c>
      <c r="F7" s="6">
        <f>SUM(F4:F6)</f>
        <v>2661</v>
      </c>
      <c r="G7" s="7">
        <f t="shared" si="0"/>
        <v>14.956783164223976</v>
      </c>
      <c r="H7" s="6">
        <f>SUM(H4:H6)</f>
        <v>6475</v>
      </c>
      <c r="I7" s="6">
        <f>SUM(I4:I6)</f>
        <v>5925</v>
      </c>
      <c r="J7" s="7">
        <f t="shared" si="1"/>
        <v>9.2827004219409286</v>
      </c>
    </row>
    <row r="8" spans="1:10" ht="13" x14ac:dyDescent="0.15">
      <c r="A8" s="1" t="s">
        <v>7</v>
      </c>
      <c r="B8" s="19">
        <v>272</v>
      </c>
      <c r="C8" s="19">
        <f>+'Mayo 2015'!B8</f>
        <v>220</v>
      </c>
      <c r="D8" s="17">
        <f t="shared" si="2"/>
        <v>23.636363636363637</v>
      </c>
      <c r="E8" s="2">
        <f>+B8+'Abril 2016'!E8</f>
        <v>1201</v>
      </c>
      <c r="F8" s="2">
        <f>+C8+'Abril 2016'!F8</f>
        <v>1073</v>
      </c>
      <c r="G8" s="17">
        <f t="shared" ref="G8:G12" si="5">+(E8-F8)*100/F8</f>
        <v>11.929170549860205</v>
      </c>
      <c r="H8" s="2">
        <f>+B8-C8+'Abril 2016'!H8</f>
        <v>2628</v>
      </c>
      <c r="I8" s="18">
        <f>+'Mayo 2015'!H8</f>
        <v>2343</v>
      </c>
      <c r="J8" s="17">
        <f t="shared" si="1"/>
        <v>12.163892445582587</v>
      </c>
    </row>
    <row r="9" spans="1:10" ht="13" x14ac:dyDescent="0.15">
      <c r="A9" s="1" t="s">
        <v>8</v>
      </c>
      <c r="B9" s="19">
        <v>301</v>
      </c>
      <c r="C9" s="19">
        <f>+'Mayo 2015'!B9</f>
        <v>222</v>
      </c>
      <c r="D9" s="17">
        <f t="shared" si="2"/>
        <v>35.585585585585584</v>
      </c>
      <c r="E9" s="2">
        <f>+B9+'Abril 2016'!E9</f>
        <v>1359</v>
      </c>
      <c r="F9" s="2">
        <f>+C9+'Abril 2016'!F9</f>
        <v>1233</v>
      </c>
      <c r="G9" s="17">
        <f t="shared" si="5"/>
        <v>10.218978102189782</v>
      </c>
      <c r="H9" s="2">
        <f>+B9-C9+'Abril 2016'!H9</f>
        <v>2923</v>
      </c>
      <c r="I9" s="18">
        <f>+'Mayo 2015'!H9</f>
        <v>2755</v>
      </c>
      <c r="J9" s="17">
        <f t="shared" si="1"/>
        <v>6.0980036297640652</v>
      </c>
    </row>
    <row r="10" spans="1:10" ht="13" x14ac:dyDescent="0.15">
      <c r="A10" s="1" t="s">
        <v>9</v>
      </c>
      <c r="B10" s="19">
        <v>407</v>
      </c>
      <c r="C10" s="19">
        <f>+'Mayo 2015'!B10</f>
        <v>339</v>
      </c>
      <c r="D10" s="17">
        <f t="shared" si="2"/>
        <v>20.058997050147493</v>
      </c>
      <c r="E10" s="2">
        <f>+B10+'Abril 2016'!E10</f>
        <v>1867</v>
      </c>
      <c r="F10" s="2">
        <f>+C10+'Abril 2016'!F10</f>
        <v>1726</v>
      </c>
      <c r="G10" s="17">
        <f t="shared" si="5"/>
        <v>8.16917728852839</v>
      </c>
      <c r="H10" s="2">
        <f>+B10-C10+'Abril 2016'!H10</f>
        <v>4022</v>
      </c>
      <c r="I10" s="18">
        <f>+'Mayo 2015'!H10</f>
        <v>3801</v>
      </c>
      <c r="J10" s="17">
        <f t="shared" si="1"/>
        <v>5.8142594054196266</v>
      </c>
    </row>
    <row r="11" spans="1:10" ht="13" x14ac:dyDescent="0.15">
      <c r="A11" s="1" t="s">
        <v>10</v>
      </c>
      <c r="B11" s="19">
        <v>271</v>
      </c>
      <c r="C11" s="19">
        <f>+'Mayo 2015'!B11</f>
        <v>211</v>
      </c>
      <c r="D11" s="17">
        <f t="shared" si="2"/>
        <v>28.436018957345972</v>
      </c>
      <c r="E11" s="2">
        <f>+B11+'Abril 2016'!E11</f>
        <v>1348</v>
      </c>
      <c r="F11" s="2">
        <f>+C11+'Abril 2016'!F11</f>
        <v>1137</v>
      </c>
      <c r="G11" s="17">
        <f t="shared" si="5"/>
        <v>18.557607739665787</v>
      </c>
      <c r="H11" s="2">
        <f>+B11-C11+'Abril 2016'!H11</f>
        <v>2899</v>
      </c>
      <c r="I11" s="18">
        <f>+'Mayo 2015'!H11</f>
        <v>2513</v>
      </c>
      <c r="J11" s="17">
        <f t="shared" si="1"/>
        <v>15.360127337843215</v>
      </c>
    </row>
    <row r="12" spans="1:10" ht="13" x14ac:dyDescent="0.15">
      <c r="A12" s="1" t="s">
        <v>11</v>
      </c>
      <c r="B12" s="19">
        <v>261</v>
      </c>
      <c r="C12" s="19">
        <f>+'Mayo 2015'!B12</f>
        <v>216</v>
      </c>
      <c r="D12" s="17">
        <f t="shared" si="2"/>
        <v>20.833333333333332</v>
      </c>
      <c r="E12" s="2">
        <f>+B12+'Abril 2016'!E12</f>
        <v>1323</v>
      </c>
      <c r="F12" s="2">
        <f>+C12+'Abril 2016'!F12</f>
        <v>1127</v>
      </c>
      <c r="G12" s="17">
        <f t="shared" si="5"/>
        <v>17.391304347826086</v>
      </c>
      <c r="H12" s="2">
        <f>+B12-C12+'Abril 2016'!H12</f>
        <v>2799</v>
      </c>
      <c r="I12" s="18">
        <f>+'Mayo 2015'!H12</f>
        <v>2469</v>
      </c>
      <c r="J12" s="17">
        <f t="shared" si="1"/>
        <v>13.365735115431349</v>
      </c>
    </row>
    <row r="13" spans="1:10" x14ac:dyDescent="0.15">
      <c r="A13" s="8" t="s">
        <v>2</v>
      </c>
      <c r="B13" s="6">
        <f t="shared" ref="B13" si="6">+B8+B9+B10+B11+B12</f>
        <v>1512</v>
      </c>
      <c r="C13" s="6">
        <f>SUM(C8:C12)</f>
        <v>1208</v>
      </c>
      <c r="D13" s="7">
        <f>+(B13-C13)*100/C13</f>
        <v>25.165562913907284</v>
      </c>
      <c r="E13" s="6">
        <f>SUM(E8:E12)</f>
        <v>7098</v>
      </c>
      <c r="F13" s="6">
        <f>SUM(F8:F12)</f>
        <v>6296</v>
      </c>
      <c r="G13" s="7">
        <f t="shared" si="0"/>
        <v>12.738246505717916</v>
      </c>
      <c r="H13" s="6">
        <f>SUM(H8:H12)</f>
        <v>15271</v>
      </c>
      <c r="I13" s="6">
        <f>SUM(I8:I12)</f>
        <v>13881</v>
      </c>
      <c r="J13" s="7">
        <f t="shared" si="1"/>
        <v>10.013687774656004</v>
      </c>
    </row>
    <row r="14" spans="1:10" ht="13" x14ac:dyDescent="0.15">
      <c r="A14" s="1" t="s">
        <v>12</v>
      </c>
      <c r="B14" s="19">
        <v>124</v>
      </c>
      <c r="C14" s="19">
        <f>+'Mayo 2015'!B14</f>
        <v>92</v>
      </c>
      <c r="D14" s="17">
        <f t="shared" si="2"/>
        <v>34.782608695652172</v>
      </c>
      <c r="E14" s="2">
        <f>+B14+'Abril 2016'!E14</f>
        <v>648</v>
      </c>
      <c r="F14" s="2">
        <f>+C14+'Abril 2016'!F14</f>
        <v>536</v>
      </c>
      <c r="G14" s="17">
        <f t="shared" ref="G14:G18" si="7">+(E14-F14)*100/F14</f>
        <v>20.895522388059703</v>
      </c>
      <c r="H14" s="2">
        <f>+B14-C14+'Abril 2016'!H14</f>
        <v>1398</v>
      </c>
      <c r="I14" s="18">
        <f>+'Mayo 2015'!H14</f>
        <v>1198</v>
      </c>
      <c r="J14" s="17">
        <f t="shared" si="1"/>
        <v>16.694490818030051</v>
      </c>
    </row>
    <row r="15" spans="1:10" ht="13" x14ac:dyDescent="0.15">
      <c r="A15" s="1" t="s">
        <v>13</v>
      </c>
      <c r="B15" s="19">
        <v>85</v>
      </c>
      <c r="C15" s="19">
        <f>+'Mayo 2015'!B15</f>
        <v>73</v>
      </c>
      <c r="D15" s="17">
        <f t="shared" si="2"/>
        <v>16.438356164383563</v>
      </c>
      <c r="E15" s="2">
        <f>+B15+'Abril 2016'!E15</f>
        <v>476</v>
      </c>
      <c r="F15" s="2">
        <f>+C15+'Abril 2016'!F15</f>
        <v>425</v>
      </c>
      <c r="G15" s="17">
        <f t="shared" si="7"/>
        <v>12</v>
      </c>
      <c r="H15" s="2">
        <f>+B15-C15+'Abril 2016'!H15</f>
        <v>1065</v>
      </c>
      <c r="I15" s="18">
        <f>+'Mayo 2015'!H15</f>
        <v>933</v>
      </c>
      <c r="J15" s="17">
        <f t="shared" si="1"/>
        <v>14.14790996784566</v>
      </c>
    </row>
    <row r="16" spans="1:10" ht="13" x14ac:dyDescent="0.15">
      <c r="A16" s="1" t="s">
        <v>14</v>
      </c>
      <c r="B16" s="19">
        <v>90</v>
      </c>
      <c r="C16" s="19">
        <f>+'Mayo 2015'!B16</f>
        <v>60</v>
      </c>
      <c r="D16" s="17">
        <f t="shared" si="2"/>
        <v>50</v>
      </c>
      <c r="E16" s="2">
        <f>+B16+'Abril 2016'!E16</f>
        <v>498</v>
      </c>
      <c r="F16" s="2">
        <f>+C16+'Abril 2016'!F16</f>
        <v>388</v>
      </c>
      <c r="G16" s="17">
        <f t="shared" si="7"/>
        <v>28.350515463917525</v>
      </c>
      <c r="H16" s="2">
        <f>+B16-C16+'Abril 2016'!H16</f>
        <v>1047</v>
      </c>
      <c r="I16" s="18">
        <f>+'Mayo 2015'!H16</f>
        <v>858</v>
      </c>
      <c r="J16" s="17">
        <f t="shared" si="1"/>
        <v>22.027972027972027</v>
      </c>
    </row>
    <row r="17" spans="1:10" ht="13" x14ac:dyDescent="0.15">
      <c r="A17" s="1" t="s">
        <v>15</v>
      </c>
      <c r="B17" s="19">
        <v>63</v>
      </c>
      <c r="C17" s="19">
        <f>+'Mayo 2015'!B17</f>
        <v>48</v>
      </c>
      <c r="D17" s="17">
        <f t="shared" si="2"/>
        <v>31.25</v>
      </c>
      <c r="E17" s="2">
        <f>+B17+'Abril 2016'!E17</f>
        <v>309</v>
      </c>
      <c r="F17" s="2">
        <f>+C17+'Abril 2016'!F17</f>
        <v>289</v>
      </c>
      <c r="G17" s="17">
        <f t="shared" si="7"/>
        <v>6.9204152249134951</v>
      </c>
      <c r="H17" s="2">
        <f>+B17-C17+'Abril 2016'!H17</f>
        <v>707</v>
      </c>
      <c r="I17" s="18">
        <f>+'Mayo 2015'!H17</f>
        <v>597</v>
      </c>
      <c r="J17" s="17">
        <f t="shared" si="1"/>
        <v>18.425460636515911</v>
      </c>
    </row>
    <row r="18" spans="1:10" ht="13" x14ac:dyDescent="0.15">
      <c r="A18" s="1" t="s">
        <v>0</v>
      </c>
      <c r="B18" s="19">
        <v>42</v>
      </c>
      <c r="C18" s="19">
        <f>+'Mayo 2015'!B18</f>
        <v>24</v>
      </c>
      <c r="D18" s="17">
        <f t="shared" si="2"/>
        <v>75</v>
      </c>
      <c r="E18" s="2">
        <f>+B18+'Abril 2016'!E18</f>
        <v>180</v>
      </c>
      <c r="F18" s="2">
        <f>+C18+'Abril 2016'!F18</f>
        <v>132</v>
      </c>
      <c r="G18" s="17">
        <f t="shared" si="7"/>
        <v>36.363636363636367</v>
      </c>
      <c r="H18" s="2">
        <f>+B18-C18+'Abril 2016'!H18</f>
        <v>397</v>
      </c>
      <c r="I18" s="18">
        <f>+'Mayo 2015'!H18</f>
        <v>289</v>
      </c>
      <c r="J18" s="17">
        <f t="shared" si="1"/>
        <v>37.370242214532873</v>
      </c>
    </row>
    <row r="19" spans="1:10" x14ac:dyDescent="0.15">
      <c r="A19" s="8" t="s">
        <v>3</v>
      </c>
      <c r="B19" s="6">
        <f t="shared" ref="B19" si="8">+B14+B16+B15+B17+B18</f>
        <v>404</v>
      </c>
      <c r="C19" s="6">
        <f>SUM(C14:C18)</f>
        <v>297</v>
      </c>
      <c r="D19" s="7">
        <f>+(B19-C19)*100/C19</f>
        <v>36.026936026936028</v>
      </c>
      <c r="E19" s="6">
        <f>SUM(E14:E18)</f>
        <v>2111</v>
      </c>
      <c r="F19" s="6">
        <f>SUM(F14:F18)</f>
        <v>1770</v>
      </c>
      <c r="G19" s="7">
        <f t="shared" si="0"/>
        <v>19.265536723163841</v>
      </c>
      <c r="H19" s="6">
        <f>SUM(H14:H18)</f>
        <v>4614</v>
      </c>
      <c r="I19" s="6">
        <f>SUM(I14:I18)</f>
        <v>3875</v>
      </c>
      <c r="J19" s="7">
        <f t="shared" si="1"/>
        <v>19.070967741935483</v>
      </c>
    </row>
    <row r="20" spans="1:10" ht="13" x14ac:dyDescent="0.15">
      <c r="A20" s="1" t="s">
        <v>16</v>
      </c>
      <c r="B20" s="19">
        <v>25</v>
      </c>
      <c r="C20" s="19">
        <f>+'Mayo 2015'!B20</f>
        <v>16</v>
      </c>
      <c r="D20" s="17">
        <f t="shared" ref="D20:D26" si="9">+(B20-C20)*100/C20</f>
        <v>56.25</v>
      </c>
      <c r="E20" s="2">
        <f>+B20+'Abril 2016'!E20</f>
        <v>159</v>
      </c>
      <c r="F20" s="2">
        <f>+C20+'Abril 2016'!F20</f>
        <v>103</v>
      </c>
      <c r="G20" s="17">
        <f t="shared" ref="G20:G27" si="10">+(E20-F20)*100/F20</f>
        <v>54.368932038834949</v>
      </c>
      <c r="H20" s="2">
        <f>+B20-C20+'Abril 2016'!H20</f>
        <v>330</v>
      </c>
      <c r="I20" s="18">
        <f>+'Mayo 2015'!H20</f>
        <v>241</v>
      </c>
      <c r="J20" s="17">
        <f t="shared" si="1"/>
        <v>36.92946058091286</v>
      </c>
    </row>
    <row r="21" spans="1:10" ht="13" x14ac:dyDescent="0.15">
      <c r="A21" s="1" t="s">
        <v>17</v>
      </c>
      <c r="B21" s="19">
        <v>26</v>
      </c>
      <c r="C21" s="19">
        <f>+'Mayo 2015'!B21</f>
        <v>35</v>
      </c>
      <c r="D21" s="17">
        <f t="shared" si="9"/>
        <v>-25.714285714285715</v>
      </c>
      <c r="E21" s="2">
        <f>+B21+'Abril 2016'!E21</f>
        <v>156</v>
      </c>
      <c r="F21" s="2">
        <f>+C21+'Abril 2016'!F21</f>
        <v>132</v>
      </c>
      <c r="G21" s="17">
        <f t="shared" si="10"/>
        <v>18.181818181818183</v>
      </c>
      <c r="H21" s="2">
        <f>+B21-C21+'Abril 2016'!H21</f>
        <v>327</v>
      </c>
      <c r="I21" s="18">
        <f>+'Mayo 2015'!H21</f>
        <v>262</v>
      </c>
      <c r="J21" s="17">
        <f t="shared" si="1"/>
        <v>24.809160305343511</v>
      </c>
    </row>
    <row r="22" spans="1:10" ht="13" x14ac:dyDescent="0.15">
      <c r="A22" s="1" t="s">
        <v>19</v>
      </c>
      <c r="B22" s="19">
        <v>13</v>
      </c>
      <c r="C22" s="19">
        <f>+'Mayo 2015'!B22</f>
        <v>9</v>
      </c>
      <c r="D22" s="17">
        <f t="shared" si="9"/>
        <v>44.444444444444443</v>
      </c>
      <c r="E22" s="2">
        <f>+B22+'Abril 2016'!E22</f>
        <v>63</v>
      </c>
      <c r="F22" s="2">
        <f>+C22+'Abril 2016'!F22</f>
        <v>55</v>
      </c>
      <c r="G22" s="17">
        <f t="shared" si="10"/>
        <v>14.545454545454545</v>
      </c>
      <c r="H22" s="2">
        <f>+B22-C22+'Abril 2016'!H22</f>
        <v>139</v>
      </c>
      <c r="I22" s="18">
        <f>+'Mayo 2015'!H22</f>
        <v>132</v>
      </c>
      <c r="J22" s="17">
        <f t="shared" si="1"/>
        <v>5.3030303030303028</v>
      </c>
    </row>
    <row r="23" spans="1:10" ht="13" x14ac:dyDescent="0.15">
      <c r="A23" s="1" t="s">
        <v>18</v>
      </c>
      <c r="B23" s="19">
        <v>18</v>
      </c>
      <c r="C23" s="19">
        <f>+'Mayo 2015'!B23</f>
        <v>14</v>
      </c>
      <c r="D23" s="17">
        <f t="shared" si="9"/>
        <v>28.571428571428573</v>
      </c>
      <c r="E23" s="2">
        <f>+B23+'Abril 2016'!E23</f>
        <v>67</v>
      </c>
      <c r="F23" s="2">
        <f>+C23+'Abril 2016'!F23</f>
        <v>62</v>
      </c>
      <c r="G23" s="17">
        <f t="shared" si="10"/>
        <v>8.064516129032258</v>
      </c>
      <c r="H23" s="2">
        <f>+B23-C23+'Abril 2016'!H23</f>
        <v>150</v>
      </c>
      <c r="I23" s="18">
        <f>+'Mayo 2015'!H23</f>
        <v>142</v>
      </c>
      <c r="J23" s="17">
        <f t="shared" si="1"/>
        <v>5.6338028169014081</v>
      </c>
    </row>
    <row r="24" spans="1:10" ht="13" x14ac:dyDescent="0.15">
      <c r="A24" s="1" t="s">
        <v>20</v>
      </c>
      <c r="B24" s="19">
        <v>19</v>
      </c>
      <c r="C24" s="19">
        <f>+'Mayo 2015'!B24</f>
        <v>13</v>
      </c>
      <c r="D24" s="17">
        <f t="shared" si="9"/>
        <v>46.153846153846153</v>
      </c>
      <c r="E24" s="2">
        <f>+B24+'Abril 2016'!E24</f>
        <v>65</v>
      </c>
      <c r="F24" s="2">
        <f>+C24+'Abril 2016'!F24</f>
        <v>55</v>
      </c>
      <c r="G24" s="17">
        <f t="shared" si="10"/>
        <v>18.181818181818183</v>
      </c>
      <c r="H24" s="2">
        <f>+B24-C24+'Abril 2016'!H24</f>
        <v>131</v>
      </c>
      <c r="I24" s="18">
        <f>+'Mayo 2015'!H24</f>
        <v>104</v>
      </c>
      <c r="J24" s="17">
        <f t="shared" si="1"/>
        <v>25.96153846153846</v>
      </c>
    </row>
    <row r="25" spans="1:10" ht="13" x14ac:dyDescent="0.15">
      <c r="A25" s="1" t="s">
        <v>22</v>
      </c>
      <c r="B25" s="19">
        <v>26</v>
      </c>
      <c r="C25" s="19">
        <f>+'Mayo 2015'!B25</f>
        <v>19</v>
      </c>
      <c r="D25" s="17">
        <f t="shared" si="9"/>
        <v>36.842105263157897</v>
      </c>
      <c r="E25" s="2">
        <f>+B25+'Abril 2016'!E25</f>
        <v>145</v>
      </c>
      <c r="F25" s="2">
        <f>+C25+'Abril 2016'!F25</f>
        <v>86</v>
      </c>
      <c r="G25" s="17">
        <f t="shared" si="10"/>
        <v>68.604651162790702</v>
      </c>
      <c r="H25" s="2">
        <f>+B25-C25+'Abril 2016'!H25</f>
        <v>273</v>
      </c>
      <c r="I25" s="18">
        <f>+'Mayo 2015'!H25</f>
        <v>195</v>
      </c>
      <c r="J25" s="17">
        <f t="shared" si="1"/>
        <v>40</v>
      </c>
    </row>
    <row r="26" spans="1:10" ht="13" x14ac:dyDescent="0.15">
      <c r="A26" s="1" t="s">
        <v>21</v>
      </c>
      <c r="B26" s="19">
        <v>5</v>
      </c>
      <c r="C26" s="19">
        <f>+'Mayo 2015'!B26</f>
        <v>4</v>
      </c>
      <c r="D26" s="17">
        <f t="shared" si="9"/>
        <v>25</v>
      </c>
      <c r="E26" s="2">
        <f>+B26+'Abril 2016'!E26</f>
        <v>34</v>
      </c>
      <c r="F26" s="2">
        <f>+C26+'Abril 2016'!F26</f>
        <v>27</v>
      </c>
      <c r="G26" s="17">
        <f t="shared" si="10"/>
        <v>25.925925925925927</v>
      </c>
      <c r="H26" s="2">
        <f>+B26-C26+'Abril 2016'!H26</f>
        <v>80</v>
      </c>
      <c r="I26" s="18">
        <f>+'Mayo 2015'!H26</f>
        <v>57</v>
      </c>
      <c r="J26" s="17">
        <f t="shared" si="1"/>
        <v>40.350877192982459</v>
      </c>
    </row>
    <row r="27" spans="1:10" ht="13" x14ac:dyDescent="0.15">
      <c r="A27" s="1" t="s">
        <v>30</v>
      </c>
      <c r="B27" s="19">
        <v>1</v>
      </c>
      <c r="C27" s="19">
        <f>+'Mayo 2015'!B27</f>
        <v>0</v>
      </c>
      <c r="D27" s="17"/>
      <c r="E27" s="2">
        <f>+B27+'Abril 2016'!E27</f>
        <v>12</v>
      </c>
      <c r="F27" s="2">
        <f>+C27+'Abril 2016'!F27</f>
        <v>4</v>
      </c>
      <c r="G27" s="17">
        <f t="shared" si="10"/>
        <v>200</v>
      </c>
      <c r="H27" s="2">
        <f>+B27-C27+'Abril 2016'!H27</f>
        <v>21</v>
      </c>
      <c r="I27" s="18">
        <f>+'Mayo 2015'!H27</f>
        <v>10</v>
      </c>
      <c r="J27" s="17">
        <f t="shared" si="1"/>
        <v>110</v>
      </c>
    </row>
    <row r="28" spans="1:10" x14ac:dyDescent="0.15">
      <c r="A28" s="8" t="s">
        <v>27</v>
      </c>
      <c r="B28" s="6">
        <f>SUM(B20:B27)</f>
        <v>133</v>
      </c>
      <c r="C28" s="6">
        <f>SUM(C20:C27)</f>
        <v>110</v>
      </c>
      <c r="D28" s="7">
        <f>+(B28-C28)*100/C28</f>
        <v>20.90909090909091</v>
      </c>
      <c r="E28" s="6">
        <f>SUM(E20:E27)</f>
        <v>701</v>
      </c>
      <c r="F28" s="6">
        <f>SUM(F20:F27)</f>
        <v>524</v>
      </c>
      <c r="G28" s="7">
        <f>+(E28-F28)*100/F28</f>
        <v>33.778625954198475</v>
      </c>
      <c r="H28" s="6">
        <f>SUM(H20:H27)</f>
        <v>1451</v>
      </c>
      <c r="I28" s="6">
        <f>SUM(I20:I27)</f>
        <v>1143</v>
      </c>
      <c r="J28" s="7">
        <f>+(H28-I28)*100/I28</f>
        <v>26.946631671041121</v>
      </c>
    </row>
    <row r="29" spans="1:10" ht="14" x14ac:dyDescent="0.15">
      <c r="A29" s="16" t="s">
        <v>28</v>
      </c>
      <c r="B29" s="14">
        <f>+B7+B13+B19+B28</f>
        <v>2697</v>
      </c>
      <c r="C29" s="14">
        <f>+C7+C13+C19+C28</f>
        <v>2124</v>
      </c>
      <c r="D29" s="15">
        <f>+(B29-C29)*100/C29</f>
        <v>26.977401129943502</v>
      </c>
      <c r="E29" s="14">
        <f t="shared" ref="E29:I29" si="11">+E7+E13+E19+E28</f>
        <v>12969</v>
      </c>
      <c r="F29" s="14">
        <f t="shared" si="11"/>
        <v>11251</v>
      </c>
      <c r="G29" s="15">
        <f>+(E29-F29)*100/F29</f>
        <v>15.269753799662253</v>
      </c>
      <c r="H29" s="14">
        <f t="shared" si="11"/>
        <v>27811</v>
      </c>
      <c r="I29" s="14">
        <f t="shared" si="11"/>
        <v>24824</v>
      </c>
      <c r="J29" s="15">
        <f>+(H29-I29)*100/I29</f>
        <v>12.032710280373832</v>
      </c>
    </row>
    <row r="30" spans="1:10" x14ac:dyDescent="0.15">
      <c r="A30" s="13" t="s">
        <v>29</v>
      </c>
      <c r="B30" s="13">
        <f>+B29-B7</f>
        <v>2049</v>
      </c>
      <c r="C30" s="13">
        <f>+C29-C7</f>
        <v>1615</v>
      </c>
      <c r="D30" s="12">
        <f>+(B30-C30)*100/C30</f>
        <v>26.873065015479877</v>
      </c>
      <c r="E30" s="13">
        <f t="shared" ref="E30:I30" si="12">+E29-E7</f>
        <v>9910</v>
      </c>
      <c r="F30" s="13">
        <f t="shared" si="12"/>
        <v>8590</v>
      </c>
      <c r="G30" s="12">
        <f>+(E30-F30)*100/F30</f>
        <v>15.366705471478463</v>
      </c>
      <c r="H30" s="13">
        <f t="shared" si="12"/>
        <v>21336</v>
      </c>
      <c r="I30" s="13">
        <f t="shared" si="12"/>
        <v>18899</v>
      </c>
      <c r="J30" s="12">
        <f>+(H30-I30)*100/I30</f>
        <v>12.894862162019155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86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185</v>
      </c>
      <c r="C4" s="19">
        <f>+'Abril 2015'!B4</f>
        <v>141</v>
      </c>
      <c r="D4" s="17">
        <f>+(B4-C4)*100/C4</f>
        <v>31.205673758865249</v>
      </c>
      <c r="E4" s="2">
        <f>+B4+'Marzo 2016'!E4</f>
        <v>713</v>
      </c>
      <c r="F4" s="2">
        <f>+C4+'Marzo 2016'!F4</f>
        <v>621</v>
      </c>
      <c r="G4" s="17">
        <f t="shared" ref="G4:G19" si="0">+(E4-F4)*100/F4</f>
        <v>14.814814814814815</v>
      </c>
      <c r="H4" s="2">
        <f>+B4-C4+'Marzo 2016'!H4</f>
        <v>1872</v>
      </c>
      <c r="I4" s="18">
        <f>+'Abril 2015'!H4</f>
        <v>1707</v>
      </c>
      <c r="J4" s="17">
        <f t="shared" ref="J4:J27" si="1">+(H4-I4)*100/I4</f>
        <v>9.6660808435852381</v>
      </c>
    </row>
    <row r="5" spans="1:10" ht="13" x14ac:dyDescent="0.15">
      <c r="A5" s="1" t="s">
        <v>5</v>
      </c>
      <c r="B5" s="19">
        <v>226</v>
      </c>
      <c r="C5" s="19">
        <f>+'Abril 2015'!B5</f>
        <v>177</v>
      </c>
      <c r="D5" s="17">
        <f t="shared" ref="D5:D6" si="2">+(B5-C5)*100/C5</f>
        <v>27.683615819209038</v>
      </c>
      <c r="E5" s="2">
        <f>+B5+'Marzo 2016'!E5</f>
        <v>776</v>
      </c>
      <c r="F5" s="2">
        <f>+C5+'Marzo 2016'!F5</f>
        <v>719</v>
      </c>
      <c r="G5" s="17">
        <f t="shared" ref="G5:G6" si="3">+(E5-F5)*100/F5</f>
        <v>7.927677329624478</v>
      </c>
      <c r="H5" s="2">
        <f>+B5-C5+'Marzo 2016'!H5</f>
        <v>2041</v>
      </c>
      <c r="I5" s="18">
        <f>+'Abril 2015'!H5</f>
        <v>1986</v>
      </c>
      <c r="J5" s="17">
        <f t="shared" si="1"/>
        <v>2.7693856998992952</v>
      </c>
    </row>
    <row r="6" spans="1:10" ht="13" x14ac:dyDescent="0.15">
      <c r="A6" s="1" t="s">
        <v>6</v>
      </c>
      <c r="B6" s="19">
        <v>244</v>
      </c>
      <c r="C6" s="19">
        <f>+'Abril 2015'!B6</f>
        <v>204</v>
      </c>
      <c r="D6" s="17">
        <f t="shared" si="2"/>
        <v>19.607843137254903</v>
      </c>
      <c r="E6" s="2">
        <f>+B6+'Marzo 2016'!E6</f>
        <v>922</v>
      </c>
      <c r="F6" s="2">
        <f>+C6+'Marzo 2016'!F6</f>
        <v>812</v>
      </c>
      <c r="G6" s="17">
        <f t="shared" si="3"/>
        <v>13.546798029556649</v>
      </c>
      <c r="H6" s="2">
        <f>+B6-C6+'Marzo 2016'!H6</f>
        <v>2423</v>
      </c>
      <c r="I6" s="18">
        <f>+'Abril 2015'!H6</f>
        <v>2291</v>
      </c>
      <c r="J6" s="17">
        <f t="shared" si="1"/>
        <v>5.7616761239633352</v>
      </c>
    </row>
    <row r="7" spans="1:10" x14ac:dyDescent="0.15">
      <c r="A7" s="8" t="s">
        <v>1</v>
      </c>
      <c r="B7" s="6">
        <f t="shared" ref="B7" si="4">+B4+B5+B6</f>
        <v>655</v>
      </c>
      <c r="C7" s="6">
        <f>SUM(C4:C6)</f>
        <v>522</v>
      </c>
      <c r="D7" s="7">
        <f>+(B7-C7)*100/C7</f>
        <v>25.478927203065133</v>
      </c>
      <c r="E7" s="6">
        <f>SUM(E4:E6)</f>
        <v>2411</v>
      </c>
      <c r="F7" s="6">
        <f>SUM(F4:F6)</f>
        <v>2152</v>
      </c>
      <c r="G7" s="7">
        <f t="shared" si="0"/>
        <v>12.035315985130111</v>
      </c>
      <c r="H7" s="6">
        <f>SUM(H4:H6)</f>
        <v>6336</v>
      </c>
      <c r="I7" s="6">
        <f>SUM(I4:I6)</f>
        <v>5984</v>
      </c>
      <c r="J7" s="7">
        <f t="shared" si="1"/>
        <v>5.882352941176471</v>
      </c>
    </row>
    <row r="8" spans="1:10" ht="13" x14ac:dyDescent="0.15">
      <c r="A8" s="1" t="s">
        <v>7</v>
      </c>
      <c r="B8" s="19">
        <v>226</v>
      </c>
      <c r="C8" s="19">
        <f>+'Abril 2015'!B8</f>
        <v>236</v>
      </c>
      <c r="D8" s="17">
        <f t="shared" ref="D8:D18" si="5">+(B8-C8)*100/C8</f>
        <v>-4.2372881355932206</v>
      </c>
      <c r="E8" s="2">
        <f>+B8+'Marzo 2016'!E8</f>
        <v>929</v>
      </c>
      <c r="F8" s="2">
        <f>+C8+'Marzo 2016'!F8</f>
        <v>853</v>
      </c>
      <c r="G8" s="17">
        <f t="shared" ref="G8:G12" si="6">+(E8-F8)*100/F8</f>
        <v>8.909730363423213</v>
      </c>
      <c r="H8" s="2">
        <f>+B8-C8+'Marzo 2016'!H8</f>
        <v>2576</v>
      </c>
      <c r="I8" s="18">
        <f>+'Abril 2015'!H8</f>
        <v>2332</v>
      </c>
      <c r="J8" s="17">
        <f t="shared" si="1"/>
        <v>10.463121783876501</v>
      </c>
    </row>
    <row r="9" spans="1:10" ht="13" x14ac:dyDescent="0.15">
      <c r="A9" s="1" t="s">
        <v>8</v>
      </c>
      <c r="B9" s="19">
        <v>294</v>
      </c>
      <c r="C9" s="19">
        <f>+'Abril 2015'!B9</f>
        <v>222</v>
      </c>
      <c r="D9" s="17">
        <f t="shared" si="5"/>
        <v>32.432432432432435</v>
      </c>
      <c r="E9" s="2">
        <f>+B9+'Marzo 2016'!E9</f>
        <v>1058</v>
      </c>
      <c r="F9" s="2">
        <f>+C9+'Marzo 2016'!F9</f>
        <v>1011</v>
      </c>
      <c r="G9" s="17">
        <f t="shared" si="6"/>
        <v>4.6488625123639959</v>
      </c>
      <c r="H9" s="2">
        <f>+B9-C9+'Marzo 2016'!H9</f>
        <v>2844</v>
      </c>
      <c r="I9" s="18">
        <f>+'Abril 2015'!H9</f>
        <v>2790</v>
      </c>
      <c r="J9" s="17">
        <f t="shared" si="1"/>
        <v>1.935483870967742</v>
      </c>
    </row>
    <row r="10" spans="1:10" ht="13" x14ac:dyDescent="0.15">
      <c r="A10" s="1" t="s">
        <v>9</v>
      </c>
      <c r="B10" s="19">
        <v>391</v>
      </c>
      <c r="C10" s="19">
        <f>+'Abril 2015'!B10</f>
        <v>334</v>
      </c>
      <c r="D10" s="17">
        <f t="shared" si="5"/>
        <v>17.065868263473053</v>
      </c>
      <c r="E10" s="2">
        <f>+B10+'Marzo 2016'!E10</f>
        <v>1460</v>
      </c>
      <c r="F10" s="2">
        <f>+C10+'Marzo 2016'!F10</f>
        <v>1387</v>
      </c>
      <c r="G10" s="17">
        <f t="shared" si="6"/>
        <v>5.2631578947368425</v>
      </c>
      <c r="H10" s="2">
        <f>+B10-C10+'Marzo 2016'!H10</f>
        <v>3954</v>
      </c>
      <c r="I10" s="18">
        <f>+'Abril 2015'!H10</f>
        <v>3817</v>
      </c>
      <c r="J10" s="17">
        <f t="shared" si="1"/>
        <v>3.5892061828661252</v>
      </c>
    </row>
    <row r="11" spans="1:10" ht="13" x14ac:dyDescent="0.15">
      <c r="A11" s="1" t="s">
        <v>10</v>
      </c>
      <c r="B11" s="19">
        <v>279</v>
      </c>
      <c r="C11" s="19">
        <f>+'Abril 2015'!B11</f>
        <v>226</v>
      </c>
      <c r="D11" s="17">
        <f t="shared" si="5"/>
        <v>23.451327433628318</v>
      </c>
      <c r="E11" s="2">
        <f>+B11+'Marzo 2016'!E11</f>
        <v>1077</v>
      </c>
      <c r="F11" s="2">
        <f>+C11+'Marzo 2016'!F11</f>
        <v>926</v>
      </c>
      <c r="G11" s="17">
        <f t="shared" si="6"/>
        <v>16.30669546436285</v>
      </c>
      <c r="H11" s="2">
        <f>+B11-C11+'Marzo 2016'!H11</f>
        <v>2839</v>
      </c>
      <c r="I11" s="18">
        <f>+'Abril 2015'!H11</f>
        <v>2531</v>
      </c>
      <c r="J11" s="17">
        <f t="shared" si="1"/>
        <v>12.169103121295931</v>
      </c>
    </row>
    <row r="12" spans="1:10" ht="13" x14ac:dyDescent="0.15">
      <c r="A12" s="1" t="s">
        <v>11</v>
      </c>
      <c r="B12" s="19">
        <v>287</v>
      </c>
      <c r="C12" s="19">
        <f>+'Abril 2015'!B12</f>
        <v>226</v>
      </c>
      <c r="D12" s="17">
        <f t="shared" si="5"/>
        <v>26.991150442477878</v>
      </c>
      <c r="E12" s="2">
        <f>+B12+'Marzo 2016'!E12</f>
        <v>1062</v>
      </c>
      <c r="F12" s="2">
        <f>+C12+'Marzo 2016'!F12</f>
        <v>911</v>
      </c>
      <c r="G12" s="17">
        <f t="shared" si="6"/>
        <v>16.575192096597146</v>
      </c>
      <c r="H12" s="2">
        <f>+B12-C12+'Marzo 2016'!H12</f>
        <v>2754</v>
      </c>
      <c r="I12" s="18">
        <f>+'Abril 2015'!H12</f>
        <v>2431</v>
      </c>
      <c r="J12" s="17">
        <f t="shared" si="1"/>
        <v>13.286713286713287</v>
      </c>
    </row>
    <row r="13" spans="1:10" x14ac:dyDescent="0.15">
      <c r="A13" s="8" t="s">
        <v>2</v>
      </c>
      <c r="B13" s="6">
        <f t="shared" ref="B13" si="7">+B8+B9+B10+B11+B12</f>
        <v>1477</v>
      </c>
      <c r="C13" s="6">
        <f>SUM(C8:C12)</f>
        <v>1244</v>
      </c>
      <c r="D13" s="7">
        <f>+(B13-C13)*100/C13</f>
        <v>18.729903536977492</v>
      </c>
      <c r="E13" s="6">
        <f>SUM(E8:E12)</f>
        <v>5586</v>
      </c>
      <c r="F13" s="6">
        <f>SUM(F8:F12)</f>
        <v>5088</v>
      </c>
      <c r="G13" s="7">
        <f t="shared" si="0"/>
        <v>9.7877358490566042</v>
      </c>
      <c r="H13" s="6">
        <f>SUM(H8:H12)</f>
        <v>14967</v>
      </c>
      <c r="I13" s="6">
        <f>SUM(I8:I12)</f>
        <v>13901</v>
      </c>
      <c r="J13" s="7">
        <f t="shared" si="1"/>
        <v>7.668513056614632</v>
      </c>
    </row>
    <row r="14" spans="1:10" ht="13" x14ac:dyDescent="0.15">
      <c r="A14" s="1" t="s">
        <v>12</v>
      </c>
      <c r="B14" s="19">
        <v>139</v>
      </c>
      <c r="C14" s="19">
        <f>+'Abril 2015'!B14</f>
        <v>112</v>
      </c>
      <c r="D14" s="17">
        <f t="shared" si="5"/>
        <v>24.107142857142858</v>
      </c>
      <c r="E14" s="2">
        <f>+B14+'Marzo 2016'!E14</f>
        <v>524</v>
      </c>
      <c r="F14" s="2">
        <f>+C14+'Marzo 2016'!F14</f>
        <v>444</v>
      </c>
      <c r="G14" s="17">
        <f t="shared" ref="G14:G18" si="8">+(E14-F14)*100/F14</f>
        <v>18.018018018018019</v>
      </c>
      <c r="H14" s="2">
        <f>+B14-C14+'Marzo 2016'!H14</f>
        <v>1366</v>
      </c>
      <c r="I14" s="18">
        <f>+'Abril 2015'!H14</f>
        <v>1209</v>
      </c>
      <c r="J14" s="17">
        <f t="shared" si="1"/>
        <v>12.985938792390405</v>
      </c>
    </row>
    <row r="15" spans="1:10" ht="13" x14ac:dyDescent="0.15">
      <c r="A15" s="1" t="s">
        <v>13</v>
      </c>
      <c r="B15" s="19">
        <v>106</v>
      </c>
      <c r="C15" s="19">
        <f>+'Abril 2015'!B15</f>
        <v>77</v>
      </c>
      <c r="D15" s="17">
        <f t="shared" si="5"/>
        <v>37.662337662337663</v>
      </c>
      <c r="E15" s="2">
        <f>+B15+'Marzo 2016'!E15</f>
        <v>391</v>
      </c>
      <c r="F15" s="2">
        <f>+C15+'Marzo 2016'!F15</f>
        <v>352</v>
      </c>
      <c r="G15" s="17">
        <f t="shared" si="8"/>
        <v>11.079545454545455</v>
      </c>
      <c r="H15" s="2">
        <f>+B15-C15+'Marzo 2016'!H15</f>
        <v>1053</v>
      </c>
      <c r="I15" s="18">
        <f>+'Abril 2015'!H15</f>
        <v>942</v>
      </c>
      <c r="J15" s="17">
        <f t="shared" si="1"/>
        <v>11.783439490445859</v>
      </c>
    </row>
    <row r="16" spans="1:10" ht="13" x14ac:dyDescent="0.15">
      <c r="A16" s="1" t="s">
        <v>14</v>
      </c>
      <c r="B16" s="19">
        <v>98</v>
      </c>
      <c r="C16" s="19">
        <f>+'Abril 2015'!B16</f>
        <v>68</v>
      </c>
      <c r="D16" s="17">
        <f t="shared" si="5"/>
        <v>44.117647058823529</v>
      </c>
      <c r="E16" s="2">
        <f>+B16+'Marzo 2016'!E16</f>
        <v>408</v>
      </c>
      <c r="F16" s="2">
        <f>+C16+'Marzo 2016'!F16</f>
        <v>328</v>
      </c>
      <c r="G16" s="17">
        <f t="shared" si="8"/>
        <v>24.390243902439025</v>
      </c>
      <c r="H16" s="2">
        <f>+B16-C16+'Marzo 2016'!H16</f>
        <v>1017</v>
      </c>
      <c r="I16" s="18">
        <f>+'Abril 2015'!H16</f>
        <v>875</v>
      </c>
      <c r="J16" s="17">
        <f t="shared" si="1"/>
        <v>16.228571428571428</v>
      </c>
    </row>
    <row r="17" spans="1:10" ht="13" x14ac:dyDescent="0.15">
      <c r="A17" s="1" t="s">
        <v>15</v>
      </c>
      <c r="B17" s="19">
        <v>69</v>
      </c>
      <c r="C17" s="19">
        <f>+'Abril 2015'!B17</f>
        <v>58</v>
      </c>
      <c r="D17" s="17">
        <f t="shared" si="5"/>
        <v>18.96551724137931</v>
      </c>
      <c r="E17" s="2">
        <f>+B17+'Marzo 2016'!E17</f>
        <v>246</v>
      </c>
      <c r="F17" s="2">
        <f>+C17+'Marzo 2016'!F17</f>
        <v>241</v>
      </c>
      <c r="G17" s="17">
        <f t="shared" si="8"/>
        <v>2.0746887966804981</v>
      </c>
      <c r="H17" s="2">
        <f>+B17-C17+'Marzo 2016'!H17</f>
        <v>692</v>
      </c>
      <c r="I17" s="18">
        <f>+'Abril 2015'!H17</f>
        <v>599</v>
      </c>
      <c r="J17" s="17">
        <f t="shared" si="1"/>
        <v>15.525876460767947</v>
      </c>
    </row>
    <row r="18" spans="1:10" ht="13" x14ac:dyDescent="0.15">
      <c r="A18" s="1" t="s">
        <v>0</v>
      </c>
      <c r="B18" s="19">
        <v>36</v>
      </c>
      <c r="C18" s="19">
        <f>+'Abril 2015'!B18</f>
        <v>20</v>
      </c>
      <c r="D18" s="17">
        <f t="shared" si="5"/>
        <v>80</v>
      </c>
      <c r="E18" s="2">
        <f>+B18+'Marzo 2016'!E18</f>
        <v>138</v>
      </c>
      <c r="F18" s="2">
        <f>+C18+'Marzo 2016'!F18</f>
        <v>108</v>
      </c>
      <c r="G18" s="17">
        <f t="shared" si="8"/>
        <v>27.777777777777779</v>
      </c>
      <c r="H18" s="2">
        <f>+B18-C18+'Marzo 2016'!H18</f>
        <v>379</v>
      </c>
      <c r="I18" s="18">
        <f>+'Abril 2015'!H18</f>
        <v>293</v>
      </c>
      <c r="J18" s="17">
        <f t="shared" si="1"/>
        <v>29.351535836177476</v>
      </c>
    </row>
    <row r="19" spans="1:10" x14ac:dyDescent="0.15">
      <c r="A19" s="8" t="s">
        <v>3</v>
      </c>
      <c r="B19" s="6">
        <f t="shared" ref="B19" si="9">+B14+B16+B15+B17+B18</f>
        <v>448</v>
      </c>
      <c r="C19" s="6">
        <f>SUM(C14:C18)</f>
        <v>335</v>
      </c>
      <c r="D19" s="7">
        <f>+(B19-C19)*100/C19</f>
        <v>33.731343283582092</v>
      </c>
      <c r="E19" s="6">
        <f>SUM(E14:E18)</f>
        <v>1707</v>
      </c>
      <c r="F19" s="6">
        <f>SUM(F14:F18)</f>
        <v>1473</v>
      </c>
      <c r="G19" s="7">
        <f t="shared" si="0"/>
        <v>15.885947046843178</v>
      </c>
      <c r="H19" s="6">
        <f>SUM(H14:H18)</f>
        <v>4507</v>
      </c>
      <c r="I19" s="6">
        <f>SUM(I14:I18)</f>
        <v>3918</v>
      </c>
      <c r="J19" s="7">
        <f t="shared" si="1"/>
        <v>15.033180193976518</v>
      </c>
    </row>
    <row r="20" spans="1:10" ht="13" x14ac:dyDescent="0.15">
      <c r="A20" s="1" t="s">
        <v>16</v>
      </c>
      <c r="B20" s="19">
        <v>32</v>
      </c>
      <c r="C20" s="19">
        <f>+'Abril 2015'!B20</f>
        <v>20</v>
      </c>
      <c r="D20" s="17">
        <f t="shared" ref="D20:D26" si="10">+(B20-C20)*100/C20</f>
        <v>60</v>
      </c>
      <c r="E20" s="2">
        <f>+B20+'Marzo 2016'!E20</f>
        <v>134</v>
      </c>
      <c r="F20" s="2">
        <f>+C20+'Marzo 2016'!F20</f>
        <v>87</v>
      </c>
      <c r="G20" s="17">
        <f t="shared" ref="G20:G27" si="11">+(E20-F20)*100/F20</f>
        <v>54.022988505747129</v>
      </c>
      <c r="H20" s="2">
        <f>+B20-C20+'Marzo 2016'!H20</f>
        <v>321</v>
      </c>
      <c r="I20" s="18">
        <f>+'Abril 2015'!H20</f>
        <v>246</v>
      </c>
      <c r="J20" s="17">
        <f t="shared" si="1"/>
        <v>30.487804878048781</v>
      </c>
    </row>
    <row r="21" spans="1:10" ht="13" x14ac:dyDescent="0.15">
      <c r="A21" s="1" t="s">
        <v>17</v>
      </c>
      <c r="B21" s="19">
        <v>34</v>
      </c>
      <c r="C21" s="19">
        <f>+'Abril 2015'!B21</f>
        <v>19</v>
      </c>
      <c r="D21" s="17">
        <f t="shared" si="10"/>
        <v>78.94736842105263</v>
      </c>
      <c r="E21" s="2">
        <f>+B21+'Marzo 2016'!E21</f>
        <v>130</v>
      </c>
      <c r="F21" s="2">
        <f>+C21+'Marzo 2016'!F21</f>
        <v>97</v>
      </c>
      <c r="G21" s="17">
        <f t="shared" si="11"/>
        <v>34.020618556701031</v>
      </c>
      <c r="H21" s="2">
        <f>+B21-C21+'Marzo 2016'!H21</f>
        <v>336</v>
      </c>
      <c r="I21" s="18">
        <f>+'Abril 2015'!H21</f>
        <v>245</v>
      </c>
      <c r="J21" s="17">
        <f t="shared" si="1"/>
        <v>37.142857142857146</v>
      </c>
    </row>
    <row r="22" spans="1:10" ht="13" x14ac:dyDescent="0.15">
      <c r="A22" s="1" t="s">
        <v>19</v>
      </c>
      <c r="B22" s="19">
        <v>15</v>
      </c>
      <c r="C22" s="19">
        <f>+'Abril 2015'!B22</f>
        <v>8</v>
      </c>
      <c r="D22" s="17">
        <f t="shared" si="10"/>
        <v>87.5</v>
      </c>
      <c r="E22" s="2">
        <f>+B22+'Marzo 2016'!E22</f>
        <v>50</v>
      </c>
      <c r="F22" s="2">
        <f>+C22+'Marzo 2016'!F22</f>
        <v>46</v>
      </c>
      <c r="G22" s="17">
        <f t="shared" si="11"/>
        <v>8.695652173913043</v>
      </c>
      <c r="H22" s="2">
        <f>+B22-C22+'Marzo 2016'!H22</f>
        <v>135</v>
      </c>
      <c r="I22" s="18">
        <f>+'Abril 2015'!H22</f>
        <v>138</v>
      </c>
      <c r="J22" s="17">
        <f t="shared" si="1"/>
        <v>-2.1739130434782608</v>
      </c>
    </row>
    <row r="23" spans="1:10" ht="13" x14ac:dyDescent="0.15">
      <c r="A23" s="1" t="s">
        <v>18</v>
      </c>
      <c r="B23" s="19">
        <v>12</v>
      </c>
      <c r="C23" s="19">
        <f>+'Abril 2015'!B23</f>
        <v>8</v>
      </c>
      <c r="D23" s="17">
        <f t="shared" si="10"/>
        <v>50</v>
      </c>
      <c r="E23" s="2">
        <f>+B23+'Marzo 2016'!E23</f>
        <v>49</v>
      </c>
      <c r="F23" s="2">
        <f>+C23+'Marzo 2016'!F23</f>
        <v>48</v>
      </c>
      <c r="G23" s="17">
        <f t="shared" si="11"/>
        <v>2.0833333333333335</v>
      </c>
      <c r="H23" s="2">
        <f>+B23-C23+'Marzo 2016'!H23</f>
        <v>146</v>
      </c>
      <c r="I23" s="18">
        <f>+'Abril 2015'!H23</f>
        <v>138</v>
      </c>
      <c r="J23" s="17">
        <f t="shared" si="1"/>
        <v>5.7971014492753623</v>
      </c>
    </row>
    <row r="24" spans="1:10" ht="13" x14ac:dyDescent="0.15">
      <c r="A24" s="1" t="s">
        <v>20</v>
      </c>
      <c r="B24" s="19">
        <v>14</v>
      </c>
      <c r="C24" s="19">
        <f>+'Abril 2015'!B24</f>
        <v>10</v>
      </c>
      <c r="D24" s="17">
        <f t="shared" si="10"/>
        <v>40</v>
      </c>
      <c r="E24" s="2">
        <f>+B24+'Marzo 2016'!E24</f>
        <v>46</v>
      </c>
      <c r="F24" s="2">
        <f>+C24+'Marzo 2016'!F24</f>
        <v>42</v>
      </c>
      <c r="G24" s="17">
        <f t="shared" si="11"/>
        <v>9.5238095238095237</v>
      </c>
      <c r="H24" s="2">
        <f>+B24-C24+'Marzo 2016'!H24</f>
        <v>125</v>
      </c>
      <c r="I24" s="18">
        <f>+'Abril 2015'!H24</f>
        <v>99</v>
      </c>
      <c r="J24" s="17">
        <f t="shared" si="1"/>
        <v>26.262626262626263</v>
      </c>
    </row>
    <row r="25" spans="1:10" ht="13" x14ac:dyDescent="0.15">
      <c r="A25" s="1" t="s">
        <v>22</v>
      </c>
      <c r="B25" s="19">
        <v>51</v>
      </c>
      <c r="C25" s="19">
        <f>+'Abril 2015'!B25</f>
        <v>16</v>
      </c>
      <c r="D25" s="17">
        <f t="shared" si="10"/>
        <v>218.75</v>
      </c>
      <c r="E25" s="2">
        <f>+B25+'Marzo 2016'!E25</f>
        <v>119</v>
      </c>
      <c r="F25" s="2">
        <f>+C25+'Marzo 2016'!F25</f>
        <v>67</v>
      </c>
      <c r="G25" s="17">
        <f t="shared" si="11"/>
        <v>77.611940298507463</v>
      </c>
      <c r="H25" s="2">
        <f>+B25-C25+'Marzo 2016'!H25</f>
        <v>266</v>
      </c>
      <c r="I25" s="18">
        <f>+'Abril 2015'!H25</f>
        <v>189</v>
      </c>
      <c r="J25" s="17">
        <f t="shared" si="1"/>
        <v>40.74074074074074</v>
      </c>
    </row>
    <row r="26" spans="1:10" ht="13" x14ac:dyDescent="0.15">
      <c r="A26" s="1" t="s">
        <v>21</v>
      </c>
      <c r="B26" s="19">
        <v>9</v>
      </c>
      <c r="C26" s="19">
        <f>+'Abril 2015'!B26</f>
        <v>6</v>
      </c>
      <c r="D26" s="17">
        <f t="shared" si="10"/>
        <v>50</v>
      </c>
      <c r="E26" s="2">
        <f>+B26+'Marzo 2016'!E26</f>
        <v>29</v>
      </c>
      <c r="F26" s="2">
        <f>+C26+'Marzo 2016'!F26</f>
        <v>23</v>
      </c>
      <c r="G26" s="17">
        <f t="shared" si="11"/>
        <v>26.086956521739129</v>
      </c>
      <c r="H26" s="2">
        <f>+B26-C26+'Marzo 2016'!H26</f>
        <v>79</v>
      </c>
      <c r="I26" s="18">
        <f>+'Abril 2015'!H26</f>
        <v>55</v>
      </c>
      <c r="J26" s="17">
        <f t="shared" si="1"/>
        <v>43.636363636363633</v>
      </c>
    </row>
    <row r="27" spans="1:10" ht="13" x14ac:dyDescent="0.15">
      <c r="A27" s="1" t="s">
        <v>30</v>
      </c>
      <c r="B27" s="19">
        <v>2</v>
      </c>
      <c r="C27" s="19">
        <f>+'Abril 2015'!B27</f>
        <v>1</v>
      </c>
      <c r="D27" s="17"/>
      <c r="E27" s="2">
        <f>+B27+'Marzo 2016'!E27</f>
        <v>11</v>
      </c>
      <c r="F27" s="2">
        <f>+C27+'Marzo 2016'!F27</f>
        <v>4</v>
      </c>
      <c r="G27" s="17">
        <f t="shared" si="11"/>
        <v>175</v>
      </c>
      <c r="H27" s="2">
        <f>+B27-C27+'Marzo 2016'!H27</f>
        <v>20</v>
      </c>
      <c r="I27" s="18">
        <f>+'Abril 2015'!H27</f>
        <v>12</v>
      </c>
      <c r="J27" s="17">
        <f t="shared" si="1"/>
        <v>66.666666666666671</v>
      </c>
    </row>
    <row r="28" spans="1:10" x14ac:dyDescent="0.15">
      <c r="A28" s="8" t="s">
        <v>27</v>
      </c>
      <c r="B28" s="6">
        <f>SUM(B20:B27)</f>
        <v>169</v>
      </c>
      <c r="C28" s="6">
        <f>SUM(C20:C27)</f>
        <v>88</v>
      </c>
      <c r="D28" s="7">
        <f>+(B28-C28)*100/C28</f>
        <v>92.045454545454547</v>
      </c>
      <c r="E28" s="6">
        <f>SUM(E20:E27)</f>
        <v>568</v>
      </c>
      <c r="F28" s="6">
        <f>SUM(F20:F27)</f>
        <v>414</v>
      </c>
      <c r="G28" s="7">
        <f>+(E28-F28)*100/F28</f>
        <v>37.19806763285024</v>
      </c>
      <c r="H28" s="6">
        <f>SUM(H20:H27)</f>
        <v>1428</v>
      </c>
      <c r="I28" s="6">
        <f>SUM(I20:I27)</f>
        <v>1122</v>
      </c>
      <c r="J28" s="7">
        <f>+(H28-I28)*100/I28</f>
        <v>27.272727272727273</v>
      </c>
    </row>
    <row r="29" spans="1:10" ht="14" x14ac:dyDescent="0.15">
      <c r="A29" s="16" t="s">
        <v>28</v>
      </c>
      <c r="B29" s="14">
        <f>+B7+B13+B19+B28</f>
        <v>2749</v>
      </c>
      <c r="C29" s="14">
        <f>+C7+C13+C19+C28</f>
        <v>2189</v>
      </c>
      <c r="D29" s="15">
        <f>+(B29-C29)*100/C29</f>
        <v>25.582457743261763</v>
      </c>
      <c r="E29" s="14">
        <f t="shared" ref="E29:I29" si="12">+E7+E13+E19+E28</f>
        <v>10272</v>
      </c>
      <c r="F29" s="14">
        <f t="shared" si="12"/>
        <v>9127</v>
      </c>
      <c r="G29" s="15">
        <f>+(E29-F29)*100/F29</f>
        <v>12.545195573572915</v>
      </c>
      <c r="H29" s="14">
        <f t="shared" si="12"/>
        <v>27238</v>
      </c>
      <c r="I29" s="14">
        <f t="shared" si="12"/>
        <v>24925</v>
      </c>
      <c r="J29" s="15">
        <f>+(H29-I29)*100/I29</f>
        <v>9.2798395185556668</v>
      </c>
    </row>
    <row r="30" spans="1:10" x14ac:dyDescent="0.15">
      <c r="A30" s="13" t="s">
        <v>29</v>
      </c>
      <c r="B30" s="13">
        <f>+B29-B7</f>
        <v>2094</v>
      </c>
      <c r="C30" s="13">
        <f>+C29-C7</f>
        <v>1667</v>
      </c>
      <c r="D30" s="12">
        <f>+(B30-C30)*100/C30</f>
        <v>25.614877024595081</v>
      </c>
      <c r="E30" s="13">
        <f t="shared" ref="E30:I30" si="13">+E29-E7</f>
        <v>7861</v>
      </c>
      <c r="F30" s="13">
        <f t="shared" si="13"/>
        <v>6975</v>
      </c>
      <c r="G30" s="12">
        <f>+(E30-F30)*100/F30</f>
        <v>12.702508960573477</v>
      </c>
      <c r="H30" s="13">
        <f t="shared" si="13"/>
        <v>20902</v>
      </c>
      <c r="I30" s="13">
        <f t="shared" si="13"/>
        <v>18941</v>
      </c>
      <c r="J30" s="12">
        <f>+(H30-I30)*100/I30</f>
        <v>10.35320204846629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87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205</v>
      </c>
      <c r="C4" s="19">
        <f>+'Marzo 2015'!B4</f>
        <v>191</v>
      </c>
      <c r="D4" s="17">
        <f>+(B4-C4)*100/C4</f>
        <v>7.329842931937173</v>
      </c>
      <c r="E4" s="2">
        <f>+B4+'Febrero 2016'!E4</f>
        <v>528</v>
      </c>
      <c r="F4" s="2">
        <f>+C4+'Febrero 2016'!F4</f>
        <v>480</v>
      </c>
      <c r="G4" s="17">
        <f t="shared" ref="G4:G19" si="0">+(E4-F4)*100/F4</f>
        <v>10</v>
      </c>
      <c r="H4" s="2">
        <f>+B4-C4+'Febrero 2016'!H4</f>
        <v>1828</v>
      </c>
      <c r="I4" s="18">
        <f>+'Marzo 2015'!H4</f>
        <v>1718</v>
      </c>
      <c r="J4" s="17">
        <f t="shared" ref="J4:J27" si="1">+(H4-I4)*100/I4</f>
        <v>6.4027939464493597</v>
      </c>
    </row>
    <row r="5" spans="1:10" ht="13" x14ac:dyDescent="0.15">
      <c r="A5" s="1" t="s">
        <v>5</v>
      </c>
      <c r="B5" s="19">
        <v>192</v>
      </c>
      <c r="C5" s="19">
        <f>+'Marzo 2015'!B5</f>
        <v>202</v>
      </c>
      <c r="D5" s="17">
        <f t="shared" ref="D5:D18" si="2">+(B5-C5)*100/C5</f>
        <v>-4.9504950495049505</v>
      </c>
      <c r="E5" s="2">
        <f>+B5+'Febrero 2016'!E5</f>
        <v>550</v>
      </c>
      <c r="F5" s="2">
        <f>+C5+'Febrero 2016'!F5</f>
        <v>542</v>
      </c>
      <c r="G5" s="17">
        <f t="shared" ref="G5:G6" si="3">+(E5-F5)*100/F5</f>
        <v>1.4760147601476015</v>
      </c>
      <c r="H5" s="2">
        <f>+B5-C5+'Febrero 2016'!H5</f>
        <v>1992</v>
      </c>
      <c r="I5" s="18">
        <f>+'Marzo 2015'!H5</f>
        <v>1973</v>
      </c>
      <c r="J5" s="17">
        <f t="shared" si="1"/>
        <v>0.96300050684237204</v>
      </c>
    </row>
    <row r="6" spans="1:10" ht="13" x14ac:dyDescent="0.15">
      <c r="A6" s="1" t="s">
        <v>6</v>
      </c>
      <c r="B6" s="19">
        <v>253</v>
      </c>
      <c r="C6" s="19">
        <f>+'Marzo 2015'!B6</f>
        <v>215</v>
      </c>
      <c r="D6" s="17">
        <f t="shared" si="2"/>
        <v>17.674418604651162</v>
      </c>
      <c r="E6" s="2">
        <f>+B6+'Febrero 2016'!E6</f>
        <v>678</v>
      </c>
      <c r="F6" s="2">
        <f>+C6+'Febrero 2016'!F6</f>
        <v>608</v>
      </c>
      <c r="G6" s="17">
        <f t="shared" si="3"/>
        <v>11.513157894736842</v>
      </c>
      <c r="H6" s="2">
        <f>+B6-C6+'Febrero 2016'!H6</f>
        <v>2383</v>
      </c>
      <c r="I6" s="18">
        <f>+'Marzo 2015'!H6</f>
        <v>2286</v>
      </c>
      <c r="J6" s="17">
        <f t="shared" si="1"/>
        <v>4.243219597550306</v>
      </c>
    </row>
    <row r="7" spans="1:10" x14ac:dyDescent="0.15">
      <c r="A7" s="8" t="s">
        <v>1</v>
      </c>
      <c r="B7" s="6">
        <f t="shared" ref="B7" si="4">+B4+B5+B6</f>
        <v>650</v>
      </c>
      <c r="C7" s="6">
        <f>SUM(C4:C6)</f>
        <v>608</v>
      </c>
      <c r="D7" s="7">
        <f>+(B7-C7)*100/C7</f>
        <v>6.9078947368421053</v>
      </c>
      <c r="E7" s="6">
        <f>SUM(E4:E6)</f>
        <v>1756</v>
      </c>
      <c r="F7" s="6">
        <f>SUM(F4:F6)</f>
        <v>1630</v>
      </c>
      <c r="G7" s="7">
        <f t="shared" si="0"/>
        <v>7.7300613496932513</v>
      </c>
      <c r="H7" s="6">
        <f>SUM(H4:H6)</f>
        <v>6203</v>
      </c>
      <c r="I7" s="6">
        <f>SUM(I4:I6)</f>
        <v>5977</v>
      </c>
      <c r="J7" s="7">
        <f t="shared" si="1"/>
        <v>3.7811611176175339</v>
      </c>
    </row>
    <row r="8" spans="1:10" ht="13" x14ac:dyDescent="0.15">
      <c r="A8" s="1" t="s">
        <v>7</v>
      </c>
      <c r="B8" s="19">
        <v>264</v>
      </c>
      <c r="C8" s="19">
        <f>+'Marzo 2015'!B8</f>
        <v>221</v>
      </c>
      <c r="D8" s="17">
        <f t="shared" si="2"/>
        <v>19.457013574660632</v>
      </c>
      <c r="E8" s="2">
        <f>+B8+'Febrero 2016'!E8</f>
        <v>703</v>
      </c>
      <c r="F8" s="2">
        <f>+C8+'Febrero 2016'!F8</f>
        <v>617</v>
      </c>
      <c r="G8" s="17">
        <f t="shared" ref="G8:G12" si="5">+(E8-F8)*100/F8</f>
        <v>13.938411669367909</v>
      </c>
      <c r="H8" s="2">
        <f>+B8-C8+'Febrero 2016'!H8</f>
        <v>2586</v>
      </c>
      <c r="I8" s="18">
        <f>+'Marzo 2015'!H8</f>
        <v>2275</v>
      </c>
      <c r="J8" s="17">
        <f t="shared" si="1"/>
        <v>13.67032967032967</v>
      </c>
    </row>
    <row r="9" spans="1:10" ht="13" x14ac:dyDescent="0.15">
      <c r="A9" s="1" t="s">
        <v>8</v>
      </c>
      <c r="B9" s="19">
        <v>283</v>
      </c>
      <c r="C9" s="19">
        <f>+'Marzo 2015'!B9</f>
        <v>303</v>
      </c>
      <c r="D9" s="17">
        <f t="shared" si="2"/>
        <v>-6.6006600660066006</v>
      </c>
      <c r="E9" s="2">
        <f>+B9+'Febrero 2016'!E9</f>
        <v>764</v>
      </c>
      <c r="F9" s="2">
        <f>+C9+'Febrero 2016'!F9</f>
        <v>789</v>
      </c>
      <c r="G9" s="17">
        <f t="shared" si="5"/>
        <v>-3.1685678073510775</v>
      </c>
      <c r="H9" s="2">
        <f>+B9-C9+'Febrero 2016'!H9</f>
        <v>2772</v>
      </c>
      <c r="I9" s="18">
        <f>+'Marzo 2015'!H9</f>
        <v>2818</v>
      </c>
      <c r="J9" s="17">
        <f t="shared" si="1"/>
        <v>-1.6323633782824698</v>
      </c>
    </row>
    <row r="10" spans="1:10" ht="13" x14ac:dyDescent="0.15">
      <c r="A10" s="1" t="s">
        <v>9</v>
      </c>
      <c r="B10" s="19">
        <v>370</v>
      </c>
      <c r="C10" s="19">
        <f>+'Marzo 2015'!B10</f>
        <v>407</v>
      </c>
      <c r="D10" s="17">
        <f t="shared" si="2"/>
        <v>-9.0909090909090917</v>
      </c>
      <c r="E10" s="2">
        <f>+B10+'Febrero 2016'!E10</f>
        <v>1069</v>
      </c>
      <c r="F10" s="2">
        <f>+C10+'Febrero 2016'!F10</f>
        <v>1053</v>
      </c>
      <c r="G10" s="17">
        <f t="shared" si="5"/>
        <v>1.5194681861348529</v>
      </c>
      <c r="H10" s="2">
        <f>+B10-C10+'Febrero 2016'!H10</f>
        <v>3897</v>
      </c>
      <c r="I10" s="18">
        <f>+'Marzo 2015'!H10</f>
        <v>3805</v>
      </c>
      <c r="J10" s="17">
        <f t="shared" si="1"/>
        <v>2.4178712220762155</v>
      </c>
    </row>
    <row r="11" spans="1:10" ht="13" x14ac:dyDescent="0.15">
      <c r="A11" s="1" t="s">
        <v>10</v>
      </c>
      <c r="B11" s="19">
        <v>269</v>
      </c>
      <c r="C11" s="19">
        <f>+'Marzo 2015'!B11</f>
        <v>251</v>
      </c>
      <c r="D11" s="17">
        <f t="shared" si="2"/>
        <v>7.1713147410358564</v>
      </c>
      <c r="E11" s="2">
        <f>+B11+'Febrero 2016'!E11</f>
        <v>798</v>
      </c>
      <c r="F11" s="2">
        <f>+C11+'Febrero 2016'!F11</f>
        <v>700</v>
      </c>
      <c r="G11" s="17">
        <f t="shared" si="5"/>
        <v>14</v>
      </c>
      <c r="H11" s="2">
        <f>+B11-C11+'Febrero 2016'!H11</f>
        <v>2786</v>
      </c>
      <c r="I11" s="18">
        <f>+'Marzo 2015'!H11</f>
        <v>2531</v>
      </c>
      <c r="J11" s="17">
        <f t="shared" si="1"/>
        <v>10.075069142631371</v>
      </c>
    </row>
    <row r="12" spans="1:10" ht="13" x14ac:dyDescent="0.15">
      <c r="A12" s="1" t="s">
        <v>11</v>
      </c>
      <c r="B12" s="19">
        <v>258</v>
      </c>
      <c r="C12" s="19">
        <f>+'Marzo 2015'!B12</f>
        <v>260</v>
      </c>
      <c r="D12" s="17">
        <f t="shared" si="2"/>
        <v>-0.76923076923076927</v>
      </c>
      <c r="E12" s="2">
        <f>+B12+'Febrero 2016'!E12</f>
        <v>775</v>
      </c>
      <c r="F12" s="2">
        <f>+C12+'Febrero 2016'!F12</f>
        <v>685</v>
      </c>
      <c r="G12" s="17">
        <f t="shared" si="5"/>
        <v>13.138686131386862</v>
      </c>
      <c r="H12" s="2">
        <f>+B12-C12+'Febrero 2016'!H12</f>
        <v>2693</v>
      </c>
      <c r="I12" s="18">
        <f>+'Marzo 2015'!H12</f>
        <v>2380</v>
      </c>
      <c r="J12" s="17">
        <f t="shared" si="1"/>
        <v>13.15126050420168</v>
      </c>
    </row>
    <row r="13" spans="1:10" x14ac:dyDescent="0.15">
      <c r="A13" s="8" t="s">
        <v>2</v>
      </c>
      <c r="B13" s="6">
        <f t="shared" ref="B13" si="6">+B8+B9+B10+B11+B12</f>
        <v>1444</v>
      </c>
      <c r="C13" s="6">
        <f>SUM(C8:C12)</f>
        <v>1442</v>
      </c>
      <c r="D13" s="7">
        <f>+(B13-C13)*100/C13</f>
        <v>0.13869625520110956</v>
      </c>
      <c r="E13" s="6">
        <f>SUM(E8:E12)</f>
        <v>4109</v>
      </c>
      <c r="F13" s="6">
        <f>SUM(F8:F12)</f>
        <v>3844</v>
      </c>
      <c r="G13" s="7">
        <f t="shared" si="0"/>
        <v>6.8938605619146722</v>
      </c>
      <c r="H13" s="6">
        <f>SUM(H8:H12)</f>
        <v>14734</v>
      </c>
      <c r="I13" s="6">
        <f>SUM(I8:I12)</f>
        <v>13809</v>
      </c>
      <c r="J13" s="7">
        <f t="shared" si="1"/>
        <v>6.6985299442392643</v>
      </c>
    </row>
    <row r="14" spans="1:10" ht="13" x14ac:dyDescent="0.15">
      <c r="A14" s="1" t="s">
        <v>12</v>
      </c>
      <c r="B14" s="19">
        <v>143</v>
      </c>
      <c r="C14" s="19">
        <f>+'Marzo 2015'!B14</f>
        <v>121</v>
      </c>
      <c r="D14" s="17">
        <f t="shared" si="2"/>
        <v>18.181818181818183</v>
      </c>
      <c r="E14" s="2">
        <f>+B14+'Febrero 2016'!E14</f>
        <v>385</v>
      </c>
      <c r="F14" s="2">
        <f>+C14+'Febrero 2016'!F14</f>
        <v>332</v>
      </c>
      <c r="G14" s="17">
        <f t="shared" ref="G14:G18" si="7">+(E14-F14)*100/F14</f>
        <v>15.963855421686747</v>
      </c>
      <c r="H14" s="2">
        <f>+B14-C14+'Febrero 2016'!H14</f>
        <v>1339</v>
      </c>
      <c r="I14" s="18">
        <f>+'Marzo 2015'!H14</f>
        <v>1211</v>
      </c>
      <c r="J14" s="17">
        <f t="shared" si="1"/>
        <v>10.569777043765484</v>
      </c>
    </row>
    <row r="15" spans="1:10" ht="13" x14ac:dyDescent="0.15">
      <c r="A15" s="1" t="s">
        <v>13</v>
      </c>
      <c r="B15" s="19">
        <v>105</v>
      </c>
      <c r="C15" s="19">
        <f>+'Marzo 2015'!B15</f>
        <v>92</v>
      </c>
      <c r="D15" s="17">
        <f t="shared" si="2"/>
        <v>14.130434782608695</v>
      </c>
      <c r="E15" s="2">
        <f>+B15+'Febrero 2016'!E15</f>
        <v>285</v>
      </c>
      <c r="F15" s="2">
        <f>+C15+'Febrero 2016'!F15</f>
        <v>275</v>
      </c>
      <c r="G15" s="17">
        <f t="shared" si="7"/>
        <v>3.6363636363636362</v>
      </c>
      <c r="H15" s="2">
        <f>+B15-C15+'Febrero 2016'!H15</f>
        <v>1024</v>
      </c>
      <c r="I15" s="18">
        <f>+'Marzo 2015'!H15</f>
        <v>941</v>
      </c>
      <c r="J15" s="17">
        <f t="shared" si="1"/>
        <v>8.8204038257173227</v>
      </c>
    </row>
    <row r="16" spans="1:10" ht="13" x14ac:dyDescent="0.15">
      <c r="A16" s="1" t="s">
        <v>14</v>
      </c>
      <c r="B16" s="19">
        <v>100</v>
      </c>
      <c r="C16" s="19">
        <f>+'Marzo 2015'!B16</f>
        <v>106</v>
      </c>
      <c r="D16" s="17">
        <f t="shared" si="2"/>
        <v>-5.6603773584905657</v>
      </c>
      <c r="E16" s="2">
        <f>+B16+'Febrero 2016'!E16</f>
        <v>310</v>
      </c>
      <c r="F16" s="2">
        <f>+C16+'Febrero 2016'!F16</f>
        <v>260</v>
      </c>
      <c r="G16" s="17">
        <f t="shared" si="7"/>
        <v>19.23076923076923</v>
      </c>
      <c r="H16" s="2">
        <f>+B16-C16+'Febrero 2016'!H16</f>
        <v>987</v>
      </c>
      <c r="I16" s="18">
        <f>+'Marzo 2015'!H16</f>
        <v>869</v>
      </c>
      <c r="J16" s="17">
        <f t="shared" si="1"/>
        <v>13.578826237054086</v>
      </c>
    </row>
    <row r="17" spans="1:10" ht="13" x14ac:dyDescent="0.15">
      <c r="A17" s="1" t="s">
        <v>15</v>
      </c>
      <c r="B17" s="19">
        <v>54</v>
      </c>
      <c r="C17" s="19">
        <f>+'Marzo 2015'!B17</f>
        <v>69</v>
      </c>
      <c r="D17" s="17">
        <f t="shared" si="2"/>
        <v>-21.739130434782609</v>
      </c>
      <c r="E17" s="2">
        <f>+B17+'Febrero 2016'!E17</f>
        <v>177</v>
      </c>
      <c r="F17" s="2">
        <f>+C17+'Febrero 2016'!F17</f>
        <v>183</v>
      </c>
      <c r="G17" s="17">
        <f t="shared" si="7"/>
        <v>-3.278688524590164</v>
      </c>
      <c r="H17" s="2">
        <f>+B17-C17+'Febrero 2016'!H17</f>
        <v>681</v>
      </c>
      <c r="I17" s="18">
        <f>+'Marzo 2015'!H17</f>
        <v>599</v>
      </c>
      <c r="J17" s="17">
        <f t="shared" si="1"/>
        <v>13.689482470784641</v>
      </c>
    </row>
    <row r="18" spans="1:10" ht="13" x14ac:dyDescent="0.15">
      <c r="A18" s="1" t="s">
        <v>0</v>
      </c>
      <c r="B18" s="19">
        <v>30</v>
      </c>
      <c r="C18" s="19">
        <f>+'Marzo 2015'!B18</f>
        <v>27</v>
      </c>
      <c r="D18" s="17">
        <f t="shared" si="2"/>
        <v>11.111111111111111</v>
      </c>
      <c r="E18" s="2">
        <f>+B18+'Febrero 2016'!E18</f>
        <v>102</v>
      </c>
      <c r="F18" s="2">
        <f>+C18+'Febrero 2016'!F18</f>
        <v>88</v>
      </c>
      <c r="G18" s="17">
        <f t="shared" si="7"/>
        <v>15.909090909090908</v>
      </c>
      <c r="H18" s="2">
        <f>+B18-C18+'Febrero 2016'!H18</f>
        <v>363</v>
      </c>
      <c r="I18" s="18">
        <f>+'Marzo 2015'!H18</f>
        <v>297</v>
      </c>
      <c r="J18" s="17">
        <f t="shared" si="1"/>
        <v>22.222222222222221</v>
      </c>
    </row>
    <row r="19" spans="1:10" x14ac:dyDescent="0.15">
      <c r="A19" s="8" t="s">
        <v>3</v>
      </c>
      <c r="B19" s="6">
        <f t="shared" ref="B19" si="8">+B14+B16+B15+B17+B18</f>
        <v>432</v>
      </c>
      <c r="C19" s="6">
        <f>SUM(C14:C18)</f>
        <v>415</v>
      </c>
      <c r="D19" s="7">
        <f>+(B19-C19)*100/C19</f>
        <v>4.096385542168675</v>
      </c>
      <c r="E19" s="6">
        <f>SUM(E14:E18)</f>
        <v>1259</v>
      </c>
      <c r="F19" s="6">
        <f>SUM(F14:F18)</f>
        <v>1138</v>
      </c>
      <c r="G19" s="7">
        <f t="shared" si="0"/>
        <v>10.632688927943761</v>
      </c>
      <c r="H19" s="6">
        <f>SUM(H14:H18)</f>
        <v>4394</v>
      </c>
      <c r="I19" s="6">
        <f>SUM(I14:I18)</f>
        <v>3917</v>
      </c>
      <c r="J19" s="7">
        <f t="shared" si="1"/>
        <v>12.177687005361246</v>
      </c>
    </row>
    <row r="20" spans="1:10" ht="13" x14ac:dyDescent="0.15">
      <c r="A20" s="1" t="s">
        <v>16</v>
      </c>
      <c r="B20" s="19">
        <v>27</v>
      </c>
      <c r="C20" s="19">
        <f>+'Marzo 2015'!B20</f>
        <v>26</v>
      </c>
      <c r="D20" s="17">
        <f t="shared" ref="D20:D26" si="9">+(B20-C20)*100/C20</f>
        <v>3.8461538461538463</v>
      </c>
      <c r="E20" s="2">
        <f>+B20+'Febrero 2016'!E20</f>
        <v>102</v>
      </c>
      <c r="F20" s="2">
        <f>+C20+'Febrero 2016'!F20</f>
        <v>67</v>
      </c>
      <c r="G20" s="17">
        <f t="shared" ref="G20:G27" si="10">+(E20-F20)*100/F20</f>
        <v>52.238805970149251</v>
      </c>
      <c r="H20" s="2">
        <f>+B20-C20+'Febrero 2016'!H20</f>
        <v>309</v>
      </c>
      <c r="I20" s="18">
        <f>+'Marzo 2015'!H20</f>
        <v>245</v>
      </c>
      <c r="J20" s="17">
        <f t="shared" si="1"/>
        <v>26.122448979591837</v>
      </c>
    </row>
    <row r="21" spans="1:10" ht="13" x14ac:dyDescent="0.15">
      <c r="A21" s="1" t="s">
        <v>17</v>
      </c>
      <c r="B21" s="19">
        <v>34</v>
      </c>
      <c r="C21" s="19">
        <f>+'Marzo 2015'!B21</f>
        <v>31</v>
      </c>
      <c r="D21" s="17">
        <f t="shared" si="9"/>
        <v>9.67741935483871</v>
      </c>
      <c r="E21" s="2">
        <f>+B21+'Febrero 2016'!E21</f>
        <v>96</v>
      </c>
      <c r="F21" s="2">
        <f>+C21+'Febrero 2016'!F21</f>
        <v>78</v>
      </c>
      <c r="G21" s="17">
        <f t="shared" si="10"/>
        <v>23.076923076923077</v>
      </c>
      <c r="H21" s="2">
        <f>+B21-C21+'Febrero 2016'!H21</f>
        <v>321</v>
      </c>
      <c r="I21" s="18">
        <f>+'Marzo 2015'!H21</f>
        <v>252</v>
      </c>
      <c r="J21" s="17">
        <f t="shared" si="1"/>
        <v>27.38095238095238</v>
      </c>
    </row>
    <row r="22" spans="1:10" ht="13" x14ac:dyDescent="0.15">
      <c r="A22" s="1" t="s">
        <v>19</v>
      </c>
      <c r="B22" s="19">
        <v>12</v>
      </c>
      <c r="C22" s="19">
        <f>+'Marzo 2015'!B22</f>
        <v>13</v>
      </c>
      <c r="D22" s="17">
        <f t="shared" si="9"/>
        <v>-7.6923076923076925</v>
      </c>
      <c r="E22" s="2">
        <f>+B22+'Febrero 2016'!E22</f>
        <v>35</v>
      </c>
      <c r="F22" s="2">
        <f>+C22+'Febrero 2016'!F22</f>
        <v>38</v>
      </c>
      <c r="G22" s="17">
        <f t="shared" si="10"/>
        <v>-7.8947368421052628</v>
      </c>
      <c r="H22" s="2">
        <f>+B22-C22+'Febrero 2016'!H22</f>
        <v>128</v>
      </c>
      <c r="I22" s="18">
        <f>+'Marzo 2015'!H22</f>
        <v>138</v>
      </c>
      <c r="J22" s="17">
        <f t="shared" si="1"/>
        <v>-7.2463768115942031</v>
      </c>
    </row>
    <row r="23" spans="1:10" ht="13" x14ac:dyDescent="0.15">
      <c r="A23" s="1" t="s">
        <v>18</v>
      </c>
      <c r="B23" s="19">
        <v>10</v>
      </c>
      <c r="C23" s="19">
        <f>+'Marzo 2015'!B23</f>
        <v>14</v>
      </c>
      <c r="D23" s="17">
        <f t="shared" si="9"/>
        <v>-28.571428571428573</v>
      </c>
      <c r="E23" s="2">
        <f>+B23+'Febrero 2016'!E23</f>
        <v>37</v>
      </c>
      <c r="F23" s="2">
        <f>+C23+'Febrero 2016'!F23</f>
        <v>40</v>
      </c>
      <c r="G23" s="17">
        <f t="shared" si="10"/>
        <v>-7.5</v>
      </c>
      <c r="H23" s="2">
        <f>+B23-C23+'Febrero 2016'!H23</f>
        <v>142</v>
      </c>
      <c r="I23" s="18">
        <f>+'Marzo 2015'!H23</f>
        <v>137</v>
      </c>
      <c r="J23" s="17">
        <f t="shared" si="1"/>
        <v>3.6496350364963503</v>
      </c>
    </row>
    <row r="24" spans="1:10" ht="13" x14ac:dyDescent="0.15">
      <c r="A24" s="1" t="s">
        <v>20</v>
      </c>
      <c r="B24" s="19">
        <v>13</v>
      </c>
      <c r="C24" s="19">
        <f>+'Marzo 2015'!B24</f>
        <v>14</v>
      </c>
      <c r="D24" s="17">
        <f t="shared" si="9"/>
        <v>-7.1428571428571432</v>
      </c>
      <c r="E24" s="2">
        <f>+B24+'Febrero 2016'!E24</f>
        <v>32</v>
      </c>
      <c r="F24" s="2">
        <f>+C24+'Febrero 2016'!F24</f>
        <v>32</v>
      </c>
      <c r="G24" s="17">
        <f t="shared" si="10"/>
        <v>0</v>
      </c>
      <c r="H24" s="2">
        <f>+B24-C24+'Febrero 2016'!H24</f>
        <v>121</v>
      </c>
      <c r="I24" s="18">
        <f>+'Marzo 2015'!H24</f>
        <v>101</v>
      </c>
      <c r="J24" s="17">
        <f t="shared" si="1"/>
        <v>19.801980198019802</v>
      </c>
    </row>
    <row r="25" spans="1:10" ht="13" x14ac:dyDescent="0.15">
      <c r="A25" s="1" t="s">
        <v>22</v>
      </c>
      <c r="B25" s="19">
        <v>22</v>
      </c>
      <c r="C25" s="19">
        <f>+'Marzo 2015'!B25</f>
        <v>14</v>
      </c>
      <c r="D25" s="17">
        <f t="shared" si="9"/>
        <v>57.142857142857146</v>
      </c>
      <c r="E25" s="2">
        <f>+B25+'Febrero 2016'!E25</f>
        <v>68</v>
      </c>
      <c r="F25" s="2">
        <f>+C25+'Febrero 2016'!F25</f>
        <v>51</v>
      </c>
      <c r="G25" s="17">
        <f t="shared" si="10"/>
        <v>33.333333333333336</v>
      </c>
      <c r="H25" s="2">
        <f>+B25-C25+'Febrero 2016'!H25</f>
        <v>231</v>
      </c>
      <c r="I25" s="18">
        <f>+'Marzo 2015'!H25</f>
        <v>190</v>
      </c>
      <c r="J25" s="17">
        <f t="shared" si="1"/>
        <v>21.578947368421051</v>
      </c>
    </row>
    <row r="26" spans="1:10" ht="13" x14ac:dyDescent="0.15">
      <c r="A26" s="1" t="s">
        <v>21</v>
      </c>
      <c r="B26" s="19">
        <v>7</v>
      </c>
      <c r="C26" s="19">
        <f>+'Marzo 2015'!B26</f>
        <v>7</v>
      </c>
      <c r="D26" s="17">
        <f t="shared" si="9"/>
        <v>0</v>
      </c>
      <c r="E26" s="2">
        <f>+B26+'Febrero 2016'!E26</f>
        <v>20</v>
      </c>
      <c r="F26" s="2">
        <f>+C26+'Febrero 2016'!F26</f>
        <v>17</v>
      </c>
      <c r="G26" s="17">
        <f t="shared" si="10"/>
        <v>17.647058823529413</v>
      </c>
      <c r="H26" s="2">
        <f>+B26-C26+'Febrero 2016'!H26</f>
        <v>76</v>
      </c>
      <c r="I26" s="18">
        <f>+'Marzo 2015'!H26</f>
        <v>51</v>
      </c>
      <c r="J26" s="17">
        <f t="shared" si="1"/>
        <v>49.019607843137258</v>
      </c>
    </row>
    <row r="27" spans="1:10" ht="13" x14ac:dyDescent="0.15">
      <c r="A27" s="1" t="s">
        <v>30</v>
      </c>
      <c r="B27" s="19">
        <v>5</v>
      </c>
      <c r="C27" s="19">
        <f>+'Marzo 2015'!B27</f>
        <v>2</v>
      </c>
      <c r="D27" s="17"/>
      <c r="E27" s="2">
        <f>+B27+'Febrero 2016'!E27</f>
        <v>9</v>
      </c>
      <c r="F27" s="2">
        <f>+C27+'Febrero 2016'!F27</f>
        <v>3</v>
      </c>
      <c r="G27" s="17">
        <f t="shared" si="10"/>
        <v>200</v>
      </c>
      <c r="H27" s="2">
        <f>+B27-C27+'Febrero 2016'!H27</f>
        <v>19</v>
      </c>
      <c r="I27" s="18">
        <f>+'Marzo 2015'!H27</f>
        <v>12</v>
      </c>
      <c r="J27" s="17">
        <f t="shared" si="1"/>
        <v>58.333333333333336</v>
      </c>
    </row>
    <row r="28" spans="1:10" x14ac:dyDescent="0.15">
      <c r="A28" s="8" t="s">
        <v>27</v>
      </c>
      <c r="B28" s="6">
        <f>SUM(B20:B27)</f>
        <v>130</v>
      </c>
      <c r="C28" s="6">
        <f>SUM(C20:C27)</f>
        <v>121</v>
      </c>
      <c r="D28" s="7">
        <f>+(B28-C28)*100/C28</f>
        <v>7.4380165289256199</v>
      </c>
      <c r="E28" s="6">
        <f>SUM(E20:E27)</f>
        <v>399</v>
      </c>
      <c r="F28" s="6">
        <f>SUM(F20:F27)</f>
        <v>326</v>
      </c>
      <c r="G28" s="7">
        <f>+(E28-F28)*100/F28</f>
        <v>22.392638036809817</v>
      </c>
      <c r="H28" s="6">
        <f>SUM(H20:H27)</f>
        <v>1347</v>
      </c>
      <c r="I28" s="6">
        <f>SUM(I20:I27)</f>
        <v>1126</v>
      </c>
      <c r="J28" s="7">
        <f>+(H28-I28)*100/I28</f>
        <v>19.626998223801067</v>
      </c>
    </row>
    <row r="29" spans="1:10" ht="14" x14ac:dyDescent="0.15">
      <c r="A29" s="16" t="s">
        <v>28</v>
      </c>
      <c r="B29" s="14">
        <f>+B7+B13+B19+B28</f>
        <v>2656</v>
      </c>
      <c r="C29" s="14">
        <f>+C7+C13+C19+C28</f>
        <v>2586</v>
      </c>
      <c r="D29" s="15">
        <f>+(B29-C29)*100/C29</f>
        <v>2.7068832173240525</v>
      </c>
      <c r="E29" s="14">
        <f t="shared" ref="E29:I29" si="11">+E7+E13+E19+E28</f>
        <v>7523</v>
      </c>
      <c r="F29" s="14">
        <f t="shared" si="11"/>
        <v>6938</v>
      </c>
      <c r="G29" s="15">
        <f>+(E29-F29)*100/F29</f>
        <v>8.4318247333525509</v>
      </c>
      <c r="H29" s="14">
        <f t="shared" si="11"/>
        <v>26678</v>
      </c>
      <c r="I29" s="14">
        <f t="shared" si="11"/>
        <v>24829</v>
      </c>
      <c r="J29" s="15">
        <f>+(H29-I29)*100/I29</f>
        <v>7.4469370494180191</v>
      </c>
    </row>
    <row r="30" spans="1:10" x14ac:dyDescent="0.15">
      <c r="A30" s="13" t="s">
        <v>29</v>
      </c>
      <c r="B30" s="13">
        <f>+B29-B7</f>
        <v>2006</v>
      </c>
      <c r="C30" s="13">
        <f>+C29-C7</f>
        <v>1978</v>
      </c>
      <c r="D30" s="12">
        <f>+(B30-C30)*100/C30</f>
        <v>1.4155712841253791</v>
      </c>
      <c r="E30" s="13">
        <f t="shared" ref="E30:I30" si="12">+E29-E7</f>
        <v>5767</v>
      </c>
      <c r="F30" s="13">
        <f t="shared" si="12"/>
        <v>5308</v>
      </c>
      <c r="G30" s="12">
        <f>+(E30-F30)*100/F30</f>
        <v>8.6473247927656374</v>
      </c>
      <c r="H30" s="13">
        <f t="shared" si="12"/>
        <v>20475</v>
      </c>
      <c r="I30" s="13">
        <f t="shared" si="12"/>
        <v>18852</v>
      </c>
      <c r="J30" s="12">
        <f>+(H30-I30)*100/I30</f>
        <v>8.6091661362189686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88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199</v>
      </c>
      <c r="C4" s="19">
        <f>+'Febrero 2015'!B4</f>
        <v>157</v>
      </c>
      <c r="D4" s="17">
        <f>+(B4-C4)*100/C4</f>
        <v>26.751592356687897</v>
      </c>
      <c r="E4" s="2">
        <f>+B4+'Enero 2016'!E4</f>
        <v>323</v>
      </c>
      <c r="F4" s="2">
        <f>+C4+'Enero 2016'!F4</f>
        <v>289</v>
      </c>
      <c r="G4" s="17">
        <f t="shared" ref="G4:G19" si="0">+(E4-F4)*100/F4</f>
        <v>11.764705882352942</v>
      </c>
      <c r="H4" s="2">
        <f>+B4-C4+'Enero 2016'!H4</f>
        <v>1814</v>
      </c>
      <c r="I4" s="18">
        <f>+'Febrero 2015'!H4</f>
        <v>1692</v>
      </c>
      <c r="J4" s="17">
        <f t="shared" ref="J4:J27" si="1">+(H4-I4)*100/I4</f>
        <v>7.2104018912529551</v>
      </c>
    </row>
    <row r="5" spans="1:10" ht="13" x14ac:dyDescent="0.15">
      <c r="A5" s="1" t="s">
        <v>5</v>
      </c>
      <c r="B5" s="19">
        <v>229</v>
      </c>
      <c r="C5" s="19">
        <f>+'Febrero 2015'!B5</f>
        <v>162</v>
      </c>
      <c r="D5" s="17">
        <f t="shared" ref="D5:D18" si="2">+(B5-C5)*100/C5</f>
        <v>41.358024691358025</v>
      </c>
      <c r="E5" s="2">
        <f>+B5+'Enero 2016'!E5</f>
        <v>358</v>
      </c>
      <c r="F5" s="2">
        <f>+C5+'Enero 2016'!F5</f>
        <v>340</v>
      </c>
      <c r="G5" s="17">
        <f t="shared" ref="G5:G6" si="3">+(E5-F5)*100/F5</f>
        <v>5.2941176470588234</v>
      </c>
      <c r="H5" s="2">
        <f>+B5-C5+'Enero 2016'!H5</f>
        <v>2002</v>
      </c>
      <c r="I5" s="18">
        <f>+'Febrero 2015'!H5</f>
        <v>1959</v>
      </c>
      <c r="J5" s="17">
        <f t="shared" si="1"/>
        <v>2.1949974476773866</v>
      </c>
    </row>
    <row r="6" spans="1:10" ht="13" x14ac:dyDescent="0.15">
      <c r="A6" s="1" t="s">
        <v>6</v>
      </c>
      <c r="B6" s="19">
        <v>255</v>
      </c>
      <c r="C6" s="19">
        <f>+'Febrero 2015'!B6</f>
        <v>214</v>
      </c>
      <c r="D6" s="17">
        <f t="shared" si="2"/>
        <v>19.158878504672899</v>
      </c>
      <c r="E6" s="2">
        <f>+B6+'Enero 2016'!E6</f>
        <v>425</v>
      </c>
      <c r="F6" s="2">
        <f>+C6+'Enero 2016'!F6</f>
        <v>393</v>
      </c>
      <c r="G6" s="17">
        <f t="shared" si="3"/>
        <v>8.1424936386768447</v>
      </c>
      <c r="H6" s="2">
        <f>+B6-C6+'Enero 2016'!H6</f>
        <v>2345</v>
      </c>
      <c r="I6" s="18">
        <f>+'Febrero 2015'!H6</f>
        <v>2299</v>
      </c>
      <c r="J6" s="17">
        <f t="shared" si="1"/>
        <v>2.0008699434536754</v>
      </c>
    </row>
    <row r="7" spans="1:10" x14ac:dyDescent="0.15">
      <c r="A7" s="8" t="s">
        <v>1</v>
      </c>
      <c r="B7" s="6">
        <f t="shared" ref="B7" si="4">+B4+B5+B6</f>
        <v>683</v>
      </c>
      <c r="C7" s="6">
        <f>SUM(C4:C6)</f>
        <v>533</v>
      </c>
      <c r="D7" s="7">
        <f>+(B7-C7)*100/C7</f>
        <v>28.142589118198874</v>
      </c>
      <c r="E7" s="6">
        <f>SUM(E4:E6)</f>
        <v>1106</v>
      </c>
      <c r="F7" s="6">
        <f>SUM(F4:F6)</f>
        <v>1022</v>
      </c>
      <c r="G7" s="7">
        <f t="shared" si="0"/>
        <v>8.2191780821917817</v>
      </c>
      <c r="H7" s="6">
        <f>SUM(H4:H6)</f>
        <v>6161</v>
      </c>
      <c r="I7" s="6">
        <f>SUM(I4:I6)</f>
        <v>5950</v>
      </c>
      <c r="J7" s="7">
        <f t="shared" si="1"/>
        <v>3.5462184873949578</v>
      </c>
    </row>
    <row r="8" spans="1:10" ht="13" x14ac:dyDescent="0.15">
      <c r="A8" s="1" t="s">
        <v>7</v>
      </c>
      <c r="B8" s="19">
        <v>254</v>
      </c>
      <c r="C8" s="19">
        <f>+'Febrero 2015'!B8</f>
        <v>190</v>
      </c>
      <c r="D8" s="17">
        <f t="shared" si="2"/>
        <v>33.684210526315788</v>
      </c>
      <c r="E8" s="2">
        <f>+B8+'Enero 2016'!E8</f>
        <v>439</v>
      </c>
      <c r="F8" s="2">
        <f>+C8+'Enero 2016'!F8</f>
        <v>396</v>
      </c>
      <c r="G8" s="17">
        <f t="shared" ref="G8:G12" si="5">+(E8-F8)*100/F8</f>
        <v>10.858585858585858</v>
      </c>
      <c r="H8" s="2">
        <f>+B8-C8+'Enero 2016'!H8</f>
        <v>2543</v>
      </c>
      <c r="I8" s="18">
        <f>+'Febrero 2015'!H8</f>
        <v>2282</v>
      </c>
      <c r="J8" s="17">
        <f t="shared" si="1"/>
        <v>11.437335670464504</v>
      </c>
    </row>
    <row r="9" spans="1:10" ht="13" x14ac:dyDescent="0.15">
      <c r="A9" s="1" t="s">
        <v>8</v>
      </c>
      <c r="B9" s="19">
        <v>290</v>
      </c>
      <c r="C9" s="19">
        <f>+'Febrero 2015'!B9</f>
        <v>255</v>
      </c>
      <c r="D9" s="17">
        <f t="shared" si="2"/>
        <v>13.725490196078431</v>
      </c>
      <c r="E9" s="2">
        <f>+B9+'Enero 2016'!E9</f>
        <v>481</v>
      </c>
      <c r="F9" s="2">
        <f>+C9+'Enero 2016'!F9</f>
        <v>486</v>
      </c>
      <c r="G9" s="17">
        <f t="shared" si="5"/>
        <v>-1.0288065843621399</v>
      </c>
      <c r="H9" s="2">
        <f>+B9-C9+'Enero 2016'!H9</f>
        <v>2792</v>
      </c>
      <c r="I9" s="18">
        <f>+'Febrero 2015'!H9</f>
        <v>2783</v>
      </c>
      <c r="J9" s="17">
        <f t="shared" si="1"/>
        <v>0.32339202299676606</v>
      </c>
    </row>
    <row r="10" spans="1:10" ht="13" x14ac:dyDescent="0.15">
      <c r="A10" s="1" t="s">
        <v>9</v>
      </c>
      <c r="B10" s="19">
        <v>407</v>
      </c>
      <c r="C10" s="19">
        <f>+'Febrero 2015'!B10</f>
        <v>337</v>
      </c>
      <c r="D10" s="17">
        <f t="shared" si="2"/>
        <v>20.771513353115726</v>
      </c>
      <c r="E10" s="2">
        <f>+B10+'Enero 2016'!E10</f>
        <v>699</v>
      </c>
      <c r="F10" s="2">
        <f>+C10+'Enero 2016'!F10</f>
        <v>646</v>
      </c>
      <c r="G10" s="17">
        <f t="shared" si="5"/>
        <v>8.204334365325078</v>
      </c>
      <c r="H10" s="2">
        <f>+B10-C10+'Enero 2016'!H10</f>
        <v>3934</v>
      </c>
      <c r="I10" s="18">
        <f>+'Febrero 2015'!H10</f>
        <v>3701</v>
      </c>
      <c r="J10" s="17">
        <f t="shared" si="1"/>
        <v>6.2955957849229938</v>
      </c>
    </row>
    <row r="11" spans="1:10" ht="13" x14ac:dyDescent="0.15">
      <c r="A11" s="1" t="s">
        <v>10</v>
      </c>
      <c r="B11" s="19">
        <v>287</v>
      </c>
      <c r="C11" s="19">
        <f>+'Febrero 2015'!B11</f>
        <v>239</v>
      </c>
      <c r="D11" s="17">
        <f t="shared" si="2"/>
        <v>20.0836820083682</v>
      </c>
      <c r="E11" s="2">
        <f>+B11+'Enero 2016'!E11</f>
        <v>529</v>
      </c>
      <c r="F11" s="2">
        <f>+C11+'Enero 2016'!F11</f>
        <v>449</v>
      </c>
      <c r="G11" s="17">
        <f t="shared" si="5"/>
        <v>17.817371937639198</v>
      </c>
      <c r="H11" s="2">
        <f>+B11-C11+'Enero 2016'!H11</f>
        <v>2768</v>
      </c>
      <c r="I11" s="18">
        <f>+'Febrero 2015'!H11</f>
        <v>2493</v>
      </c>
      <c r="J11" s="17">
        <f t="shared" si="1"/>
        <v>11.03088648215002</v>
      </c>
    </row>
    <row r="12" spans="1:10" ht="13" x14ac:dyDescent="0.15">
      <c r="A12" s="1" t="s">
        <v>11</v>
      </c>
      <c r="B12" s="19">
        <v>279</v>
      </c>
      <c r="C12" s="19">
        <f>+'Febrero 2015'!B12</f>
        <v>216</v>
      </c>
      <c r="D12" s="17">
        <f t="shared" si="2"/>
        <v>29.166666666666668</v>
      </c>
      <c r="E12" s="2">
        <f>+B12+'Enero 2016'!E12</f>
        <v>517</v>
      </c>
      <c r="F12" s="2">
        <f>+C12+'Enero 2016'!F12</f>
        <v>425</v>
      </c>
      <c r="G12" s="17">
        <f t="shared" si="5"/>
        <v>21.647058823529413</v>
      </c>
      <c r="H12" s="2">
        <f>+B12-C12+'Enero 2016'!H12</f>
        <v>2695</v>
      </c>
      <c r="I12" s="18">
        <f>+'Febrero 2015'!H12</f>
        <v>2331</v>
      </c>
      <c r="J12" s="17">
        <f t="shared" si="1"/>
        <v>15.615615615615615</v>
      </c>
    </row>
    <row r="13" spans="1:10" x14ac:dyDescent="0.15">
      <c r="A13" s="8" t="s">
        <v>2</v>
      </c>
      <c r="B13" s="6">
        <f t="shared" ref="B13" si="6">+B8+B9+B10+B11+B12</f>
        <v>1517</v>
      </c>
      <c r="C13" s="6">
        <f>SUM(C8:C12)</f>
        <v>1237</v>
      </c>
      <c r="D13" s="7">
        <f>+(B13-C13)*100/C13</f>
        <v>22.635408245755862</v>
      </c>
      <c r="E13" s="6">
        <f>SUM(E8:E12)</f>
        <v>2665</v>
      </c>
      <c r="F13" s="6">
        <f>SUM(F8:F12)</f>
        <v>2402</v>
      </c>
      <c r="G13" s="7">
        <f t="shared" si="0"/>
        <v>10.949208992506245</v>
      </c>
      <c r="H13" s="6">
        <f>SUM(H8:H12)</f>
        <v>14732</v>
      </c>
      <c r="I13" s="6">
        <f>SUM(I8:I12)</f>
        <v>13590</v>
      </c>
      <c r="J13" s="7">
        <f t="shared" si="1"/>
        <v>8.4032376747608541</v>
      </c>
    </row>
    <row r="14" spans="1:10" ht="13" x14ac:dyDescent="0.15">
      <c r="A14" s="1" t="s">
        <v>12</v>
      </c>
      <c r="B14" s="19">
        <v>130</v>
      </c>
      <c r="C14" s="19">
        <f>+'Febrero 2015'!B14</f>
        <v>112</v>
      </c>
      <c r="D14" s="17">
        <f t="shared" si="2"/>
        <v>16.071428571428573</v>
      </c>
      <c r="E14" s="2">
        <f>+B14+'Enero 2016'!E14</f>
        <v>242</v>
      </c>
      <c r="F14" s="2">
        <f>+C14+'Enero 2016'!F14</f>
        <v>211</v>
      </c>
      <c r="G14" s="17">
        <f t="shared" ref="G14:G18" si="7">+(E14-F14)*100/F14</f>
        <v>14.691943127962086</v>
      </c>
      <c r="H14" s="2">
        <f>+B14-C14+'Enero 2016'!H14</f>
        <v>1317</v>
      </c>
      <c r="I14" s="18">
        <f>+'Febrero 2015'!H14</f>
        <v>1215</v>
      </c>
      <c r="J14" s="17">
        <f t="shared" si="1"/>
        <v>8.3950617283950617</v>
      </c>
    </row>
    <row r="15" spans="1:10" ht="13" x14ac:dyDescent="0.15">
      <c r="A15" s="1" t="s">
        <v>13</v>
      </c>
      <c r="B15" s="19">
        <v>96</v>
      </c>
      <c r="C15" s="19">
        <f>+'Febrero 2015'!B15</f>
        <v>105</v>
      </c>
      <c r="D15" s="17">
        <f t="shared" si="2"/>
        <v>-8.5714285714285712</v>
      </c>
      <c r="E15" s="2">
        <f>+B15+'Enero 2016'!E15</f>
        <v>180</v>
      </c>
      <c r="F15" s="2">
        <f>+C15+'Enero 2016'!F15</f>
        <v>183</v>
      </c>
      <c r="G15" s="17">
        <f t="shared" si="7"/>
        <v>-1.639344262295082</v>
      </c>
      <c r="H15" s="2">
        <f>+B15-C15+'Enero 2016'!H15</f>
        <v>1011</v>
      </c>
      <c r="I15" s="18">
        <f>+'Febrero 2015'!H15</f>
        <v>933</v>
      </c>
      <c r="J15" s="17">
        <f t="shared" si="1"/>
        <v>8.360128617363344</v>
      </c>
    </row>
    <row r="16" spans="1:10" ht="13" x14ac:dyDescent="0.15">
      <c r="A16" s="1" t="s">
        <v>14</v>
      </c>
      <c r="B16" s="19">
        <v>119</v>
      </c>
      <c r="C16" s="19">
        <f>+'Febrero 2015'!B16</f>
        <v>65</v>
      </c>
      <c r="D16" s="17">
        <f t="shared" si="2"/>
        <v>83.07692307692308</v>
      </c>
      <c r="E16" s="2">
        <f>+B16+'Enero 2016'!E16</f>
        <v>210</v>
      </c>
      <c r="F16" s="2">
        <f>+C16+'Enero 2016'!F16</f>
        <v>154</v>
      </c>
      <c r="G16" s="17">
        <f t="shared" si="7"/>
        <v>36.363636363636367</v>
      </c>
      <c r="H16" s="2">
        <f>+B16-C16+'Enero 2016'!H16</f>
        <v>993</v>
      </c>
      <c r="I16" s="18">
        <f>+'Febrero 2015'!H16</f>
        <v>826</v>
      </c>
      <c r="J16" s="17">
        <f t="shared" si="1"/>
        <v>20.217917675544793</v>
      </c>
    </row>
    <row r="17" spans="1:10" ht="13" x14ac:dyDescent="0.15">
      <c r="A17" s="1" t="s">
        <v>15</v>
      </c>
      <c r="B17" s="19">
        <v>69</v>
      </c>
      <c r="C17" s="19">
        <f>+'Febrero 2015'!B17</f>
        <v>66</v>
      </c>
      <c r="D17" s="17">
        <f t="shared" si="2"/>
        <v>4.5454545454545459</v>
      </c>
      <c r="E17" s="2">
        <f>+B17+'Enero 2016'!E17</f>
        <v>123</v>
      </c>
      <c r="F17" s="2">
        <f>+C17+'Enero 2016'!F17</f>
        <v>114</v>
      </c>
      <c r="G17" s="17">
        <f t="shared" si="7"/>
        <v>7.8947368421052628</v>
      </c>
      <c r="H17" s="2">
        <f>+B17-C17+'Enero 2016'!H17</f>
        <v>696</v>
      </c>
      <c r="I17" s="18">
        <f>+'Febrero 2015'!H17</f>
        <v>587</v>
      </c>
      <c r="J17" s="17">
        <f t="shared" si="1"/>
        <v>18.568994889267461</v>
      </c>
    </row>
    <row r="18" spans="1:10" ht="13" x14ac:dyDescent="0.15">
      <c r="A18" s="1" t="s">
        <v>0</v>
      </c>
      <c r="B18" s="19">
        <v>38</v>
      </c>
      <c r="C18" s="19">
        <f>+'Febrero 2015'!B18</f>
        <v>32</v>
      </c>
      <c r="D18" s="17">
        <f t="shared" si="2"/>
        <v>18.75</v>
      </c>
      <c r="E18" s="2">
        <f>+B18+'Enero 2016'!E18</f>
        <v>72</v>
      </c>
      <c r="F18" s="2">
        <f>+C18+'Enero 2016'!F18</f>
        <v>61</v>
      </c>
      <c r="G18" s="17">
        <f t="shared" si="7"/>
        <v>18.032786885245901</v>
      </c>
      <c r="H18" s="2">
        <f>+B18-C18+'Enero 2016'!H18</f>
        <v>360</v>
      </c>
      <c r="I18" s="18">
        <f>+'Febrero 2015'!H18</f>
        <v>291</v>
      </c>
      <c r="J18" s="17">
        <f t="shared" si="1"/>
        <v>23.711340206185568</v>
      </c>
    </row>
    <row r="19" spans="1:10" x14ac:dyDescent="0.15">
      <c r="A19" s="8" t="s">
        <v>3</v>
      </c>
      <c r="B19" s="6">
        <f t="shared" ref="B19" si="8">+B14+B16+B15+B17+B18</f>
        <v>452</v>
      </c>
      <c r="C19" s="6">
        <f>SUM(C14:C18)</f>
        <v>380</v>
      </c>
      <c r="D19" s="7">
        <f>+(B19-C19)*100/C19</f>
        <v>18.94736842105263</v>
      </c>
      <c r="E19" s="6">
        <f>SUM(E14:E18)</f>
        <v>827</v>
      </c>
      <c r="F19" s="6">
        <f>SUM(F14:F18)</f>
        <v>723</v>
      </c>
      <c r="G19" s="7">
        <f t="shared" si="0"/>
        <v>14.384508990318119</v>
      </c>
      <c r="H19" s="6">
        <f>SUM(H14:H18)</f>
        <v>4377</v>
      </c>
      <c r="I19" s="6">
        <f>SUM(I14:I18)</f>
        <v>3852</v>
      </c>
      <c r="J19" s="7">
        <f t="shared" si="1"/>
        <v>13.629283489096574</v>
      </c>
    </row>
    <row r="20" spans="1:10" ht="13" x14ac:dyDescent="0.15">
      <c r="A20" s="1" t="s">
        <v>16</v>
      </c>
      <c r="B20" s="19">
        <v>46</v>
      </c>
      <c r="C20" s="19">
        <f>+'Febrero 2015'!B20</f>
        <v>23</v>
      </c>
      <c r="D20" s="17">
        <f t="shared" ref="D20:D26" si="9">+(B20-C20)*100/C20</f>
        <v>100</v>
      </c>
      <c r="E20" s="2">
        <f>+B20+'Enero 2016'!E20</f>
        <v>75</v>
      </c>
      <c r="F20" s="2">
        <f>+C20+'Enero 2016'!F20</f>
        <v>41</v>
      </c>
      <c r="G20" s="17">
        <f t="shared" ref="G20:G27" si="10">+(E20-F20)*100/F20</f>
        <v>82.926829268292678</v>
      </c>
      <c r="H20" s="2">
        <f>+B20-C20+'Enero 2016'!H20</f>
        <v>308</v>
      </c>
      <c r="I20" s="18">
        <f>+'Febrero 2015'!H20</f>
        <v>250</v>
      </c>
      <c r="J20" s="17">
        <f t="shared" si="1"/>
        <v>23.2</v>
      </c>
    </row>
    <row r="21" spans="1:10" ht="13" x14ac:dyDescent="0.15">
      <c r="A21" s="1" t="s">
        <v>17</v>
      </c>
      <c r="B21" s="19">
        <v>36</v>
      </c>
      <c r="C21" s="19">
        <f>+'Febrero 2015'!B21</f>
        <v>26</v>
      </c>
      <c r="D21" s="17">
        <f t="shared" si="9"/>
        <v>38.46153846153846</v>
      </c>
      <c r="E21" s="2">
        <f>+B21+'Enero 2016'!E21</f>
        <v>62</v>
      </c>
      <c r="F21" s="2">
        <f>+C21+'Enero 2016'!F21</f>
        <v>47</v>
      </c>
      <c r="G21" s="17">
        <f t="shared" si="10"/>
        <v>31.914893617021278</v>
      </c>
      <c r="H21" s="2">
        <f>+B21-C21+'Enero 2016'!H21</f>
        <v>318</v>
      </c>
      <c r="I21" s="18">
        <f>+'Febrero 2015'!H21</f>
        <v>242</v>
      </c>
      <c r="J21" s="17">
        <f t="shared" si="1"/>
        <v>31.404958677685951</v>
      </c>
    </row>
    <row r="22" spans="1:10" ht="13" x14ac:dyDescent="0.15">
      <c r="A22" s="1" t="s">
        <v>19</v>
      </c>
      <c r="B22" s="19">
        <v>13</v>
      </c>
      <c r="C22" s="19">
        <f>+'Febrero 2015'!B22</f>
        <v>14</v>
      </c>
      <c r="D22" s="17">
        <f t="shared" si="9"/>
        <v>-7.1428571428571432</v>
      </c>
      <c r="E22" s="2">
        <f>+B22+'Enero 2016'!E22</f>
        <v>23</v>
      </c>
      <c r="F22" s="2">
        <f>+C22+'Enero 2016'!F22</f>
        <v>25</v>
      </c>
      <c r="G22" s="17">
        <f t="shared" si="10"/>
        <v>-8</v>
      </c>
      <c r="H22" s="2">
        <f>+B22-C22+'Enero 2016'!H22</f>
        <v>129</v>
      </c>
      <c r="I22" s="18">
        <f>+'Febrero 2015'!H22</f>
        <v>133</v>
      </c>
      <c r="J22" s="17">
        <f t="shared" si="1"/>
        <v>-3.007518796992481</v>
      </c>
    </row>
    <row r="23" spans="1:10" ht="13" x14ac:dyDescent="0.15">
      <c r="A23" s="1" t="s">
        <v>18</v>
      </c>
      <c r="B23" s="19">
        <v>18</v>
      </c>
      <c r="C23" s="19">
        <f>+'Febrero 2015'!B23</f>
        <v>9</v>
      </c>
      <c r="D23" s="17">
        <f t="shared" si="9"/>
        <v>100</v>
      </c>
      <c r="E23" s="2">
        <f>+B23+'Enero 2016'!E23</f>
        <v>27</v>
      </c>
      <c r="F23" s="2">
        <f>+C23+'Enero 2016'!F23</f>
        <v>26</v>
      </c>
      <c r="G23" s="17">
        <f t="shared" si="10"/>
        <v>3.8461538461538463</v>
      </c>
      <c r="H23" s="2">
        <f>+B23-C23+'Enero 2016'!H23</f>
        <v>146</v>
      </c>
      <c r="I23" s="18">
        <f>+'Febrero 2015'!H23</f>
        <v>137</v>
      </c>
      <c r="J23" s="17">
        <f t="shared" si="1"/>
        <v>6.5693430656934311</v>
      </c>
    </row>
    <row r="24" spans="1:10" ht="13" x14ac:dyDescent="0.15">
      <c r="A24" s="1" t="s">
        <v>20</v>
      </c>
      <c r="B24" s="19">
        <v>10</v>
      </c>
      <c r="C24" s="19">
        <f>+'Febrero 2015'!B24</f>
        <v>11</v>
      </c>
      <c r="D24" s="17">
        <f t="shared" si="9"/>
        <v>-9.0909090909090917</v>
      </c>
      <c r="E24" s="2">
        <f>+B24+'Enero 2016'!E24</f>
        <v>19</v>
      </c>
      <c r="F24" s="2">
        <f>+C24+'Enero 2016'!F24</f>
        <v>18</v>
      </c>
      <c r="G24" s="17">
        <f t="shared" si="10"/>
        <v>5.5555555555555554</v>
      </c>
      <c r="H24" s="2">
        <f>+B24-C24+'Enero 2016'!H24</f>
        <v>122</v>
      </c>
      <c r="I24" s="18">
        <f>+'Febrero 2015'!H24</f>
        <v>94</v>
      </c>
      <c r="J24" s="17">
        <f t="shared" si="1"/>
        <v>29.787234042553191</v>
      </c>
    </row>
    <row r="25" spans="1:10" ht="13" x14ac:dyDescent="0.15">
      <c r="A25" s="1" t="s">
        <v>22</v>
      </c>
      <c r="B25" s="19">
        <v>27</v>
      </c>
      <c r="C25" s="19">
        <f>+'Febrero 2015'!B25</f>
        <v>21</v>
      </c>
      <c r="D25" s="17">
        <f t="shared" si="9"/>
        <v>28.571428571428573</v>
      </c>
      <c r="E25" s="2">
        <f>+B25+'Enero 2016'!E25</f>
        <v>46</v>
      </c>
      <c r="F25" s="2">
        <f>+C25+'Enero 2016'!F25</f>
        <v>37</v>
      </c>
      <c r="G25" s="17">
        <f t="shared" si="10"/>
        <v>24.324324324324323</v>
      </c>
      <c r="H25" s="2">
        <f>+B25-C25+'Enero 2016'!H25</f>
        <v>223</v>
      </c>
      <c r="I25" s="18">
        <f>+'Febrero 2015'!H25</f>
        <v>188</v>
      </c>
      <c r="J25" s="17">
        <f t="shared" si="1"/>
        <v>18.617021276595743</v>
      </c>
    </row>
    <row r="26" spans="1:10" ht="13" x14ac:dyDescent="0.15">
      <c r="A26" s="1" t="s">
        <v>21</v>
      </c>
      <c r="B26" s="19">
        <v>6</v>
      </c>
      <c r="C26" s="19">
        <f>+'Febrero 2015'!B26</f>
        <v>4</v>
      </c>
      <c r="D26" s="17">
        <f t="shared" si="9"/>
        <v>50</v>
      </c>
      <c r="E26" s="2">
        <f>+B26+'Enero 2016'!E26</f>
        <v>13</v>
      </c>
      <c r="F26" s="2">
        <f>+C26+'Enero 2016'!F26</f>
        <v>10</v>
      </c>
      <c r="G26" s="17">
        <f t="shared" si="10"/>
        <v>30</v>
      </c>
      <c r="H26" s="2">
        <f>+B26-C26+'Enero 2016'!H26</f>
        <v>76</v>
      </c>
      <c r="I26" s="18">
        <f>+'Febrero 2015'!H26</f>
        <v>48</v>
      </c>
      <c r="J26" s="17">
        <f t="shared" si="1"/>
        <v>58.333333333333336</v>
      </c>
    </row>
    <row r="27" spans="1:10" ht="13" x14ac:dyDescent="0.15">
      <c r="A27" s="1" t="s">
        <v>30</v>
      </c>
      <c r="B27" s="19">
        <v>3</v>
      </c>
      <c r="C27" s="19">
        <f>+'Febrero 2015'!B27</f>
        <v>0</v>
      </c>
      <c r="D27" s="17"/>
      <c r="E27" s="2">
        <f>+B27+'Enero 2016'!E27</f>
        <v>4</v>
      </c>
      <c r="F27" s="2">
        <f>+C27+'Enero 2016'!F27</f>
        <v>1</v>
      </c>
      <c r="G27" s="17">
        <f t="shared" si="10"/>
        <v>300</v>
      </c>
      <c r="H27" s="2">
        <f>+B27-C27+'Enero 2016'!H27</f>
        <v>16</v>
      </c>
      <c r="I27" s="18">
        <f>+'Febrero 2015'!H27</f>
        <v>10</v>
      </c>
      <c r="J27" s="17">
        <f t="shared" si="1"/>
        <v>60</v>
      </c>
    </row>
    <row r="28" spans="1:10" x14ac:dyDescent="0.15">
      <c r="A28" s="8" t="s">
        <v>27</v>
      </c>
      <c r="B28" s="6">
        <f>SUM(B20:B27)</f>
        <v>159</v>
      </c>
      <c r="C28" s="6">
        <f>SUM(C20:C27)</f>
        <v>108</v>
      </c>
      <c r="D28" s="7">
        <f>+(B28-C28)*100/C28</f>
        <v>47.222222222222221</v>
      </c>
      <c r="E28" s="6">
        <f>SUM(E20:E27)</f>
        <v>269</v>
      </c>
      <c r="F28" s="6">
        <f>SUM(F20:F27)</f>
        <v>205</v>
      </c>
      <c r="G28" s="7">
        <f>+(E28-F28)*100/F28</f>
        <v>31.219512195121951</v>
      </c>
      <c r="H28" s="6">
        <f>SUM(H20:H27)</f>
        <v>1338</v>
      </c>
      <c r="I28" s="6">
        <f>SUM(I20:I27)</f>
        <v>1102</v>
      </c>
      <c r="J28" s="7">
        <f>+(H28-I28)*100/I28</f>
        <v>21.415607985480943</v>
      </c>
    </row>
    <row r="29" spans="1:10" ht="14" x14ac:dyDescent="0.15">
      <c r="A29" s="16" t="s">
        <v>28</v>
      </c>
      <c r="B29" s="14">
        <f>+B7+B13+B19+B28</f>
        <v>2811</v>
      </c>
      <c r="C29" s="14">
        <f>+C7+C13+C19+C28</f>
        <v>2258</v>
      </c>
      <c r="D29" s="15">
        <f>+(B29-C29)*100/C29</f>
        <v>24.490699734278124</v>
      </c>
      <c r="E29" s="14">
        <f t="shared" ref="E29:I29" si="11">+E7+E13+E19+E28</f>
        <v>4867</v>
      </c>
      <c r="F29" s="14">
        <f t="shared" si="11"/>
        <v>4352</v>
      </c>
      <c r="G29" s="15">
        <f>+(E29-F29)*100/F29</f>
        <v>11.833639705882353</v>
      </c>
      <c r="H29" s="14">
        <f t="shared" si="11"/>
        <v>26608</v>
      </c>
      <c r="I29" s="14">
        <f t="shared" si="11"/>
        <v>24494</v>
      </c>
      <c r="J29" s="15">
        <f>+(H29-I29)*100/I29</f>
        <v>8.6306850657303826</v>
      </c>
    </row>
    <row r="30" spans="1:10" x14ac:dyDescent="0.15">
      <c r="A30" s="13" t="s">
        <v>29</v>
      </c>
      <c r="B30" s="13">
        <f>+B29-B7</f>
        <v>2128</v>
      </c>
      <c r="C30" s="13">
        <f>+C29-C7</f>
        <v>1725</v>
      </c>
      <c r="D30" s="12">
        <f>+(B30-C30)*100/C30</f>
        <v>23.362318840579711</v>
      </c>
      <c r="E30" s="13">
        <f t="shared" ref="E30:I30" si="12">+E29-E7</f>
        <v>3761</v>
      </c>
      <c r="F30" s="13">
        <f t="shared" si="12"/>
        <v>3330</v>
      </c>
      <c r="G30" s="12">
        <f>+(E30-F30)*100/F30</f>
        <v>12.942942942942944</v>
      </c>
      <c r="H30" s="13">
        <f t="shared" si="12"/>
        <v>20447</v>
      </c>
      <c r="I30" s="13">
        <f t="shared" si="12"/>
        <v>18544</v>
      </c>
      <c r="J30" s="12">
        <f>+(H30-I30)*100/I30</f>
        <v>10.262079378774805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89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124</v>
      </c>
      <c r="C4" s="19">
        <f>+'Enero 2015'!B4</f>
        <v>132</v>
      </c>
      <c r="D4" s="17">
        <f>+(B4-C4)*100/C4</f>
        <v>-6.0606060606060606</v>
      </c>
      <c r="E4" s="2">
        <f>+B4</f>
        <v>124</v>
      </c>
      <c r="F4" s="2">
        <f>+C4</f>
        <v>132</v>
      </c>
      <c r="G4" s="17">
        <f t="shared" ref="G4:G19" si="0">+(E4-F4)*100/F4</f>
        <v>-6.0606060606060606</v>
      </c>
      <c r="H4" s="2">
        <f>+B4-C4+'Diciembre 2015'!H4</f>
        <v>1772</v>
      </c>
      <c r="I4" s="18">
        <f>+'Enero 2015'!H4</f>
        <v>1684</v>
      </c>
      <c r="J4" s="17">
        <f t="shared" ref="J4:J27" si="1">+(H4-I4)*100/I4</f>
        <v>5.225653206650831</v>
      </c>
    </row>
    <row r="5" spans="1:10" ht="13" x14ac:dyDescent="0.15">
      <c r="A5" s="1" t="s">
        <v>5</v>
      </c>
      <c r="B5" s="19">
        <v>129</v>
      </c>
      <c r="C5" s="19">
        <f>+'Enero 2015'!B5</f>
        <v>178</v>
      </c>
      <c r="D5" s="17">
        <f t="shared" ref="D5:D18" si="2">+(B5-C5)*100/C5</f>
        <v>-27.528089887640448</v>
      </c>
      <c r="E5" s="2">
        <f t="shared" ref="E5:E6" si="3">+B5</f>
        <v>129</v>
      </c>
      <c r="F5" s="2">
        <f t="shared" ref="F5:F6" si="4">+C5</f>
        <v>178</v>
      </c>
      <c r="G5" s="17">
        <f t="shared" ref="G5:G6" si="5">+(E5-F5)*100/F5</f>
        <v>-27.528089887640448</v>
      </c>
      <c r="H5" s="2">
        <f>+B5-C5+'Diciembre 2015'!H5</f>
        <v>1935</v>
      </c>
      <c r="I5" s="18">
        <f>+'Enero 2015'!H5</f>
        <v>1980</v>
      </c>
      <c r="J5" s="17">
        <f t="shared" si="1"/>
        <v>-2.2727272727272729</v>
      </c>
    </row>
    <row r="6" spans="1:10" ht="13" x14ac:dyDescent="0.15">
      <c r="A6" s="1" t="s">
        <v>6</v>
      </c>
      <c r="B6" s="19">
        <v>170</v>
      </c>
      <c r="C6" s="19">
        <f>+'Enero 2015'!B6</f>
        <v>179</v>
      </c>
      <c r="D6" s="17">
        <f t="shared" si="2"/>
        <v>-5.027932960893855</v>
      </c>
      <c r="E6" s="2">
        <f t="shared" si="3"/>
        <v>170</v>
      </c>
      <c r="F6" s="2">
        <f t="shared" si="4"/>
        <v>179</v>
      </c>
      <c r="G6" s="17">
        <f t="shared" si="5"/>
        <v>-5.027932960893855</v>
      </c>
      <c r="H6" s="2">
        <f>+B6-C6+'Diciembre 2015'!H6</f>
        <v>2304</v>
      </c>
      <c r="I6" s="18">
        <f>+'Enero 2015'!H6</f>
        <v>2279</v>
      </c>
      <c r="J6" s="17">
        <f t="shared" si="1"/>
        <v>1.0969723562966214</v>
      </c>
    </row>
    <row r="7" spans="1:10" x14ac:dyDescent="0.15">
      <c r="A7" s="8" t="s">
        <v>1</v>
      </c>
      <c r="B7" s="6">
        <f>+B4+B5+B6</f>
        <v>423</v>
      </c>
      <c r="C7" s="6">
        <f>SUM(C4:C6)</f>
        <v>489</v>
      </c>
      <c r="D7" s="7">
        <f>+(B7-C7)*100/C7</f>
        <v>-13.496932515337424</v>
      </c>
      <c r="E7" s="6">
        <f>SUM(E4:E6)</f>
        <v>423</v>
      </c>
      <c r="F7" s="6">
        <f>SUM(F4:F6)</f>
        <v>489</v>
      </c>
      <c r="G7" s="7">
        <f t="shared" si="0"/>
        <v>-13.496932515337424</v>
      </c>
      <c r="H7" s="6">
        <f>SUM(H4:H6)</f>
        <v>6011</v>
      </c>
      <c r="I7" s="6">
        <f>SUM(I4:I6)</f>
        <v>5943</v>
      </c>
      <c r="J7" s="7">
        <f t="shared" si="1"/>
        <v>1.1442032643446072</v>
      </c>
    </row>
    <row r="8" spans="1:10" ht="13" x14ac:dyDescent="0.15">
      <c r="A8" s="1" t="s">
        <v>7</v>
      </c>
      <c r="B8" s="19">
        <v>185</v>
      </c>
      <c r="C8" s="19">
        <f>+'Enero 2015'!B8</f>
        <v>206</v>
      </c>
      <c r="D8" s="17">
        <f t="shared" si="2"/>
        <v>-10.194174757281553</v>
      </c>
      <c r="E8" s="2">
        <f t="shared" ref="E8:E12" si="6">+B8</f>
        <v>185</v>
      </c>
      <c r="F8" s="2">
        <f t="shared" ref="F8:F12" si="7">+C8</f>
        <v>206</v>
      </c>
      <c r="G8" s="17">
        <f t="shared" ref="G8:G12" si="8">+(E8-F8)*100/F8</f>
        <v>-10.194174757281553</v>
      </c>
      <c r="H8" s="2">
        <f>+B8-C8+'Diciembre 2015'!H8</f>
        <v>2479</v>
      </c>
      <c r="I8" s="18">
        <f>+'Enero 2015'!H8</f>
        <v>2303</v>
      </c>
      <c r="J8" s="17">
        <f t="shared" si="1"/>
        <v>7.6422058184976116</v>
      </c>
    </row>
    <row r="9" spans="1:10" ht="13" x14ac:dyDescent="0.15">
      <c r="A9" s="1" t="s">
        <v>8</v>
      </c>
      <c r="B9" s="19">
        <v>191</v>
      </c>
      <c r="C9" s="19">
        <f>+'Enero 2015'!B9</f>
        <v>231</v>
      </c>
      <c r="D9" s="17">
        <f t="shared" si="2"/>
        <v>-17.316017316017316</v>
      </c>
      <c r="E9" s="2">
        <f t="shared" si="6"/>
        <v>191</v>
      </c>
      <c r="F9" s="2">
        <f t="shared" si="7"/>
        <v>231</v>
      </c>
      <c r="G9" s="17">
        <f t="shared" si="8"/>
        <v>-17.316017316017316</v>
      </c>
      <c r="H9" s="2">
        <f>+B9-C9+'Diciembre 2015'!H9</f>
        <v>2757</v>
      </c>
      <c r="I9" s="18">
        <f>+'Enero 2015'!H9</f>
        <v>2771</v>
      </c>
      <c r="J9" s="17">
        <f t="shared" si="1"/>
        <v>-0.50523276795380734</v>
      </c>
    </row>
    <row r="10" spans="1:10" ht="13" x14ac:dyDescent="0.15">
      <c r="A10" s="1" t="s">
        <v>9</v>
      </c>
      <c r="B10" s="19">
        <v>292</v>
      </c>
      <c r="C10" s="19">
        <f>+'Enero 2015'!B10</f>
        <v>309</v>
      </c>
      <c r="D10" s="17">
        <f t="shared" si="2"/>
        <v>-5.5016181229773462</v>
      </c>
      <c r="E10" s="2">
        <f t="shared" si="6"/>
        <v>292</v>
      </c>
      <c r="F10" s="2">
        <f t="shared" si="7"/>
        <v>309</v>
      </c>
      <c r="G10" s="17">
        <f t="shared" si="8"/>
        <v>-5.5016181229773462</v>
      </c>
      <c r="H10" s="2">
        <f>+B10-C10+'Diciembre 2015'!H10</f>
        <v>3864</v>
      </c>
      <c r="I10" s="18">
        <f>+'Enero 2015'!H10</f>
        <v>3661</v>
      </c>
      <c r="J10" s="17">
        <f t="shared" si="1"/>
        <v>5.5449330783938811</v>
      </c>
    </row>
    <row r="11" spans="1:10" ht="13" x14ac:dyDescent="0.15">
      <c r="A11" s="1" t="s">
        <v>10</v>
      </c>
      <c r="B11" s="19">
        <v>242</v>
      </c>
      <c r="C11" s="19">
        <f>+'Enero 2015'!B11</f>
        <v>210</v>
      </c>
      <c r="D11" s="17">
        <f t="shared" si="2"/>
        <v>15.238095238095237</v>
      </c>
      <c r="E11" s="2">
        <f t="shared" si="6"/>
        <v>242</v>
      </c>
      <c r="F11" s="2">
        <f t="shared" si="7"/>
        <v>210</v>
      </c>
      <c r="G11" s="17">
        <f t="shared" si="8"/>
        <v>15.238095238095237</v>
      </c>
      <c r="H11" s="2">
        <f>+B11-C11+'Diciembre 2015'!H11</f>
        <v>2720</v>
      </c>
      <c r="I11" s="18">
        <f>+'Enero 2015'!H11</f>
        <v>2442</v>
      </c>
      <c r="J11" s="17">
        <f t="shared" si="1"/>
        <v>11.384111384111383</v>
      </c>
    </row>
    <row r="12" spans="1:10" ht="13" x14ac:dyDescent="0.15">
      <c r="A12" s="1" t="s">
        <v>11</v>
      </c>
      <c r="B12" s="19">
        <v>238</v>
      </c>
      <c r="C12" s="19">
        <f>+'Enero 2015'!B12</f>
        <v>209</v>
      </c>
      <c r="D12" s="17">
        <f t="shared" si="2"/>
        <v>13.875598086124402</v>
      </c>
      <c r="E12" s="2">
        <f t="shared" si="6"/>
        <v>238</v>
      </c>
      <c r="F12" s="2">
        <f t="shared" si="7"/>
        <v>209</v>
      </c>
      <c r="G12" s="17">
        <f t="shared" si="8"/>
        <v>13.875598086124402</v>
      </c>
      <c r="H12" s="2">
        <f>+B12-C12+'Diciembre 2015'!H12</f>
        <v>2632</v>
      </c>
      <c r="I12" s="18">
        <f>+'Enero 2015'!H12</f>
        <v>2338</v>
      </c>
      <c r="J12" s="17">
        <f t="shared" si="1"/>
        <v>12.574850299401197</v>
      </c>
    </row>
    <row r="13" spans="1:10" x14ac:dyDescent="0.15">
      <c r="A13" s="8" t="s">
        <v>2</v>
      </c>
      <c r="B13" s="6">
        <f>+B8+B9+B10+B11+B12</f>
        <v>1148</v>
      </c>
      <c r="C13" s="6">
        <f>SUM(C8:C12)</f>
        <v>1165</v>
      </c>
      <c r="D13" s="7">
        <f>+(B13-C13)*100/C13</f>
        <v>-1.4592274678111588</v>
      </c>
      <c r="E13" s="6">
        <f>SUM(E8:E12)</f>
        <v>1148</v>
      </c>
      <c r="F13" s="6">
        <f>SUM(F8:F12)</f>
        <v>1165</v>
      </c>
      <c r="G13" s="7">
        <f t="shared" si="0"/>
        <v>-1.4592274678111588</v>
      </c>
      <c r="H13" s="6">
        <f>SUM(H8:H12)</f>
        <v>14452</v>
      </c>
      <c r="I13" s="6">
        <f>SUM(I8:I12)</f>
        <v>13515</v>
      </c>
      <c r="J13" s="7">
        <f t="shared" si="1"/>
        <v>6.9330373658897519</v>
      </c>
    </row>
    <row r="14" spans="1:10" ht="13" x14ac:dyDescent="0.15">
      <c r="A14" s="1" t="s">
        <v>12</v>
      </c>
      <c r="B14" s="19">
        <v>112</v>
      </c>
      <c r="C14" s="19">
        <f>+'Enero 2015'!B14</f>
        <v>99</v>
      </c>
      <c r="D14" s="17">
        <f t="shared" si="2"/>
        <v>13.131313131313131</v>
      </c>
      <c r="E14" s="2">
        <f t="shared" ref="E14:E18" si="9">+B14</f>
        <v>112</v>
      </c>
      <c r="F14" s="2">
        <f t="shared" ref="F14:F18" si="10">+C14</f>
        <v>99</v>
      </c>
      <c r="G14" s="17">
        <f t="shared" ref="G14:G18" si="11">+(E14-F14)*100/F14</f>
        <v>13.131313131313131</v>
      </c>
      <c r="H14" s="2">
        <f>+B14-C14+'Diciembre 2015'!H14</f>
        <v>1299</v>
      </c>
      <c r="I14" s="18">
        <f>+'Enero 2015'!H14</f>
        <v>1218</v>
      </c>
      <c r="J14" s="17">
        <f t="shared" si="1"/>
        <v>6.6502463054187189</v>
      </c>
    </row>
    <row r="15" spans="1:10" ht="13" x14ac:dyDescent="0.15">
      <c r="A15" s="1" t="s">
        <v>13</v>
      </c>
      <c r="B15" s="19">
        <v>84</v>
      </c>
      <c r="C15" s="19">
        <f>+'Enero 2015'!B15</f>
        <v>78</v>
      </c>
      <c r="D15" s="17">
        <f t="shared" si="2"/>
        <v>7.6923076923076925</v>
      </c>
      <c r="E15" s="2">
        <f t="shared" si="9"/>
        <v>84</v>
      </c>
      <c r="F15" s="2">
        <f t="shared" si="10"/>
        <v>78</v>
      </c>
      <c r="G15" s="17">
        <f t="shared" si="11"/>
        <v>7.6923076923076925</v>
      </c>
      <c r="H15" s="2">
        <f>+B15-C15+'Diciembre 2015'!H15</f>
        <v>1020</v>
      </c>
      <c r="I15" s="18">
        <f>+'Enero 2015'!H15</f>
        <v>898</v>
      </c>
      <c r="J15" s="17">
        <f t="shared" si="1"/>
        <v>13.585746102449889</v>
      </c>
    </row>
    <row r="16" spans="1:10" ht="13" x14ac:dyDescent="0.15">
      <c r="A16" s="1" t="s">
        <v>14</v>
      </c>
      <c r="B16" s="19">
        <v>91</v>
      </c>
      <c r="C16" s="19">
        <f>+'Enero 2015'!B16</f>
        <v>89</v>
      </c>
      <c r="D16" s="17">
        <f t="shared" si="2"/>
        <v>2.2471910112359552</v>
      </c>
      <c r="E16" s="2">
        <f t="shared" si="9"/>
        <v>91</v>
      </c>
      <c r="F16" s="2">
        <f t="shared" si="10"/>
        <v>89</v>
      </c>
      <c r="G16" s="17">
        <f t="shared" si="11"/>
        <v>2.2471910112359552</v>
      </c>
      <c r="H16" s="2">
        <f>+B16-C16+'Diciembre 2015'!H16</f>
        <v>939</v>
      </c>
      <c r="I16" s="18">
        <f>+'Enero 2015'!H16</f>
        <v>824</v>
      </c>
      <c r="J16" s="17">
        <f t="shared" si="1"/>
        <v>13.956310679611651</v>
      </c>
    </row>
    <row r="17" spans="1:10" ht="13" x14ac:dyDescent="0.15">
      <c r="A17" s="1" t="s">
        <v>15</v>
      </c>
      <c r="B17" s="19">
        <v>54</v>
      </c>
      <c r="C17" s="19">
        <f>+'Enero 2015'!B17</f>
        <v>48</v>
      </c>
      <c r="D17" s="17">
        <f t="shared" si="2"/>
        <v>12.5</v>
      </c>
      <c r="E17" s="2">
        <f t="shared" si="9"/>
        <v>54</v>
      </c>
      <c r="F17" s="2">
        <f t="shared" si="10"/>
        <v>48</v>
      </c>
      <c r="G17" s="17">
        <f t="shared" si="11"/>
        <v>12.5</v>
      </c>
      <c r="H17" s="2">
        <f>+B17-C17+'Diciembre 2015'!H17</f>
        <v>693</v>
      </c>
      <c r="I17" s="18">
        <f>+'Enero 2015'!H17</f>
        <v>564</v>
      </c>
      <c r="J17" s="17">
        <f t="shared" si="1"/>
        <v>22.872340425531913</v>
      </c>
    </row>
    <row r="18" spans="1:10" ht="13" x14ac:dyDescent="0.15">
      <c r="A18" s="1" t="s">
        <v>0</v>
      </c>
      <c r="B18" s="19">
        <v>34</v>
      </c>
      <c r="C18" s="19">
        <f>+'Enero 2015'!B18</f>
        <v>29</v>
      </c>
      <c r="D18" s="17">
        <f t="shared" si="2"/>
        <v>17.241379310344829</v>
      </c>
      <c r="E18" s="2">
        <f t="shared" si="9"/>
        <v>34</v>
      </c>
      <c r="F18" s="2">
        <f t="shared" si="10"/>
        <v>29</v>
      </c>
      <c r="G18" s="17">
        <f t="shared" si="11"/>
        <v>17.241379310344829</v>
      </c>
      <c r="H18" s="2">
        <f>+B18-C18+'Diciembre 2015'!H18</f>
        <v>354</v>
      </c>
      <c r="I18" s="18">
        <f>+'Enero 2015'!H18</f>
        <v>288</v>
      </c>
      <c r="J18" s="17">
        <f t="shared" si="1"/>
        <v>22.916666666666668</v>
      </c>
    </row>
    <row r="19" spans="1:10" x14ac:dyDescent="0.15">
      <c r="A19" s="8" t="s">
        <v>3</v>
      </c>
      <c r="B19" s="6">
        <f>+B14+B16+B15+B17+B18</f>
        <v>375</v>
      </c>
      <c r="C19" s="6">
        <f>SUM(C14:C18)</f>
        <v>343</v>
      </c>
      <c r="D19" s="7">
        <f>+(B19-C19)*100/C19</f>
        <v>9.3294460641399422</v>
      </c>
      <c r="E19" s="6">
        <f>SUM(E14:E18)</f>
        <v>375</v>
      </c>
      <c r="F19" s="6">
        <f>SUM(F14:F18)</f>
        <v>343</v>
      </c>
      <c r="G19" s="7">
        <f t="shared" si="0"/>
        <v>9.3294460641399422</v>
      </c>
      <c r="H19" s="6">
        <f>SUM(H14:H18)</f>
        <v>4305</v>
      </c>
      <c r="I19" s="6">
        <f>SUM(I14:I18)</f>
        <v>3792</v>
      </c>
      <c r="J19" s="7">
        <f t="shared" si="1"/>
        <v>13.528481012658228</v>
      </c>
    </row>
    <row r="20" spans="1:10" ht="13" x14ac:dyDescent="0.15">
      <c r="A20" s="1" t="s">
        <v>16</v>
      </c>
      <c r="B20" s="19">
        <v>29</v>
      </c>
      <c r="C20" s="19">
        <f>+'Enero 2015'!B20</f>
        <v>18</v>
      </c>
      <c r="D20" s="17">
        <f t="shared" ref="D20:D26" si="12">+(B20-C20)*100/C20</f>
        <v>61.111111111111114</v>
      </c>
      <c r="E20" s="2">
        <f t="shared" ref="E20:E27" si="13">+B20</f>
        <v>29</v>
      </c>
      <c r="F20" s="2">
        <f t="shared" ref="F20:F27" si="14">+C20</f>
        <v>18</v>
      </c>
      <c r="G20" s="17">
        <f t="shared" ref="G20:G27" si="15">+(E20-F20)*100/F20</f>
        <v>61.111111111111114</v>
      </c>
      <c r="H20" s="2">
        <f>+B20-C20+'Diciembre 2015'!H20</f>
        <v>285</v>
      </c>
      <c r="I20" s="18">
        <f>+'Enero 2015'!H20</f>
        <v>254</v>
      </c>
      <c r="J20" s="17">
        <f t="shared" si="1"/>
        <v>12.204724409448819</v>
      </c>
    </row>
    <row r="21" spans="1:10" ht="13" x14ac:dyDescent="0.15">
      <c r="A21" s="1" t="s">
        <v>17</v>
      </c>
      <c r="B21" s="19">
        <v>26</v>
      </c>
      <c r="C21" s="19">
        <f>+'Enero 2015'!B21</f>
        <v>21</v>
      </c>
      <c r="D21" s="17">
        <f t="shared" si="12"/>
        <v>23.80952380952381</v>
      </c>
      <c r="E21" s="2">
        <f t="shared" si="13"/>
        <v>26</v>
      </c>
      <c r="F21" s="2">
        <f t="shared" si="14"/>
        <v>21</v>
      </c>
      <c r="G21" s="17">
        <f t="shared" si="15"/>
        <v>23.80952380952381</v>
      </c>
      <c r="H21" s="2">
        <f>+B21-C21+'Diciembre 2015'!H21</f>
        <v>308</v>
      </c>
      <c r="I21" s="18">
        <f>+'Enero 2015'!H21</f>
        <v>241</v>
      </c>
      <c r="J21" s="17">
        <f t="shared" si="1"/>
        <v>27.800829875518673</v>
      </c>
    </row>
    <row r="22" spans="1:10" ht="13" x14ac:dyDescent="0.15">
      <c r="A22" s="1" t="s">
        <v>19</v>
      </c>
      <c r="B22" s="19">
        <v>10</v>
      </c>
      <c r="C22" s="19">
        <f>+'Enero 2015'!B22</f>
        <v>11</v>
      </c>
      <c r="D22" s="17">
        <f t="shared" si="12"/>
        <v>-9.0909090909090917</v>
      </c>
      <c r="E22" s="2">
        <f t="shared" si="13"/>
        <v>10</v>
      </c>
      <c r="F22" s="2">
        <f t="shared" si="14"/>
        <v>11</v>
      </c>
      <c r="G22" s="17">
        <f t="shared" si="15"/>
        <v>-9.0909090909090917</v>
      </c>
      <c r="H22" s="2">
        <f>+B22-C22+'Diciembre 2015'!H22</f>
        <v>130</v>
      </c>
      <c r="I22" s="18">
        <f>+'Enero 2015'!H22</f>
        <v>130</v>
      </c>
      <c r="J22" s="17">
        <f t="shared" si="1"/>
        <v>0</v>
      </c>
    </row>
    <row r="23" spans="1:10" ht="13" x14ac:dyDescent="0.15">
      <c r="A23" s="1" t="s">
        <v>18</v>
      </c>
      <c r="B23" s="19">
        <v>9</v>
      </c>
      <c r="C23" s="19">
        <f>+'Enero 2015'!B23</f>
        <v>17</v>
      </c>
      <c r="D23" s="17">
        <f t="shared" si="12"/>
        <v>-47.058823529411768</v>
      </c>
      <c r="E23" s="2">
        <f t="shared" si="13"/>
        <v>9</v>
      </c>
      <c r="F23" s="2">
        <f t="shared" si="14"/>
        <v>17</v>
      </c>
      <c r="G23" s="17">
        <f t="shared" si="15"/>
        <v>-47.058823529411768</v>
      </c>
      <c r="H23" s="2">
        <f>+B23-C23+'Diciembre 2015'!H23</f>
        <v>137</v>
      </c>
      <c r="I23" s="18">
        <f>+'Enero 2015'!H23</f>
        <v>141</v>
      </c>
      <c r="J23" s="17">
        <f t="shared" si="1"/>
        <v>-2.8368794326241136</v>
      </c>
    </row>
    <row r="24" spans="1:10" ht="13" x14ac:dyDescent="0.15">
      <c r="A24" s="1" t="s">
        <v>20</v>
      </c>
      <c r="B24" s="19">
        <v>9</v>
      </c>
      <c r="C24" s="19">
        <f>+'Enero 2015'!B24</f>
        <v>7</v>
      </c>
      <c r="D24" s="17">
        <f t="shared" si="12"/>
        <v>28.571428571428573</v>
      </c>
      <c r="E24" s="2">
        <f t="shared" si="13"/>
        <v>9</v>
      </c>
      <c r="F24" s="2">
        <f t="shared" si="14"/>
        <v>7</v>
      </c>
      <c r="G24" s="17">
        <f t="shared" si="15"/>
        <v>28.571428571428573</v>
      </c>
      <c r="H24" s="2">
        <f>+B24-C24+'Diciembre 2015'!H24</f>
        <v>123</v>
      </c>
      <c r="I24" s="18">
        <f>+'Enero 2015'!H24</f>
        <v>94</v>
      </c>
      <c r="J24" s="17">
        <f t="shared" si="1"/>
        <v>30.851063829787233</v>
      </c>
    </row>
    <row r="25" spans="1:10" ht="13" x14ac:dyDescent="0.15">
      <c r="A25" s="1" t="s">
        <v>22</v>
      </c>
      <c r="B25" s="19">
        <v>19</v>
      </c>
      <c r="C25" s="19">
        <f>+'Enero 2015'!B25</f>
        <v>16</v>
      </c>
      <c r="D25" s="17">
        <f t="shared" si="12"/>
        <v>18.75</v>
      </c>
      <c r="E25" s="2">
        <f t="shared" si="13"/>
        <v>19</v>
      </c>
      <c r="F25" s="2">
        <f t="shared" si="14"/>
        <v>16</v>
      </c>
      <c r="G25" s="17">
        <f t="shared" si="15"/>
        <v>18.75</v>
      </c>
      <c r="H25" s="2">
        <f>+B25-C25+'Diciembre 2015'!H25</f>
        <v>217</v>
      </c>
      <c r="I25" s="18">
        <f>+'Enero 2015'!H25</f>
        <v>179</v>
      </c>
      <c r="J25" s="17">
        <f t="shared" si="1"/>
        <v>21.229050279329609</v>
      </c>
    </row>
    <row r="26" spans="1:10" ht="13" x14ac:dyDescent="0.15">
      <c r="A26" s="1" t="s">
        <v>21</v>
      </c>
      <c r="B26" s="19">
        <v>7</v>
      </c>
      <c r="C26" s="19">
        <f>+'Enero 2015'!B26</f>
        <v>6</v>
      </c>
      <c r="D26" s="17">
        <f t="shared" si="12"/>
        <v>16.666666666666668</v>
      </c>
      <c r="E26" s="2">
        <f t="shared" si="13"/>
        <v>7</v>
      </c>
      <c r="F26" s="2">
        <f t="shared" si="14"/>
        <v>6</v>
      </c>
      <c r="G26" s="17">
        <f t="shared" si="15"/>
        <v>16.666666666666668</v>
      </c>
      <c r="H26" s="2">
        <f>+B26-C26+'Diciembre 2015'!H26</f>
        <v>74</v>
      </c>
      <c r="I26" s="18">
        <f>+'Enero 2015'!H26</f>
        <v>47</v>
      </c>
      <c r="J26" s="17">
        <f t="shared" si="1"/>
        <v>57.446808510638299</v>
      </c>
    </row>
    <row r="27" spans="1:10" ht="13" x14ac:dyDescent="0.15">
      <c r="A27" s="1" t="s">
        <v>30</v>
      </c>
      <c r="B27" s="19">
        <v>1</v>
      </c>
      <c r="C27" s="19">
        <f>+'Enero 2015'!B27</f>
        <v>1</v>
      </c>
      <c r="D27" s="17"/>
      <c r="E27" s="2">
        <f t="shared" si="13"/>
        <v>1</v>
      </c>
      <c r="F27" s="2">
        <f t="shared" si="14"/>
        <v>1</v>
      </c>
      <c r="G27" s="17">
        <f t="shared" si="15"/>
        <v>0</v>
      </c>
      <c r="H27" s="2">
        <f>+B27-C27+'Diciembre 2015'!H27</f>
        <v>13</v>
      </c>
      <c r="I27" s="18">
        <f>+'Enero 2015'!H27</f>
        <v>10</v>
      </c>
      <c r="J27" s="17">
        <f t="shared" si="1"/>
        <v>30</v>
      </c>
    </row>
    <row r="28" spans="1:10" x14ac:dyDescent="0.15">
      <c r="A28" s="8" t="s">
        <v>27</v>
      </c>
      <c r="B28" s="6">
        <f>SUM(B20:B27)</f>
        <v>110</v>
      </c>
      <c r="C28" s="6">
        <f>SUM(C20:C27)</f>
        <v>97</v>
      </c>
      <c r="D28" s="7">
        <f>+(B28-C28)*100/C28</f>
        <v>13.402061855670103</v>
      </c>
      <c r="E28" s="6">
        <f>SUM(E20:E27)</f>
        <v>110</v>
      </c>
      <c r="F28" s="6">
        <f>SUM(F20:F27)</f>
        <v>97</v>
      </c>
      <c r="G28" s="7">
        <f>+(E28-F28)*100/F28</f>
        <v>13.402061855670103</v>
      </c>
      <c r="H28" s="6">
        <f>SUM(H20:H27)</f>
        <v>1287</v>
      </c>
      <c r="I28" s="6">
        <f>SUM(I20:I27)</f>
        <v>1096</v>
      </c>
      <c r="J28" s="7">
        <f>+(H28-I28)*100/I28</f>
        <v>17.427007299270073</v>
      </c>
    </row>
    <row r="29" spans="1:10" ht="14" x14ac:dyDescent="0.15">
      <c r="A29" s="16" t="s">
        <v>28</v>
      </c>
      <c r="B29" s="14">
        <f>+B7+B13+B19+B28</f>
        <v>2056</v>
      </c>
      <c r="C29" s="14">
        <f>+C7+C13+C19+C28</f>
        <v>2094</v>
      </c>
      <c r="D29" s="15">
        <f>+(B29-C29)*100/C29</f>
        <v>-1.8147086914995225</v>
      </c>
      <c r="E29" s="14">
        <f t="shared" ref="E29:I29" si="16">+E7+E13+E19+E28</f>
        <v>2056</v>
      </c>
      <c r="F29" s="14">
        <f t="shared" si="16"/>
        <v>2094</v>
      </c>
      <c r="G29" s="15">
        <f>+(E29-F29)*100/F29</f>
        <v>-1.8147086914995225</v>
      </c>
      <c r="H29" s="14">
        <f t="shared" si="16"/>
        <v>26055</v>
      </c>
      <c r="I29" s="14">
        <f t="shared" si="16"/>
        <v>24346</v>
      </c>
      <c r="J29" s="15">
        <f>+(H29-I29)*100/I29</f>
        <v>7.0196336153782966</v>
      </c>
    </row>
    <row r="30" spans="1:10" x14ac:dyDescent="0.15">
      <c r="A30" s="13" t="s">
        <v>29</v>
      </c>
      <c r="B30" s="13">
        <f>+B29-B7</f>
        <v>1633</v>
      </c>
      <c r="C30" s="13">
        <f>+C29-C7</f>
        <v>1605</v>
      </c>
      <c r="D30" s="12">
        <f>+(B30-C30)*100/C30</f>
        <v>1.7445482866043613</v>
      </c>
      <c r="E30" s="13">
        <f t="shared" ref="E30:I30" si="17">+E29-E7</f>
        <v>1633</v>
      </c>
      <c r="F30" s="13">
        <f t="shared" si="17"/>
        <v>1605</v>
      </c>
      <c r="G30" s="12">
        <f>+(E30-F30)*100/F30</f>
        <v>1.7445482866043613</v>
      </c>
      <c r="H30" s="13">
        <f t="shared" si="17"/>
        <v>20044</v>
      </c>
      <c r="I30" s="13">
        <f t="shared" si="17"/>
        <v>18403</v>
      </c>
      <c r="J30" s="12">
        <f>+(H30-I30)*100/I30</f>
        <v>8.9170243981959469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90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121</v>
      </c>
      <c r="C4" s="19">
        <f>+'Diciembre 2014'!B4</f>
        <v>129</v>
      </c>
      <c r="D4" s="17">
        <f>+(B4-C4)*100/C4</f>
        <v>-6.2015503875968996</v>
      </c>
      <c r="E4" s="2">
        <f>+B4+'Noviembre 2015'!E4</f>
        <v>1780</v>
      </c>
      <c r="F4" s="2">
        <f>+C4+'Noviembre 2015'!F4</f>
        <v>1693</v>
      </c>
      <c r="G4" s="17">
        <f t="shared" ref="G4:G19" si="0">+(E4-F4)*100/F4</f>
        <v>5.1388068517424692</v>
      </c>
      <c r="H4" s="2">
        <f>+B4-C4+'Noviembre 2015'!H4</f>
        <v>1780</v>
      </c>
      <c r="I4" s="18">
        <f>+'Diciembre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157</v>
      </c>
      <c r="C5" s="19">
        <f>+'Diciembre 2014'!B5</f>
        <v>143</v>
      </c>
      <c r="D5" s="17">
        <f t="shared" ref="D5:D18" si="2">+(B5-C5)*100/C5</f>
        <v>9.79020979020979</v>
      </c>
      <c r="E5" s="2">
        <f>+B5+'Noviembre 2015'!E5</f>
        <v>1984</v>
      </c>
      <c r="F5" s="2">
        <f>+C5+'Noviembre 2015'!F5</f>
        <v>1956</v>
      </c>
      <c r="G5" s="17">
        <f t="shared" ref="G5:G6" si="3">+(E5-F5)*100/F5</f>
        <v>1.4314928425357873</v>
      </c>
      <c r="H5" s="2">
        <f>+B5-C5+'Noviembre 2015'!H5</f>
        <v>1984</v>
      </c>
      <c r="I5" s="18">
        <f>+'Diciembre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182</v>
      </c>
      <c r="C6" s="19">
        <f>+'Diciembre 2014'!B6</f>
        <v>186</v>
      </c>
      <c r="D6" s="17">
        <f t="shared" si="2"/>
        <v>-2.150537634408602</v>
      </c>
      <c r="E6" s="2">
        <f>+B6+'Noviembre 2015'!E6</f>
        <v>2313</v>
      </c>
      <c r="F6" s="2">
        <f>+C6+'Noviembre 2015'!F6</f>
        <v>2288</v>
      </c>
      <c r="G6" s="17">
        <f t="shared" si="3"/>
        <v>1.0926573426573427</v>
      </c>
      <c r="H6" s="2">
        <f>+B6-C6+'Noviembre 2015'!H6</f>
        <v>2313</v>
      </c>
      <c r="I6" s="18">
        <f>+'Diciembre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460</v>
      </c>
      <c r="C7" s="6">
        <f>SUM(C4:C6)</f>
        <v>458</v>
      </c>
      <c r="D7" s="7">
        <f>+(B7-C7)*100/C7</f>
        <v>0.4366812227074236</v>
      </c>
      <c r="E7" s="6">
        <f>SUM(E4:E6)</f>
        <v>6077</v>
      </c>
      <c r="F7" s="6">
        <f>SUM(F4:F6)</f>
        <v>5937</v>
      </c>
      <c r="G7" s="7">
        <f t="shared" si="0"/>
        <v>2.3580933131211048</v>
      </c>
      <c r="H7" s="6">
        <f>SUM(H4:H6)</f>
        <v>6077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185</v>
      </c>
      <c r="C8" s="19">
        <f>+'Diciembre 2014'!B8</f>
        <v>172</v>
      </c>
      <c r="D8" s="17">
        <f t="shared" si="2"/>
        <v>7.558139534883721</v>
      </c>
      <c r="E8" s="2">
        <f>+B8+'Noviembre 2015'!E8</f>
        <v>2500</v>
      </c>
      <c r="F8" s="2">
        <f>+C8+'Noviembre 2015'!F8</f>
        <v>2280</v>
      </c>
      <c r="G8" s="17">
        <f t="shared" ref="G8:G12" si="5">+(E8-F8)*100/F8</f>
        <v>9.6491228070175445</v>
      </c>
      <c r="H8" s="2">
        <f>+B8-C8+'Noviembre 2015'!H8</f>
        <v>2500</v>
      </c>
      <c r="I8" s="18">
        <f>+'Diciembre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229</v>
      </c>
      <c r="C9" s="19">
        <f>+'Diciembre 2014'!B9</f>
        <v>191</v>
      </c>
      <c r="D9" s="17">
        <f t="shared" si="2"/>
        <v>19.895287958115183</v>
      </c>
      <c r="E9" s="2">
        <f>+B9+'Noviembre 2015'!E9</f>
        <v>2797</v>
      </c>
      <c r="F9" s="2">
        <f>+C9+'Noviembre 2015'!F9</f>
        <v>2788</v>
      </c>
      <c r="G9" s="17">
        <f t="shared" si="5"/>
        <v>0.32281205164992827</v>
      </c>
      <c r="H9" s="2">
        <f>+B9-C9+'Noviembre 2015'!H9</f>
        <v>2797</v>
      </c>
      <c r="I9" s="18">
        <f>+'Diciembre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309</v>
      </c>
      <c r="C10" s="19">
        <f>+'Diciembre 2014'!B10</f>
        <v>302</v>
      </c>
      <c r="D10" s="17">
        <f t="shared" si="2"/>
        <v>2.3178807947019866</v>
      </c>
      <c r="E10" s="2">
        <f>+B10+'Noviembre 2015'!E10</f>
        <v>3881</v>
      </c>
      <c r="F10" s="2">
        <f>+C10+'Noviembre 2015'!F10</f>
        <v>3657</v>
      </c>
      <c r="G10" s="17">
        <f t="shared" si="5"/>
        <v>6.1252392671588733</v>
      </c>
      <c r="H10" s="2">
        <f>+B10-C10+'Noviembre 2015'!H10</f>
        <v>3881</v>
      </c>
      <c r="I10" s="18">
        <f>+'Diciembre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223</v>
      </c>
      <c r="C11" s="19">
        <f>+'Diciembre 2014'!B11</f>
        <v>209</v>
      </c>
      <c r="D11" s="17">
        <f t="shared" si="2"/>
        <v>6.6985645933014357</v>
      </c>
      <c r="E11" s="2">
        <f>+B11+'Noviembre 2015'!E11</f>
        <v>2688</v>
      </c>
      <c r="F11" s="2">
        <f>+C11+'Noviembre 2015'!F11</f>
        <v>2433</v>
      </c>
      <c r="G11" s="17">
        <f t="shared" si="5"/>
        <v>10.480887792848335</v>
      </c>
      <c r="H11" s="2">
        <f>+B11-C11+'Noviembre 2015'!H11</f>
        <v>2688</v>
      </c>
      <c r="I11" s="18">
        <f>+'Diciembre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244</v>
      </c>
      <c r="C12" s="19">
        <f>+'Diciembre 2014'!B12</f>
        <v>197</v>
      </c>
      <c r="D12" s="17">
        <f t="shared" si="2"/>
        <v>23.857868020304569</v>
      </c>
      <c r="E12" s="2">
        <f>+B12+'Noviembre 2015'!E12</f>
        <v>2603</v>
      </c>
      <c r="F12" s="2">
        <f>+C12+'Noviembre 2015'!F12</f>
        <v>2336</v>
      </c>
      <c r="G12" s="17">
        <f t="shared" si="5"/>
        <v>11.429794520547945</v>
      </c>
      <c r="H12" s="2">
        <f>+B12-C12+'Noviembre 2015'!H12</f>
        <v>2603</v>
      </c>
      <c r="I12" s="18">
        <f>+'Diciembre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1190</v>
      </c>
      <c r="C13" s="6">
        <f>SUM(C8:C12)</f>
        <v>1071</v>
      </c>
      <c r="D13" s="7">
        <f>+(B13-C13)*100/C13</f>
        <v>11.111111111111111</v>
      </c>
      <c r="E13" s="6">
        <f>SUM(E8:E12)</f>
        <v>14469</v>
      </c>
      <c r="F13" s="6">
        <f>SUM(F8:F12)</f>
        <v>13494</v>
      </c>
      <c r="G13" s="7">
        <f t="shared" si="0"/>
        <v>7.2254335260115603</v>
      </c>
      <c r="H13" s="6">
        <f>SUM(H8:H12)</f>
        <v>14469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115</v>
      </c>
      <c r="C14" s="19">
        <f>+'Diciembre 2014'!B14</f>
        <v>114</v>
      </c>
      <c r="D14" s="17">
        <f t="shared" si="2"/>
        <v>0.8771929824561403</v>
      </c>
      <c r="E14" s="2">
        <f>+B14+'Noviembre 2015'!E14</f>
        <v>1286</v>
      </c>
      <c r="F14" s="2">
        <f>+C14+'Noviembre 2015'!F14</f>
        <v>1238</v>
      </c>
      <c r="G14" s="17">
        <f t="shared" ref="G14:G18" si="7">+(E14-F14)*100/F14</f>
        <v>3.877221324717286</v>
      </c>
      <c r="H14" s="2">
        <f>+B14-C14+'Noviembre 2015'!H14</f>
        <v>1286</v>
      </c>
      <c r="I14" s="18">
        <f>+'Diciembre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91</v>
      </c>
      <c r="C15" s="19">
        <f>+'Diciembre 2014'!B15</f>
        <v>85</v>
      </c>
      <c r="D15" s="17">
        <f t="shared" si="2"/>
        <v>7.0588235294117645</v>
      </c>
      <c r="E15" s="2">
        <f>+B15+'Noviembre 2015'!E15</f>
        <v>1014</v>
      </c>
      <c r="F15" s="2">
        <f>+C15+'Noviembre 2015'!F15</f>
        <v>898</v>
      </c>
      <c r="G15" s="17">
        <f t="shared" si="7"/>
        <v>12.917594654788418</v>
      </c>
      <c r="H15" s="2">
        <f>+B15-C15+'Noviembre 2015'!H15</f>
        <v>1014</v>
      </c>
      <c r="I15" s="18">
        <f>+'Diciembre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91</v>
      </c>
      <c r="C16" s="19">
        <f>+'Diciembre 2014'!B16</f>
        <v>79</v>
      </c>
      <c r="D16" s="17">
        <f t="shared" si="2"/>
        <v>15.189873417721518</v>
      </c>
      <c r="E16" s="2">
        <f>+B16+'Noviembre 2015'!E16</f>
        <v>937</v>
      </c>
      <c r="F16" s="2">
        <f>+C16+'Noviembre 2015'!F16</f>
        <v>817</v>
      </c>
      <c r="G16" s="17">
        <f t="shared" si="7"/>
        <v>14.687882496940025</v>
      </c>
      <c r="H16" s="2">
        <f>+B16-C16+'Noviembre 2015'!H16</f>
        <v>937</v>
      </c>
      <c r="I16" s="18">
        <f>+'Diciembre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52</v>
      </c>
      <c r="C17" s="19">
        <f>+'Diciembre 2014'!B17</f>
        <v>44</v>
      </c>
      <c r="D17" s="17">
        <f t="shared" si="2"/>
        <v>18.181818181818183</v>
      </c>
      <c r="E17" s="2">
        <f>+B17+'Noviembre 2015'!E17</f>
        <v>687</v>
      </c>
      <c r="F17" s="2">
        <f>+C17+'Noviembre 2015'!F17</f>
        <v>569</v>
      </c>
      <c r="G17" s="17">
        <f t="shared" si="7"/>
        <v>20.738137082601053</v>
      </c>
      <c r="H17" s="2">
        <f>+B17-C17+'Noviembre 2015'!H17</f>
        <v>687</v>
      </c>
      <c r="I17" s="18">
        <f>+'Diciembre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42</v>
      </c>
      <c r="C18" s="19">
        <f>+'Diciembre 2014'!B18</f>
        <v>28</v>
      </c>
      <c r="D18" s="17">
        <f t="shared" si="2"/>
        <v>50</v>
      </c>
      <c r="E18" s="2">
        <f>+B18+'Noviembre 2015'!E18</f>
        <v>349</v>
      </c>
      <c r="F18" s="2">
        <f>+C18+'Noviembre 2015'!F18</f>
        <v>288</v>
      </c>
      <c r="G18" s="17">
        <f t="shared" si="7"/>
        <v>21.180555555555557</v>
      </c>
      <c r="H18" s="2">
        <f>+B18-C18+'Noviembre 2015'!H18</f>
        <v>349</v>
      </c>
      <c r="I18" s="18">
        <f>+'Diciembre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391</v>
      </c>
      <c r="C19" s="6">
        <f>SUM(C14:C18)</f>
        <v>350</v>
      </c>
      <c r="D19" s="7">
        <f>+(B19-C19)*100/C19</f>
        <v>11.714285714285714</v>
      </c>
      <c r="E19" s="6">
        <f>SUM(E14:E18)</f>
        <v>4273</v>
      </c>
      <c r="F19" s="6">
        <f>SUM(F14:F18)</f>
        <v>3810</v>
      </c>
      <c r="G19" s="7">
        <f t="shared" si="0"/>
        <v>12.152230971128608</v>
      </c>
      <c r="H19" s="6">
        <f>SUM(H14:H18)</f>
        <v>4273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22</v>
      </c>
      <c r="C20" s="19">
        <f>+'Diciembre 2014'!B20</f>
        <v>17</v>
      </c>
      <c r="D20" s="17">
        <f t="shared" ref="D20:D26" si="9">+(B20-C20)*100/C20</f>
        <v>29.411764705882351</v>
      </c>
      <c r="E20" s="2">
        <f>+B20+'Noviembre 2015'!E20</f>
        <v>274</v>
      </c>
      <c r="F20" s="2">
        <f>+C20+'Noviembre 2015'!F20</f>
        <v>263</v>
      </c>
      <c r="G20" s="17">
        <f t="shared" ref="G20:G27" si="10">+(E20-F20)*100/F20</f>
        <v>4.1825095057034218</v>
      </c>
      <c r="H20" s="2">
        <f>+B20-C20+'Noviembre 2015'!H20</f>
        <v>274</v>
      </c>
      <c r="I20" s="18">
        <f>+'Diciembre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25</v>
      </c>
      <c r="C21" s="19">
        <f>+'Diciembre 2014'!B21</f>
        <v>20</v>
      </c>
      <c r="D21" s="17">
        <f t="shared" si="9"/>
        <v>25</v>
      </c>
      <c r="E21" s="2">
        <f>+B21+'Noviembre 2015'!E21</f>
        <v>303</v>
      </c>
      <c r="F21" s="2">
        <f>+C21+'Noviembre 2015'!F21</f>
        <v>248</v>
      </c>
      <c r="G21" s="17">
        <f t="shared" si="10"/>
        <v>22.177419354838708</v>
      </c>
      <c r="H21" s="2">
        <f>+B21-C21+'Noviembre 2015'!H21</f>
        <v>303</v>
      </c>
      <c r="I21" s="18">
        <f>+'Diciembre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9</v>
      </c>
      <c r="C22" s="19">
        <f>+'Diciembre 2014'!B22</f>
        <v>12</v>
      </c>
      <c r="D22" s="17">
        <f t="shared" si="9"/>
        <v>-25</v>
      </c>
      <c r="E22" s="2">
        <f>+B22+'Noviembre 2015'!E22</f>
        <v>131</v>
      </c>
      <c r="F22" s="2">
        <f>+C22+'Noviembre 2015'!F22</f>
        <v>129</v>
      </c>
      <c r="G22" s="17">
        <f t="shared" si="10"/>
        <v>1.5503875968992249</v>
      </c>
      <c r="H22" s="2">
        <f>+B22-C22+'Noviembre 2015'!H22</f>
        <v>131</v>
      </c>
      <c r="I22" s="18">
        <f>+'Diciembre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12</v>
      </c>
      <c r="C23" s="19">
        <f>+'Diciembre 2014'!B23</f>
        <v>7</v>
      </c>
      <c r="D23" s="17">
        <f t="shared" si="9"/>
        <v>71.428571428571431</v>
      </c>
      <c r="E23" s="2">
        <f>+B23+'Noviembre 2015'!E23</f>
        <v>145</v>
      </c>
      <c r="F23" s="2">
        <f>+C23+'Noviembre 2015'!F23</f>
        <v>136</v>
      </c>
      <c r="G23" s="17">
        <f t="shared" si="10"/>
        <v>6.617647058823529</v>
      </c>
      <c r="H23" s="2">
        <f>+B23-C23+'Noviembre 2015'!H23</f>
        <v>145</v>
      </c>
      <c r="I23" s="18">
        <f>+'Diciembre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10</v>
      </c>
      <c r="C24" s="19">
        <f>+'Diciembre 2014'!B24</f>
        <v>9</v>
      </c>
      <c r="D24" s="17">
        <f t="shared" si="9"/>
        <v>11.111111111111111</v>
      </c>
      <c r="E24" s="2">
        <f>+B24+'Noviembre 2015'!E24</f>
        <v>121</v>
      </c>
      <c r="F24" s="2">
        <f>+C24+'Noviembre 2015'!F24</f>
        <v>97</v>
      </c>
      <c r="G24" s="17">
        <f t="shared" si="10"/>
        <v>24.742268041237114</v>
      </c>
      <c r="H24" s="2">
        <f>+B24-C24+'Noviembre 2015'!H24</f>
        <v>121</v>
      </c>
      <c r="I24" s="18">
        <f>+'Diciembre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30</v>
      </c>
      <c r="C25" s="19">
        <f>+'Diciembre 2014'!B25</f>
        <v>22</v>
      </c>
      <c r="D25" s="17">
        <f t="shared" si="9"/>
        <v>36.363636363636367</v>
      </c>
      <c r="E25" s="2">
        <f>+B25+'Noviembre 2015'!E25</f>
        <v>214</v>
      </c>
      <c r="F25" s="2">
        <f>+C25+'Noviembre 2015'!F25</f>
        <v>181</v>
      </c>
      <c r="G25" s="17">
        <f t="shared" si="10"/>
        <v>18.232044198895029</v>
      </c>
      <c r="H25" s="2">
        <f>+B25-C25+'Noviembre 2015'!H25</f>
        <v>214</v>
      </c>
      <c r="I25" s="18">
        <f>+'Diciembre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1</v>
      </c>
      <c r="C26" s="19">
        <f>+'Diciembre 2014'!B26</f>
        <v>4</v>
      </c>
      <c r="D26" s="17">
        <f t="shared" si="9"/>
        <v>-75</v>
      </c>
      <c r="E26" s="2">
        <f>+B26+'Noviembre 2015'!E26</f>
        <v>73</v>
      </c>
      <c r="F26" s="2">
        <f>+C26+'Noviembre 2015'!F26</f>
        <v>44</v>
      </c>
      <c r="G26" s="17">
        <f t="shared" si="10"/>
        <v>65.909090909090907</v>
      </c>
      <c r="H26" s="2">
        <f>+B26-C26+'Noviembre 2015'!H26</f>
        <v>73</v>
      </c>
      <c r="I26" s="18">
        <f>+'Diciembre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2</v>
      </c>
      <c r="C27" s="19">
        <f>+'Diciembre 2014'!B27</f>
        <v>1</v>
      </c>
      <c r="D27" s="17"/>
      <c r="E27" s="2">
        <f>+B27+'Noviembre 2015'!E27</f>
        <v>13</v>
      </c>
      <c r="F27" s="2">
        <f>+C27+'Noviembre 2015'!F27</f>
        <v>12</v>
      </c>
      <c r="G27" s="17">
        <f t="shared" si="10"/>
        <v>8.3333333333333339</v>
      </c>
      <c r="H27" s="2">
        <f>+B27-C27+'Noviembre 2015'!H27</f>
        <v>13</v>
      </c>
      <c r="I27" s="18">
        <f>+'Diciembre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111</v>
      </c>
      <c r="C28" s="6">
        <f>SUM(C20:C27)</f>
        <v>92</v>
      </c>
      <c r="D28" s="7">
        <f>+(B28-C28)*100/C28</f>
        <v>20.652173913043477</v>
      </c>
      <c r="E28" s="6">
        <f>SUM(E20:E27)</f>
        <v>1274</v>
      </c>
      <c r="F28" s="6">
        <f>SUM(F20:F27)</f>
        <v>1110</v>
      </c>
      <c r="G28" s="7">
        <f>+(E28-F28)*100/F28</f>
        <v>14.774774774774775</v>
      </c>
      <c r="H28" s="6">
        <f>SUM(H20:H27)</f>
        <v>1274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2152</v>
      </c>
      <c r="C29" s="14">
        <f>+C7+C13+C19+C28</f>
        <v>1971</v>
      </c>
      <c r="D29" s="15">
        <f>+(B29-C29)*100/C29</f>
        <v>9.1831557584982235</v>
      </c>
      <c r="E29" s="14">
        <f t="shared" ref="E29:I29" si="12">+E7+E13+E19+E28</f>
        <v>26093</v>
      </c>
      <c r="F29" s="14">
        <f t="shared" si="12"/>
        <v>24351</v>
      </c>
      <c r="G29" s="15">
        <f>+(E29-F29)*100/F29</f>
        <v>7.1537103199047269</v>
      </c>
      <c r="H29" s="14">
        <f t="shared" si="12"/>
        <v>26093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1692</v>
      </c>
      <c r="C30" s="13">
        <f>+C29-C7</f>
        <v>1513</v>
      </c>
      <c r="D30" s="12">
        <f>+(B30-C30)*100/C30</f>
        <v>11.830799735624588</v>
      </c>
      <c r="E30" s="13">
        <f t="shared" ref="E30:I30" si="13">+E29-E7</f>
        <v>20016</v>
      </c>
      <c r="F30" s="13">
        <f t="shared" si="13"/>
        <v>18414</v>
      </c>
      <c r="G30" s="12">
        <f>+(E30-F30)*100/F30</f>
        <v>8.6999022482893444</v>
      </c>
      <c r="H30" s="13">
        <f t="shared" si="13"/>
        <v>20016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91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150</v>
      </c>
      <c r="C4" s="19">
        <f>+'Noviembre 2014'!B4</f>
        <v>144</v>
      </c>
      <c r="D4" s="17">
        <f>+(B4-C4)*100/C4</f>
        <v>4.166666666666667</v>
      </c>
      <c r="E4" s="2">
        <f>+B4+'Octubre 2015'!E4</f>
        <v>1659</v>
      </c>
      <c r="F4" s="2">
        <f>+C4+'Octubre 2015'!F4</f>
        <v>1564</v>
      </c>
      <c r="G4" s="17">
        <f t="shared" ref="G4:G19" si="0">+(E4-F4)*100/F4</f>
        <v>6.0741687979539645</v>
      </c>
      <c r="H4" s="2">
        <f>+B4-C4+'Octubre 2015'!H4</f>
        <v>1788</v>
      </c>
      <c r="I4" s="18">
        <f>+'Noviembre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198</v>
      </c>
      <c r="C5" s="19">
        <f>+'Noviembre 2014'!B5</f>
        <v>159</v>
      </c>
      <c r="D5" s="17">
        <f t="shared" ref="D5:D18" si="2">+(B5-C5)*100/C5</f>
        <v>24.528301886792452</v>
      </c>
      <c r="E5" s="2">
        <f>+B5+'Octubre 2015'!E5</f>
        <v>1827</v>
      </c>
      <c r="F5" s="2">
        <f>+C5+'Octubre 2015'!F5</f>
        <v>1813</v>
      </c>
      <c r="G5" s="17">
        <f t="shared" ref="G5:G6" si="3">+(E5-F5)*100/F5</f>
        <v>0.77220077220077221</v>
      </c>
      <c r="H5" s="2">
        <f>+B5-C5+'Octubre 2015'!H5</f>
        <v>1970</v>
      </c>
      <c r="I5" s="18">
        <f>+'Noviembre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218</v>
      </c>
      <c r="C6" s="19">
        <f>+'Noviembre 2014'!B6</f>
        <v>201</v>
      </c>
      <c r="D6" s="17">
        <f t="shared" si="2"/>
        <v>8.4577114427860689</v>
      </c>
      <c r="E6" s="2">
        <f>+B6+'Octubre 2015'!E6</f>
        <v>2131</v>
      </c>
      <c r="F6" s="2">
        <f>+C6+'Octubre 2015'!F6</f>
        <v>2102</v>
      </c>
      <c r="G6" s="17">
        <f t="shared" si="3"/>
        <v>1.379638439581351</v>
      </c>
      <c r="H6" s="2">
        <f>+B6-C6+'Octubre 2015'!H6</f>
        <v>2317</v>
      </c>
      <c r="I6" s="18">
        <f>+'Noviembre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566</v>
      </c>
      <c r="C7" s="6">
        <f>SUM(C4:C6)</f>
        <v>504</v>
      </c>
      <c r="D7" s="7">
        <f>+(B7-C7)*100/C7</f>
        <v>12.301587301587302</v>
      </c>
      <c r="E7" s="6">
        <f>SUM(E4:E6)</f>
        <v>5617</v>
      </c>
      <c r="F7" s="6">
        <f>SUM(F4:F6)</f>
        <v>5479</v>
      </c>
      <c r="G7" s="7">
        <f t="shared" si="0"/>
        <v>2.5187077933929549</v>
      </c>
      <c r="H7" s="6">
        <f>SUM(H4:H6)</f>
        <v>6075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214</v>
      </c>
      <c r="C8" s="19">
        <f>+'Noviembre 2014'!B8</f>
        <v>203</v>
      </c>
      <c r="D8" s="17">
        <f t="shared" si="2"/>
        <v>5.4187192118226601</v>
      </c>
      <c r="E8" s="2">
        <f>+B8+'Octubre 2015'!E8</f>
        <v>2315</v>
      </c>
      <c r="F8" s="2">
        <f>+C8+'Octubre 2015'!F8</f>
        <v>2108</v>
      </c>
      <c r="G8" s="17">
        <f t="shared" ref="G8:G12" si="5">+(E8-F8)*100/F8</f>
        <v>9.8197343453510442</v>
      </c>
      <c r="H8" s="2">
        <f>+B8-C8+'Octubre 2015'!H8</f>
        <v>2487</v>
      </c>
      <c r="I8" s="18">
        <f>+'Noviembre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260</v>
      </c>
      <c r="C9" s="19">
        <f>+'Noviembre 2014'!B9</f>
        <v>271</v>
      </c>
      <c r="D9" s="17">
        <f t="shared" si="2"/>
        <v>-4.0590405904059041</v>
      </c>
      <c r="E9" s="2">
        <f>+B9+'Octubre 2015'!E9</f>
        <v>2568</v>
      </c>
      <c r="F9" s="2">
        <f>+C9+'Octubre 2015'!F9</f>
        <v>2597</v>
      </c>
      <c r="G9" s="17">
        <f t="shared" si="5"/>
        <v>-1.1166730843280708</v>
      </c>
      <c r="H9" s="2">
        <f>+B9-C9+'Octubre 2015'!H9</f>
        <v>2759</v>
      </c>
      <c r="I9" s="18">
        <f>+'Noviembre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371</v>
      </c>
      <c r="C10" s="19">
        <f>+'Noviembre 2014'!B10</f>
        <v>352</v>
      </c>
      <c r="D10" s="17">
        <f t="shared" si="2"/>
        <v>5.3977272727272725</v>
      </c>
      <c r="E10" s="2">
        <f>+B10+'Octubre 2015'!E10</f>
        <v>3572</v>
      </c>
      <c r="F10" s="2">
        <f>+C10+'Octubre 2015'!F10</f>
        <v>3355</v>
      </c>
      <c r="G10" s="17">
        <f t="shared" si="5"/>
        <v>6.4679582712369594</v>
      </c>
      <c r="H10" s="2">
        <f>+B10-C10+'Octubre 2015'!H10</f>
        <v>3874</v>
      </c>
      <c r="I10" s="18">
        <f>+'Noviembre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259</v>
      </c>
      <c r="C11" s="19">
        <f>+'Noviembre 2014'!B11</f>
        <v>242</v>
      </c>
      <c r="D11" s="17">
        <f t="shared" si="2"/>
        <v>7.0247933884297522</v>
      </c>
      <c r="E11" s="2">
        <f>+B11+'Octubre 2015'!E11</f>
        <v>2465</v>
      </c>
      <c r="F11" s="2">
        <f>+C11+'Octubre 2015'!F11</f>
        <v>2224</v>
      </c>
      <c r="G11" s="17">
        <f t="shared" si="5"/>
        <v>10.836330935251798</v>
      </c>
      <c r="H11" s="2">
        <f>+B11-C11+'Octubre 2015'!H11</f>
        <v>2674</v>
      </c>
      <c r="I11" s="18">
        <f>+'Noviembre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267</v>
      </c>
      <c r="C12" s="19">
        <f>+'Noviembre 2014'!B12</f>
        <v>228</v>
      </c>
      <c r="D12" s="17">
        <f t="shared" si="2"/>
        <v>17.105263157894736</v>
      </c>
      <c r="E12" s="2">
        <f>+B12+'Octubre 2015'!E12</f>
        <v>2359</v>
      </c>
      <c r="F12" s="2">
        <f>+C12+'Octubre 2015'!F12</f>
        <v>2139</v>
      </c>
      <c r="G12" s="17">
        <f t="shared" si="5"/>
        <v>10.285179990649837</v>
      </c>
      <c r="H12" s="2">
        <f>+B12-C12+'Octubre 2015'!H12</f>
        <v>2556</v>
      </c>
      <c r="I12" s="18">
        <f>+'Noviembre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1371</v>
      </c>
      <c r="C13" s="6">
        <f>SUM(C8:C12)</f>
        <v>1296</v>
      </c>
      <c r="D13" s="7">
        <f>+(B13-C13)*100/C13</f>
        <v>5.7870370370370372</v>
      </c>
      <c r="E13" s="6">
        <f>SUM(E8:E12)</f>
        <v>13279</v>
      </c>
      <c r="F13" s="6">
        <f>SUM(F8:F12)</f>
        <v>12423</v>
      </c>
      <c r="G13" s="7">
        <f t="shared" si="0"/>
        <v>6.8904451420751833</v>
      </c>
      <c r="H13" s="6">
        <f>SUM(H8:H12)</f>
        <v>14350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122</v>
      </c>
      <c r="C14" s="19">
        <f>+'Noviembre 2014'!B14</f>
        <v>101</v>
      </c>
      <c r="D14" s="17">
        <f t="shared" si="2"/>
        <v>20.792079207920793</v>
      </c>
      <c r="E14" s="2">
        <f>+B14+'Octubre 2015'!E14</f>
        <v>1171</v>
      </c>
      <c r="F14" s="2">
        <f>+C14+'Octubre 2015'!F14</f>
        <v>1124</v>
      </c>
      <c r="G14" s="17">
        <f t="shared" ref="G14:G18" si="7">+(E14-F14)*100/F14</f>
        <v>4.1814946619217084</v>
      </c>
      <c r="H14" s="2">
        <f>+B14-C14+'Octubre 2015'!H14</f>
        <v>1285</v>
      </c>
      <c r="I14" s="18">
        <f>+'Noviembre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106</v>
      </c>
      <c r="C15" s="19">
        <f>+'Noviembre 2014'!B15</f>
        <v>83</v>
      </c>
      <c r="D15" s="17">
        <f t="shared" si="2"/>
        <v>27.710843373493976</v>
      </c>
      <c r="E15" s="2">
        <f>+B15+'Octubre 2015'!E15</f>
        <v>923</v>
      </c>
      <c r="F15" s="2">
        <f>+C15+'Octubre 2015'!F15</f>
        <v>813</v>
      </c>
      <c r="G15" s="17">
        <f t="shared" si="7"/>
        <v>13.530135301353013</v>
      </c>
      <c r="H15" s="2">
        <f>+B15-C15+'Octubre 2015'!H15</f>
        <v>1008</v>
      </c>
      <c r="I15" s="18">
        <f>+'Noviembre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103</v>
      </c>
      <c r="C16" s="19">
        <f>+'Noviembre 2014'!B16</f>
        <v>80</v>
      </c>
      <c r="D16" s="17">
        <f t="shared" si="2"/>
        <v>28.75</v>
      </c>
      <c r="E16" s="2">
        <f>+B16+'Octubre 2015'!E16</f>
        <v>846</v>
      </c>
      <c r="F16" s="2">
        <f>+C16+'Octubre 2015'!F16</f>
        <v>738</v>
      </c>
      <c r="G16" s="17">
        <f t="shared" si="7"/>
        <v>14.634146341463415</v>
      </c>
      <c r="H16" s="2">
        <f>+B16-C16+'Octubre 2015'!H16</f>
        <v>925</v>
      </c>
      <c r="I16" s="18">
        <f>+'Noviembre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71</v>
      </c>
      <c r="C17" s="19">
        <f>+'Noviembre 2014'!B17</f>
        <v>52</v>
      </c>
      <c r="D17" s="17">
        <f t="shared" si="2"/>
        <v>36.53846153846154</v>
      </c>
      <c r="E17" s="2">
        <f>+B17+'Octubre 2015'!E17</f>
        <v>635</v>
      </c>
      <c r="F17" s="2">
        <f>+C17+'Octubre 2015'!F17</f>
        <v>525</v>
      </c>
      <c r="G17" s="17">
        <f t="shared" si="7"/>
        <v>20.952380952380953</v>
      </c>
      <c r="H17" s="2">
        <f>+B17-C17+'Octubre 2015'!H17</f>
        <v>679</v>
      </c>
      <c r="I17" s="18">
        <f>+'Noviembre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44</v>
      </c>
      <c r="C18" s="19">
        <f>+'Noviembre 2014'!B18</f>
        <v>23</v>
      </c>
      <c r="D18" s="17">
        <f t="shared" si="2"/>
        <v>91.304347826086953</v>
      </c>
      <c r="E18" s="2">
        <f>+B18+'Octubre 2015'!E18</f>
        <v>307</v>
      </c>
      <c r="F18" s="2">
        <f>+C18+'Octubre 2015'!F18</f>
        <v>260</v>
      </c>
      <c r="G18" s="17">
        <f t="shared" si="7"/>
        <v>18.076923076923077</v>
      </c>
      <c r="H18" s="2">
        <f>+B18-C18+'Octubre 2015'!H18</f>
        <v>335</v>
      </c>
      <c r="I18" s="18">
        <f>+'Noviembre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446</v>
      </c>
      <c r="C19" s="6">
        <f>SUM(C14:C18)</f>
        <v>339</v>
      </c>
      <c r="D19" s="7">
        <f>+(B19-C19)*100/C19</f>
        <v>31.563421828908556</v>
      </c>
      <c r="E19" s="6">
        <f>SUM(E14:E18)</f>
        <v>3882</v>
      </c>
      <c r="F19" s="6">
        <f>SUM(F14:F18)</f>
        <v>3460</v>
      </c>
      <c r="G19" s="7">
        <f t="shared" si="0"/>
        <v>12.196531791907514</v>
      </c>
      <c r="H19" s="6">
        <f>SUM(H14:H18)</f>
        <v>4232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27</v>
      </c>
      <c r="C20" s="19">
        <f>+'Noviembre 2014'!B20</f>
        <v>25</v>
      </c>
      <c r="D20" s="17">
        <f t="shared" ref="D20:D26" si="9">+(B20-C20)*100/C20</f>
        <v>8</v>
      </c>
      <c r="E20" s="2">
        <f>+B20+'Octubre 2015'!E20</f>
        <v>252</v>
      </c>
      <c r="F20" s="2">
        <f>+C20+'Octubre 2015'!F20</f>
        <v>246</v>
      </c>
      <c r="G20" s="17">
        <f t="shared" ref="G20:G27" si="10">+(E20-F20)*100/F20</f>
        <v>2.4390243902439024</v>
      </c>
      <c r="H20" s="2">
        <f>+B20-C20+'Octubre 2015'!H20</f>
        <v>269</v>
      </c>
      <c r="I20" s="18">
        <f>+'Noviembre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34</v>
      </c>
      <c r="C21" s="19">
        <f>+'Noviembre 2014'!B21</f>
        <v>29</v>
      </c>
      <c r="D21" s="17">
        <f t="shared" si="9"/>
        <v>17.241379310344829</v>
      </c>
      <c r="E21" s="2">
        <f>+B21+'Octubre 2015'!E21</f>
        <v>278</v>
      </c>
      <c r="F21" s="2">
        <f>+C21+'Octubre 2015'!F21</f>
        <v>228</v>
      </c>
      <c r="G21" s="17">
        <f t="shared" si="10"/>
        <v>21.92982456140351</v>
      </c>
      <c r="H21" s="2">
        <f>+B21-C21+'Octubre 2015'!H21</f>
        <v>298</v>
      </c>
      <c r="I21" s="18">
        <f>+'Noviembre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8</v>
      </c>
      <c r="C22" s="19">
        <f>+'Noviembre 2014'!B22</f>
        <v>10</v>
      </c>
      <c r="D22" s="17">
        <f t="shared" si="9"/>
        <v>-20</v>
      </c>
      <c r="E22" s="2">
        <f>+B22+'Octubre 2015'!E22</f>
        <v>122</v>
      </c>
      <c r="F22" s="2">
        <f>+C22+'Octubre 2015'!F22</f>
        <v>117</v>
      </c>
      <c r="G22" s="17">
        <f t="shared" si="10"/>
        <v>4.2735042735042734</v>
      </c>
      <c r="H22" s="2">
        <f>+B22-C22+'Octubre 2015'!H22</f>
        <v>134</v>
      </c>
      <c r="I22" s="18">
        <f>+'Noviembre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18</v>
      </c>
      <c r="C23" s="19">
        <f>+'Noviembre 2014'!B23</f>
        <v>13</v>
      </c>
      <c r="D23" s="17">
        <f t="shared" si="9"/>
        <v>38.46153846153846</v>
      </c>
      <c r="E23" s="2">
        <f>+B23+'Octubre 2015'!E23</f>
        <v>133</v>
      </c>
      <c r="F23" s="2">
        <f>+C23+'Octubre 2015'!F23</f>
        <v>129</v>
      </c>
      <c r="G23" s="17">
        <f t="shared" si="10"/>
        <v>3.1007751937984498</v>
      </c>
      <c r="H23" s="2">
        <f>+B23-C23+'Octubre 2015'!H23</f>
        <v>140</v>
      </c>
      <c r="I23" s="18">
        <f>+'Noviembre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12</v>
      </c>
      <c r="C24" s="19">
        <f>+'Noviembre 2014'!B24</f>
        <v>8</v>
      </c>
      <c r="D24" s="17">
        <f t="shared" si="9"/>
        <v>50</v>
      </c>
      <c r="E24" s="2">
        <f>+B24+'Octubre 2015'!E24</f>
        <v>111</v>
      </c>
      <c r="F24" s="2">
        <f>+C24+'Octubre 2015'!F24</f>
        <v>88</v>
      </c>
      <c r="G24" s="17">
        <f t="shared" si="10"/>
        <v>26.136363636363637</v>
      </c>
      <c r="H24" s="2">
        <f>+B24-C24+'Octubre 2015'!H24</f>
        <v>120</v>
      </c>
      <c r="I24" s="18">
        <f>+'Noviembre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17</v>
      </c>
      <c r="C25" s="19">
        <f>+'Noviembre 2014'!B25</f>
        <v>14</v>
      </c>
      <c r="D25" s="17">
        <f t="shared" si="9"/>
        <v>21.428571428571427</v>
      </c>
      <c r="E25" s="2">
        <f>+B25+'Octubre 2015'!E25</f>
        <v>184</v>
      </c>
      <c r="F25" s="2">
        <f>+C25+'Octubre 2015'!F25</f>
        <v>159</v>
      </c>
      <c r="G25" s="17">
        <f t="shared" si="10"/>
        <v>15.723270440251572</v>
      </c>
      <c r="H25" s="2">
        <f>+B25-C25+'Octubre 2015'!H25</f>
        <v>206</v>
      </c>
      <c r="I25" s="18">
        <f>+'Noviembre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8</v>
      </c>
      <c r="C26" s="19">
        <f>+'Noviembre 2014'!B26</f>
        <v>7</v>
      </c>
      <c r="D26" s="17">
        <f t="shared" si="9"/>
        <v>14.285714285714286</v>
      </c>
      <c r="E26" s="2">
        <f>+B26+'Octubre 2015'!E26</f>
        <v>72</v>
      </c>
      <c r="F26" s="2">
        <f>+C26+'Octubre 2015'!F26</f>
        <v>40</v>
      </c>
      <c r="G26" s="17">
        <f t="shared" si="10"/>
        <v>80</v>
      </c>
      <c r="H26" s="2">
        <f>+B26-C26+'Octubre 2015'!H26</f>
        <v>76</v>
      </c>
      <c r="I26" s="18">
        <f>+'Noviembre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1</v>
      </c>
      <c r="C27" s="19">
        <f>+'Noviembre 2014'!B27</f>
        <v>0</v>
      </c>
      <c r="D27" s="17"/>
      <c r="E27" s="2">
        <f>+B27+'Octubre 2015'!E27</f>
        <v>11</v>
      </c>
      <c r="F27" s="2">
        <f>+C27+'Octubre 2015'!F27</f>
        <v>11</v>
      </c>
      <c r="G27" s="17">
        <f t="shared" si="10"/>
        <v>0</v>
      </c>
      <c r="H27" s="2">
        <f>+B27-C27+'Octubre 2015'!H27</f>
        <v>12</v>
      </c>
      <c r="I27" s="18">
        <f>+'Noviembre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125</v>
      </c>
      <c r="C28" s="6">
        <f>SUM(C20:C27)</f>
        <v>106</v>
      </c>
      <c r="D28" s="7">
        <f>+(B28-C28)*100/C28</f>
        <v>17.924528301886792</v>
      </c>
      <c r="E28" s="6">
        <f>SUM(E20:E27)</f>
        <v>1163</v>
      </c>
      <c r="F28" s="6">
        <f>SUM(F20:F27)</f>
        <v>1018</v>
      </c>
      <c r="G28" s="7">
        <f>+(E28-F28)*100/F28</f>
        <v>14.243614931237721</v>
      </c>
      <c r="H28" s="6">
        <f>SUM(H20:H27)</f>
        <v>1255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2508</v>
      </c>
      <c r="C29" s="14">
        <f>+C7+C13+C19+C28</f>
        <v>2245</v>
      </c>
      <c r="D29" s="15">
        <f>+(B29-C29)*100/C29</f>
        <v>11.714922048997773</v>
      </c>
      <c r="E29" s="14">
        <f t="shared" ref="E29:I29" si="12">+E7+E13+E19+E28</f>
        <v>23941</v>
      </c>
      <c r="F29" s="14">
        <f t="shared" si="12"/>
        <v>22380</v>
      </c>
      <c r="G29" s="15">
        <f>+(E29-F29)*100/F29</f>
        <v>6.9749776586237715</v>
      </c>
      <c r="H29" s="14">
        <f t="shared" si="12"/>
        <v>25912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1942</v>
      </c>
      <c r="C30" s="13">
        <f>+C29-C7</f>
        <v>1741</v>
      </c>
      <c r="D30" s="12">
        <f>+(B30-C30)*100/C30</f>
        <v>11.545089029293509</v>
      </c>
      <c r="E30" s="13">
        <f t="shared" ref="E30:I30" si="13">+E29-E7</f>
        <v>18324</v>
      </c>
      <c r="F30" s="13">
        <f t="shared" si="13"/>
        <v>16901</v>
      </c>
      <c r="G30" s="12">
        <f>+(E30-F30)*100/F30</f>
        <v>8.4196201408200704</v>
      </c>
      <c r="H30" s="13">
        <f t="shared" si="13"/>
        <v>19837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92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155</v>
      </c>
      <c r="C4" s="19">
        <f>+'Octubre 2014'!B4</f>
        <v>136</v>
      </c>
      <c r="D4" s="17">
        <f>+(B4-C4)*100/C4</f>
        <v>13.970588235294118</v>
      </c>
      <c r="E4" s="2">
        <f>+B4+'Septiembre 2015'!E4</f>
        <v>1509</v>
      </c>
      <c r="F4" s="2">
        <f>+C4+'Septiembre 2015'!F4</f>
        <v>1420</v>
      </c>
      <c r="G4" s="17">
        <f t="shared" ref="G4:G19" si="0">+(E4-F4)*100/F4</f>
        <v>6.267605633802817</v>
      </c>
      <c r="H4" s="2">
        <f>+B4-C4+'Septiembre 2015'!H4</f>
        <v>1782</v>
      </c>
      <c r="I4" s="18">
        <f>+'Octubre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173</v>
      </c>
      <c r="C5" s="19">
        <f>+'Octubre 2014'!B5</f>
        <v>176</v>
      </c>
      <c r="D5" s="17">
        <f t="shared" ref="D5:D18" si="2">+(B5-C5)*100/C5</f>
        <v>-1.7045454545454546</v>
      </c>
      <c r="E5" s="2">
        <f>+B5+'Septiembre 2015'!E5</f>
        <v>1629</v>
      </c>
      <c r="F5" s="2">
        <f>+C5+'Septiembre 2015'!F5</f>
        <v>1654</v>
      </c>
      <c r="G5" s="17">
        <f t="shared" ref="G5:G6" si="3">+(E5-F5)*100/F5</f>
        <v>-1.5114873035066505</v>
      </c>
      <c r="H5" s="2">
        <f>+B5-C5+'Septiembre 2015'!H5</f>
        <v>1931</v>
      </c>
      <c r="I5" s="18">
        <f>+'Octubre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199</v>
      </c>
      <c r="C6" s="19">
        <f>+'Octubre 2014'!B6</f>
        <v>201</v>
      </c>
      <c r="D6" s="17">
        <f t="shared" si="2"/>
        <v>-0.99502487562189057</v>
      </c>
      <c r="E6" s="2">
        <f>+B6+'Septiembre 2015'!E6</f>
        <v>1913</v>
      </c>
      <c r="F6" s="2">
        <f>+C6+'Septiembre 2015'!F6</f>
        <v>1901</v>
      </c>
      <c r="G6" s="17">
        <f t="shared" si="3"/>
        <v>0.63124671225670703</v>
      </c>
      <c r="H6" s="2">
        <f>+B6-C6+'Septiembre 2015'!H6</f>
        <v>2300</v>
      </c>
      <c r="I6" s="18">
        <f>+'Octubre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527</v>
      </c>
      <c r="C7" s="6">
        <f>SUM(C4:C6)</f>
        <v>513</v>
      </c>
      <c r="D7" s="7">
        <f>+(B7-C7)*100/C7</f>
        <v>2.7290448343079921</v>
      </c>
      <c r="E7" s="6">
        <f>SUM(E4:E6)</f>
        <v>5051</v>
      </c>
      <c r="F7" s="6">
        <f>SUM(F4:F6)</f>
        <v>4975</v>
      </c>
      <c r="G7" s="7">
        <f t="shared" si="0"/>
        <v>1.5276381909547738</v>
      </c>
      <c r="H7" s="6">
        <f>SUM(H4:H6)</f>
        <v>6013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212</v>
      </c>
      <c r="C8" s="19">
        <f>+'Octubre 2014'!B8</f>
        <v>194</v>
      </c>
      <c r="D8" s="17">
        <f t="shared" si="2"/>
        <v>9.2783505154639183</v>
      </c>
      <c r="E8" s="2">
        <f>+B8+'Septiembre 2015'!E8</f>
        <v>2101</v>
      </c>
      <c r="F8" s="2">
        <f>+C8+'Septiembre 2015'!F8</f>
        <v>1905</v>
      </c>
      <c r="G8" s="17">
        <f t="shared" ref="G8:G12" si="5">+(E8-F8)*100/F8</f>
        <v>10.288713910761155</v>
      </c>
      <c r="H8" s="2">
        <f>+B8-C8+'Septiembre 2015'!H8</f>
        <v>2476</v>
      </c>
      <c r="I8" s="18">
        <f>+'Octubre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254</v>
      </c>
      <c r="C9" s="19">
        <f>+'Octubre 2014'!B9</f>
        <v>214</v>
      </c>
      <c r="D9" s="17">
        <f t="shared" si="2"/>
        <v>18.691588785046729</v>
      </c>
      <c r="E9" s="2">
        <f>+B9+'Septiembre 2015'!E9</f>
        <v>2308</v>
      </c>
      <c r="F9" s="2">
        <f>+C9+'Septiembre 2015'!F9</f>
        <v>2326</v>
      </c>
      <c r="G9" s="17">
        <f t="shared" si="5"/>
        <v>-0.7738607050730868</v>
      </c>
      <c r="H9" s="2">
        <f>+B9-C9+'Septiembre 2015'!H9</f>
        <v>2770</v>
      </c>
      <c r="I9" s="18">
        <f>+'Octubre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323</v>
      </c>
      <c r="C10" s="19">
        <f>+'Octubre 2014'!B10</f>
        <v>316</v>
      </c>
      <c r="D10" s="17">
        <f t="shared" si="2"/>
        <v>2.2151898734177213</v>
      </c>
      <c r="E10" s="2">
        <f>+B10+'Septiembre 2015'!E10</f>
        <v>3201</v>
      </c>
      <c r="F10" s="2">
        <f>+C10+'Septiembre 2015'!F10</f>
        <v>3003</v>
      </c>
      <c r="G10" s="17">
        <f t="shared" si="5"/>
        <v>6.5934065934065931</v>
      </c>
      <c r="H10" s="2">
        <f>+B10-C10+'Septiembre 2015'!H10</f>
        <v>3855</v>
      </c>
      <c r="I10" s="18">
        <f>+'Octubre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257</v>
      </c>
      <c r="C11" s="19">
        <f>+'Octubre 2014'!B11</f>
        <v>193</v>
      </c>
      <c r="D11" s="17">
        <f t="shared" si="2"/>
        <v>33.160621761658028</v>
      </c>
      <c r="E11" s="2">
        <f>+B11+'Septiembre 2015'!E11</f>
        <v>2206</v>
      </c>
      <c r="F11" s="2">
        <f>+C11+'Septiembre 2015'!F11</f>
        <v>1982</v>
      </c>
      <c r="G11" s="17">
        <f t="shared" si="5"/>
        <v>11.301715438950556</v>
      </c>
      <c r="H11" s="2">
        <f>+B11-C11+'Septiembre 2015'!H11</f>
        <v>2657</v>
      </c>
      <c r="I11" s="18">
        <f>+'Octubre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207</v>
      </c>
      <c r="C12" s="19">
        <f>+'Octubre 2014'!B12</f>
        <v>176</v>
      </c>
      <c r="D12" s="17">
        <f t="shared" si="2"/>
        <v>17.613636363636363</v>
      </c>
      <c r="E12" s="2">
        <f>+B12+'Septiembre 2015'!E12</f>
        <v>2092</v>
      </c>
      <c r="F12" s="2">
        <f>+C12+'Septiembre 2015'!F12</f>
        <v>1911</v>
      </c>
      <c r="G12" s="17">
        <f t="shared" si="5"/>
        <v>9.4714809000523292</v>
      </c>
      <c r="H12" s="2">
        <f>+B12-C12+'Septiembre 2015'!H12</f>
        <v>2517</v>
      </c>
      <c r="I12" s="18">
        <f>+'Octubre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1253</v>
      </c>
      <c r="C13" s="6">
        <f>SUM(C8:C12)</f>
        <v>1093</v>
      </c>
      <c r="D13" s="7">
        <f>+(B13-C13)*100/C13</f>
        <v>14.638609332113449</v>
      </c>
      <c r="E13" s="6">
        <f>SUM(E8:E12)</f>
        <v>11908</v>
      </c>
      <c r="F13" s="6">
        <f>SUM(F8:F12)</f>
        <v>11127</v>
      </c>
      <c r="G13" s="7">
        <f t="shared" si="0"/>
        <v>7.0189628830772</v>
      </c>
      <c r="H13" s="6">
        <f>SUM(H8:H12)</f>
        <v>14275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134</v>
      </c>
      <c r="C14" s="19">
        <f>+'Octubre 2014'!B14</f>
        <v>103</v>
      </c>
      <c r="D14" s="17">
        <f t="shared" si="2"/>
        <v>30.097087378640776</v>
      </c>
      <c r="E14" s="2">
        <f>+B14+'Septiembre 2015'!E14</f>
        <v>1049</v>
      </c>
      <c r="F14" s="2">
        <f>+C14+'Septiembre 2015'!F14</f>
        <v>1023</v>
      </c>
      <c r="G14" s="17">
        <f t="shared" ref="G14:G18" si="7">+(E14-F14)*100/F14</f>
        <v>2.541544477028348</v>
      </c>
      <c r="H14" s="2">
        <f>+B14-C14+'Septiembre 2015'!H14</f>
        <v>1264</v>
      </c>
      <c r="I14" s="18">
        <f>+'Octubre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88</v>
      </c>
      <c r="C15" s="19">
        <f>+'Octubre 2014'!B15</f>
        <v>91</v>
      </c>
      <c r="D15" s="17">
        <f t="shared" si="2"/>
        <v>-3.2967032967032965</v>
      </c>
      <c r="E15" s="2">
        <f>+B15+'Septiembre 2015'!E15</f>
        <v>817</v>
      </c>
      <c r="F15" s="2">
        <f>+C15+'Septiembre 2015'!F15</f>
        <v>730</v>
      </c>
      <c r="G15" s="17">
        <f t="shared" si="7"/>
        <v>11.917808219178083</v>
      </c>
      <c r="H15" s="2">
        <f>+B15-C15+'Septiembre 2015'!H15</f>
        <v>985</v>
      </c>
      <c r="I15" s="18">
        <f>+'Octubre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92</v>
      </c>
      <c r="C16" s="19">
        <f>+'Octubre 2014'!B16</f>
        <v>72</v>
      </c>
      <c r="D16" s="17">
        <f t="shared" si="2"/>
        <v>27.777777777777779</v>
      </c>
      <c r="E16" s="2">
        <f>+B16+'Septiembre 2015'!E16</f>
        <v>743</v>
      </c>
      <c r="F16" s="2">
        <f>+C16+'Septiembre 2015'!F16</f>
        <v>658</v>
      </c>
      <c r="G16" s="17">
        <f t="shared" si="7"/>
        <v>12.917933130699089</v>
      </c>
      <c r="H16" s="2">
        <f>+B16-C16+'Septiembre 2015'!H16</f>
        <v>902</v>
      </c>
      <c r="I16" s="18">
        <f>+'Octubre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74</v>
      </c>
      <c r="C17" s="19">
        <f>+'Octubre 2014'!B17</f>
        <v>46</v>
      </c>
      <c r="D17" s="17">
        <f t="shared" si="2"/>
        <v>60.869565217391305</v>
      </c>
      <c r="E17" s="2">
        <f>+B17+'Septiembre 2015'!E17</f>
        <v>564</v>
      </c>
      <c r="F17" s="2">
        <f>+C17+'Septiembre 2015'!F17</f>
        <v>473</v>
      </c>
      <c r="G17" s="17">
        <f t="shared" si="7"/>
        <v>19.238900634249472</v>
      </c>
      <c r="H17" s="2">
        <f>+B17-C17+'Septiembre 2015'!H17</f>
        <v>660</v>
      </c>
      <c r="I17" s="18">
        <f>+'Octubre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31</v>
      </c>
      <c r="C18" s="19">
        <f>+'Octubre 2014'!B18</f>
        <v>29</v>
      </c>
      <c r="D18" s="17">
        <f t="shared" si="2"/>
        <v>6.8965517241379306</v>
      </c>
      <c r="E18" s="2">
        <f>+B18+'Septiembre 2015'!E18</f>
        <v>263</v>
      </c>
      <c r="F18" s="2">
        <f>+C18+'Septiembre 2015'!F18</f>
        <v>237</v>
      </c>
      <c r="G18" s="17">
        <f t="shared" si="7"/>
        <v>10.970464135021096</v>
      </c>
      <c r="H18" s="2">
        <f>+B18-C18+'Septiembre 2015'!H18</f>
        <v>314</v>
      </c>
      <c r="I18" s="18">
        <f>+'Octubre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419</v>
      </c>
      <c r="C19" s="6">
        <f>SUM(C14:C18)</f>
        <v>341</v>
      </c>
      <c r="D19" s="7">
        <f>+(B19-C19)*100/C19</f>
        <v>22.873900293255133</v>
      </c>
      <c r="E19" s="6">
        <f>SUM(E14:E18)</f>
        <v>3436</v>
      </c>
      <c r="F19" s="6">
        <f>SUM(F14:F18)</f>
        <v>3121</v>
      </c>
      <c r="G19" s="7">
        <f t="shared" si="0"/>
        <v>10.092918936238386</v>
      </c>
      <c r="H19" s="6">
        <f>SUM(H14:H18)</f>
        <v>4125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23</v>
      </c>
      <c r="C20" s="19">
        <f>+'Octubre 2014'!B20</f>
        <v>24</v>
      </c>
      <c r="D20" s="17">
        <f t="shared" ref="D20:D26" si="9">+(B20-C20)*100/C20</f>
        <v>-4.166666666666667</v>
      </c>
      <c r="E20" s="2">
        <f>+B20+'Septiembre 2015'!E20</f>
        <v>225</v>
      </c>
      <c r="F20" s="2">
        <f>+C20+'Septiembre 2015'!F20</f>
        <v>221</v>
      </c>
      <c r="G20" s="17">
        <f t="shared" ref="G20:G27" si="10">+(E20-F20)*100/F20</f>
        <v>1.8099547511312217</v>
      </c>
      <c r="H20" s="2">
        <f>+B20-C20+'Septiembre 2015'!H20</f>
        <v>267</v>
      </c>
      <c r="I20" s="18">
        <f>+'Octubre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30</v>
      </c>
      <c r="C21" s="19">
        <f>+'Octubre 2014'!B21</f>
        <v>27</v>
      </c>
      <c r="D21" s="17">
        <f t="shared" si="9"/>
        <v>11.111111111111111</v>
      </c>
      <c r="E21" s="2">
        <f>+B21+'Septiembre 2015'!E21</f>
        <v>244</v>
      </c>
      <c r="F21" s="2">
        <f>+C21+'Septiembre 2015'!F21</f>
        <v>199</v>
      </c>
      <c r="G21" s="17">
        <f t="shared" si="10"/>
        <v>22.613065326633166</v>
      </c>
      <c r="H21" s="2">
        <f>+B21-C21+'Septiembre 2015'!H21</f>
        <v>293</v>
      </c>
      <c r="I21" s="18">
        <f>+'Octubre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14</v>
      </c>
      <c r="C22" s="19">
        <f>+'Octubre 2014'!B22</f>
        <v>14</v>
      </c>
      <c r="D22" s="17">
        <f t="shared" si="9"/>
        <v>0</v>
      </c>
      <c r="E22" s="2">
        <f>+B22+'Septiembre 2015'!E22</f>
        <v>114</v>
      </c>
      <c r="F22" s="2">
        <f>+C22+'Septiembre 2015'!F22</f>
        <v>107</v>
      </c>
      <c r="G22" s="17">
        <f t="shared" si="10"/>
        <v>6.5420560747663554</v>
      </c>
      <c r="H22" s="2">
        <f>+B22-C22+'Septiembre 2015'!H22</f>
        <v>136</v>
      </c>
      <c r="I22" s="18">
        <f>+'Octubre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12</v>
      </c>
      <c r="C23" s="19">
        <f>+'Octubre 2014'!B23</f>
        <v>18</v>
      </c>
      <c r="D23" s="17">
        <f t="shared" si="9"/>
        <v>-33.333333333333336</v>
      </c>
      <c r="E23" s="2">
        <f>+B23+'Septiembre 2015'!E23</f>
        <v>115</v>
      </c>
      <c r="F23" s="2">
        <f>+C23+'Septiembre 2015'!F23</f>
        <v>116</v>
      </c>
      <c r="G23" s="17">
        <f t="shared" si="10"/>
        <v>-0.86206896551724133</v>
      </c>
      <c r="H23" s="2">
        <f>+B23-C23+'Septiembre 2015'!H23</f>
        <v>135</v>
      </c>
      <c r="I23" s="18">
        <f>+'Octubre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7</v>
      </c>
      <c r="C24" s="19">
        <f>+'Octubre 2014'!B24</f>
        <v>8</v>
      </c>
      <c r="D24" s="17">
        <f t="shared" si="9"/>
        <v>-12.5</v>
      </c>
      <c r="E24" s="2">
        <f>+B24+'Septiembre 2015'!E24</f>
        <v>99</v>
      </c>
      <c r="F24" s="2">
        <f>+C24+'Septiembre 2015'!F24</f>
        <v>80</v>
      </c>
      <c r="G24" s="17">
        <f t="shared" si="10"/>
        <v>23.75</v>
      </c>
      <c r="H24" s="2">
        <f>+B24-C24+'Septiembre 2015'!H24</f>
        <v>116</v>
      </c>
      <c r="I24" s="18">
        <f>+'Octubre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25</v>
      </c>
      <c r="C25" s="19">
        <f>+'Octubre 2014'!B25</f>
        <v>19</v>
      </c>
      <c r="D25" s="17">
        <f t="shared" si="9"/>
        <v>31.578947368421051</v>
      </c>
      <c r="E25" s="2">
        <f>+B25+'Septiembre 2015'!E25</f>
        <v>167</v>
      </c>
      <c r="F25" s="2">
        <f>+C25+'Septiembre 2015'!F25</f>
        <v>145</v>
      </c>
      <c r="G25" s="17">
        <f t="shared" si="10"/>
        <v>15.172413793103448</v>
      </c>
      <c r="H25" s="2">
        <f>+B25-C25+'Septiembre 2015'!H25</f>
        <v>203</v>
      </c>
      <c r="I25" s="18">
        <f>+'Octubre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7</v>
      </c>
      <c r="C26" s="19">
        <f>+'Octubre 2014'!B26</f>
        <v>9</v>
      </c>
      <c r="D26" s="17">
        <f t="shared" si="9"/>
        <v>-22.222222222222221</v>
      </c>
      <c r="E26" s="2">
        <f>+B26+'Septiembre 2015'!E26</f>
        <v>64</v>
      </c>
      <c r="F26" s="2">
        <f>+C26+'Septiembre 2015'!F26</f>
        <v>33</v>
      </c>
      <c r="G26" s="17">
        <f t="shared" si="10"/>
        <v>93.939393939393938</v>
      </c>
      <c r="H26" s="2">
        <f>+B26-C26+'Septiembre 2015'!H26</f>
        <v>75</v>
      </c>
      <c r="I26" s="18">
        <f>+'Octubre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/>
      <c r="C27" s="19">
        <f>+'Octubre 2014'!B27</f>
        <v>0</v>
      </c>
      <c r="D27" s="17"/>
      <c r="E27" s="2">
        <f>+B27+'Septiembre 2015'!E27</f>
        <v>10</v>
      </c>
      <c r="F27" s="2">
        <f>+C27+'Septiembre 2015'!F27</f>
        <v>11</v>
      </c>
      <c r="G27" s="17">
        <f t="shared" si="10"/>
        <v>-9.0909090909090917</v>
      </c>
      <c r="H27" s="2">
        <f>+B27-C27+'Septiembre 2015'!H27</f>
        <v>11</v>
      </c>
      <c r="I27" s="18">
        <f>+'Octubre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118</v>
      </c>
      <c r="C28" s="6">
        <f>SUM(C20:C27)</f>
        <v>119</v>
      </c>
      <c r="D28" s="7">
        <f>+(B28-C28)*100/C28</f>
        <v>-0.84033613445378152</v>
      </c>
      <c r="E28" s="6">
        <f>SUM(E20:E27)</f>
        <v>1038</v>
      </c>
      <c r="F28" s="6">
        <f>SUM(F20:F27)</f>
        <v>912</v>
      </c>
      <c r="G28" s="7">
        <f>+(E28-F28)*100/F28</f>
        <v>13.815789473684211</v>
      </c>
      <c r="H28" s="6">
        <f>SUM(H20:H27)</f>
        <v>1236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2317</v>
      </c>
      <c r="C29" s="14">
        <f>+C7+C13+C19+C28</f>
        <v>2066</v>
      </c>
      <c r="D29" s="15">
        <f>+(B29-C29)*100/C29</f>
        <v>12.149080348499515</v>
      </c>
      <c r="E29" s="14">
        <f t="shared" ref="E29:I29" si="12">+E7+E13+E19+E28</f>
        <v>21433</v>
      </c>
      <c r="F29" s="14">
        <f t="shared" si="12"/>
        <v>20135</v>
      </c>
      <c r="G29" s="15">
        <f>+(E29-F29)*100/F29</f>
        <v>6.4464862180283093</v>
      </c>
      <c r="H29" s="14">
        <f t="shared" si="12"/>
        <v>25649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1790</v>
      </c>
      <c r="C30" s="13">
        <f>+C29-C7</f>
        <v>1553</v>
      </c>
      <c r="D30" s="12">
        <f>+(B30-C30)*100/C30</f>
        <v>15.260785576303928</v>
      </c>
      <c r="E30" s="13">
        <f t="shared" ref="E30:I30" si="13">+E29-E7</f>
        <v>16382</v>
      </c>
      <c r="F30" s="13">
        <f t="shared" si="13"/>
        <v>15160</v>
      </c>
      <c r="G30" s="12">
        <f>+(E30-F30)*100/F30</f>
        <v>8.0606860158311342</v>
      </c>
      <c r="H30" s="13">
        <f t="shared" si="13"/>
        <v>19636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46E0-BA97-6843-A374-7263B48FD7D6}">
  <dimension ref="A2:J30"/>
  <sheetViews>
    <sheetView zoomScale="129" zoomScaleNormal="129" zoomScalePageLayoutView="129" workbookViewId="0">
      <selection activeCell="E4" sqref="E4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61</v>
      </c>
      <c r="C4" s="19">
        <f>+'Diciembre 2022'!B4</f>
        <v>82</v>
      </c>
      <c r="D4" s="17">
        <f>+(B4-C4)*100/C4</f>
        <v>-25.609756097560975</v>
      </c>
      <c r="E4" s="2">
        <f>+B4+'Noviembre 2023'!E4</f>
        <v>1019</v>
      </c>
      <c r="F4" s="2">
        <f>+C4+'Noviembre 2023'!F4</f>
        <v>1128</v>
      </c>
      <c r="G4" s="17">
        <f t="shared" ref="G4:G27" si="0">+(E4-F4)*100/F4</f>
        <v>-9.663120567375886</v>
      </c>
      <c r="H4" s="2">
        <f>+B4-C4+'Noviembre 2023'!H4</f>
        <v>1019</v>
      </c>
      <c r="I4" s="18">
        <f>+'Diciembre 2022'!H4</f>
        <v>1128</v>
      </c>
      <c r="J4" s="17">
        <f t="shared" ref="J4:J27" si="1">+(H4-I4)*100/I4</f>
        <v>-9.663120567375886</v>
      </c>
    </row>
    <row r="5" spans="1:10" ht="13" x14ac:dyDescent="0.15">
      <c r="A5" s="1" t="s">
        <v>5</v>
      </c>
      <c r="B5" s="2">
        <v>70</v>
      </c>
      <c r="C5" s="19">
        <f>+'Diciembre 2022'!B5</f>
        <v>77</v>
      </c>
      <c r="D5" s="17">
        <f t="shared" ref="D5:D18" si="2">+(B5-C5)*100/C5</f>
        <v>-9.0909090909090917</v>
      </c>
      <c r="E5" s="2">
        <f>+B5+'Noviembre 2023'!E5</f>
        <v>1153</v>
      </c>
      <c r="F5" s="2">
        <f>+C5+'Noviembre 2023'!F5</f>
        <v>1271</v>
      </c>
      <c r="G5" s="17">
        <f t="shared" si="0"/>
        <v>-9.2840283241542085</v>
      </c>
      <c r="H5" s="2">
        <f>+B5-C5+'Noviembre 2023'!H5</f>
        <v>1153</v>
      </c>
      <c r="I5" s="18">
        <f>+'Diciembre 2022'!H5</f>
        <v>1271</v>
      </c>
      <c r="J5" s="17">
        <f t="shared" si="1"/>
        <v>-9.2840283241542085</v>
      </c>
    </row>
    <row r="6" spans="1:10" ht="13" x14ac:dyDescent="0.15">
      <c r="A6" s="1" t="s">
        <v>6</v>
      </c>
      <c r="B6" s="2">
        <v>104</v>
      </c>
      <c r="C6" s="19">
        <f>+'Diciembre 2022'!B6</f>
        <v>115</v>
      </c>
      <c r="D6" s="17">
        <f t="shared" si="2"/>
        <v>-9.5652173913043477</v>
      </c>
      <c r="E6" s="2">
        <f>+B6+'Noviembre 2023'!E6</f>
        <v>1421</v>
      </c>
      <c r="F6" s="2">
        <f>+C6+'Noviembre 2023'!F6</f>
        <v>1579</v>
      </c>
      <c r="G6" s="17">
        <f t="shared" si="0"/>
        <v>-10.006333122229259</v>
      </c>
      <c r="H6" s="2">
        <f>+B6-C6+'Noviembre 2023'!H6</f>
        <v>1421</v>
      </c>
      <c r="I6" s="18">
        <f>+'Diciembre 2022'!H6</f>
        <v>1579</v>
      </c>
      <c r="J6" s="17">
        <f t="shared" si="1"/>
        <v>-10.006333122229259</v>
      </c>
    </row>
    <row r="7" spans="1:10" x14ac:dyDescent="0.15">
      <c r="A7" s="8" t="s">
        <v>1</v>
      </c>
      <c r="B7" s="6">
        <f t="shared" ref="B7" si="3">+B4+B5+B6</f>
        <v>235</v>
      </c>
      <c r="C7" s="6">
        <f>SUM(C4:C6)</f>
        <v>274</v>
      </c>
      <c r="D7" s="7">
        <f>+(B7-C7)*100/C7</f>
        <v>-14.233576642335766</v>
      </c>
      <c r="E7" s="6">
        <f>SUM(E4:E6)</f>
        <v>3593</v>
      </c>
      <c r="F7" s="6">
        <f>SUM(F4:F6)</f>
        <v>3978</v>
      </c>
      <c r="G7" s="7">
        <f t="shared" si="0"/>
        <v>-9.67823026646556</v>
      </c>
      <c r="H7" s="6">
        <f>SUM(H4:H6)</f>
        <v>3593</v>
      </c>
      <c r="I7" s="6">
        <f>SUM(I4:I6)</f>
        <v>3978</v>
      </c>
      <c r="J7" s="7">
        <f t="shared" si="1"/>
        <v>-9.67823026646556</v>
      </c>
    </row>
    <row r="8" spans="1:10" ht="13" x14ac:dyDescent="0.15">
      <c r="A8" s="1" t="s">
        <v>7</v>
      </c>
      <c r="B8" s="2">
        <v>88</v>
      </c>
      <c r="C8" s="19">
        <f>+'Diciembre 2022'!B8</f>
        <v>101</v>
      </c>
      <c r="D8" s="17">
        <f t="shared" si="2"/>
        <v>-12.871287128712872</v>
      </c>
      <c r="E8" s="2">
        <f>+B8+'Noviembre 2023'!E8</f>
        <v>1251</v>
      </c>
      <c r="F8" s="2">
        <f>+C8+'Noviembre 2023'!F8</f>
        <v>1308</v>
      </c>
      <c r="G8" s="17">
        <f t="shared" si="0"/>
        <v>-4.3577981651376145</v>
      </c>
      <c r="H8" s="2">
        <f>+B8-C8+'Noviembre 2023'!H8</f>
        <v>1251</v>
      </c>
      <c r="I8" s="18">
        <f>+'Diciembre 2022'!H8</f>
        <v>1308</v>
      </c>
      <c r="J8" s="17">
        <f t="shared" si="1"/>
        <v>-4.3577981651376145</v>
      </c>
    </row>
    <row r="9" spans="1:10" ht="13" x14ac:dyDescent="0.15">
      <c r="A9" s="1" t="s">
        <v>8</v>
      </c>
      <c r="B9" s="2">
        <v>159</v>
      </c>
      <c r="C9" s="19">
        <f>+'Diciembre 2022'!B9</f>
        <v>163</v>
      </c>
      <c r="D9" s="17">
        <f t="shared" si="2"/>
        <v>-2.4539877300613497</v>
      </c>
      <c r="E9" s="2">
        <f>+B9+'Noviembre 2023'!E9</f>
        <v>2128</v>
      </c>
      <c r="F9" s="2">
        <f>+C9+'Noviembre 2023'!F9</f>
        <v>2357</v>
      </c>
      <c r="G9" s="17">
        <f t="shared" si="0"/>
        <v>-9.7157403478998727</v>
      </c>
      <c r="H9" s="2">
        <f>+B9-C9+'Noviembre 2023'!H9</f>
        <v>2128</v>
      </c>
      <c r="I9" s="18">
        <f>+'Diciembre 2022'!H9</f>
        <v>2357</v>
      </c>
      <c r="J9" s="17">
        <f t="shared" si="1"/>
        <v>-9.7157403478998727</v>
      </c>
    </row>
    <row r="10" spans="1:10" ht="13" x14ac:dyDescent="0.15">
      <c r="A10" s="1" t="s">
        <v>9</v>
      </c>
      <c r="B10" s="2">
        <v>236</v>
      </c>
      <c r="C10" s="19">
        <f>+'Diciembre 2022'!B10</f>
        <v>281</v>
      </c>
      <c r="D10" s="17">
        <f t="shared" si="2"/>
        <v>-16.014234875444838</v>
      </c>
      <c r="E10" s="2">
        <f>+B10+'Noviembre 2023'!E10</f>
        <v>3477</v>
      </c>
      <c r="F10" s="2">
        <f>+C10+'Noviembre 2023'!F10</f>
        <v>3624</v>
      </c>
      <c r="G10" s="17">
        <f t="shared" si="0"/>
        <v>-4.056291390728477</v>
      </c>
      <c r="H10" s="2">
        <f>+B10-C10+'Noviembre 2023'!H10</f>
        <v>3477</v>
      </c>
      <c r="I10" s="18">
        <f>+'Diciembre 2022'!H10</f>
        <v>3624</v>
      </c>
      <c r="J10" s="17">
        <f t="shared" si="1"/>
        <v>-4.056291390728477</v>
      </c>
    </row>
    <row r="11" spans="1:10" ht="13" x14ac:dyDescent="0.15">
      <c r="A11" s="1" t="s">
        <v>10</v>
      </c>
      <c r="B11" s="2">
        <v>187</v>
      </c>
      <c r="C11" s="19">
        <f>+'Diciembre 2022'!B11</f>
        <v>241</v>
      </c>
      <c r="D11" s="17">
        <f t="shared" si="2"/>
        <v>-22.406639004149376</v>
      </c>
      <c r="E11" s="2">
        <f>+B11+'Noviembre 2023'!E11</f>
        <v>2765</v>
      </c>
      <c r="F11" s="2">
        <f>+C11+'Noviembre 2023'!F11</f>
        <v>2835</v>
      </c>
      <c r="G11" s="17">
        <f t="shared" si="0"/>
        <v>-2.4691358024691357</v>
      </c>
      <c r="H11" s="2">
        <f>+B11-C11+'Noviembre 2023'!H11</f>
        <v>2765</v>
      </c>
      <c r="I11" s="18">
        <f>+'Diciembre 2022'!H11</f>
        <v>2835</v>
      </c>
      <c r="J11" s="17">
        <f t="shared" si="1"/>
        <v>-2.4691358024691357</v>
      </c>
    </row>
    <row r="12" spans="1:10" ht="13" x14ac:dyDescent="0.15">
      <c r="A12" s="1" t="s">
        <v>11</v>
      </c>
      <c r="B12" s="2">
        <v>247</v>
      </c>
      <c r="C12" s="19">
        <f>+'Diciembre 2022'!B12</f>
        <v>259</v>
      </c>
      <c r="D12" s="17">
        <f t="shared" si="2"/>
        <v>-4.6332046332046328</v>
      </c>
      <c r="E12" s="2">
        <f>+B12+'Noviembre 2023'!E12</f>
        <v>3206</v>
      </c>
      <c r="F12" s="2">
        <f>+C12+'Noviembre 2023'!F12</f>
        <v>3275</v>
      </c>
      <c r="G12" s="17">
        <f t="shared" si="0"/>
        <v>-2.1068702290076335</v>
      </c>
      <c r="H12" s="2">
        <f>+B12-C12+'Noviembre 2023'!H12</f>
        <v>3206</v>
      </c>
      <c r="I12" s="18">
        <f>+'Diciembre 2022'!H12</f>
        <v>3275</v>
      </c>
      <c r="J12" s="17">
        <f t="shared" si="1"/>
        <v>-2.1068702290076335</v>
      </c>
    </row>
    <row r="13" spans="1:10" x14ac:dyDescent="0.15">
      <c r="A13" s="8" t="s">
        <v>2</v>
      </c>
      <c r="B13" s="6">
        <f t="shared" ref="B13" si="4">+B8+B9+B10+B11+B12</f>
        <v>917</v>
      </c>
      <c r="C13" s="6">
        <f>SUM(C8:C12)</f>
        <v>1045</v>
      </c>
      <c r="D13" s="7">
        <f>+(B13-C13)*100/C13</f>
        <v>-12.248803827751196</v>
      </c>
      <c r="E13" s="6">
        <f>SUM(E8:E12)</f>
        <v>12827</v>
      </c>
      <c r="F13" s="6">
        <f>SUM(F8:F12)</f>
        <v>13399</v>
      </c>
      <c r="G13" s="7">
        <f t="shared" si="0"/>
        <v>-4.2689752966639301</v>
      </c>
      <c r="H13" s="6">
        <f>SUM(H8:H12)</f>
        <v>12827</v>
      </c>
      <c r="I13" s="6">
        <f>SUM(I8:I12)</f>
        <v>13399</v>
      </c>
      <c r="J13" s="7">
        <f t="shared" si="1"/>
        <v>-4.2689752966639301</v>
      </c>
    </row>
    <row r="14" spans="1:10" ht="13" x14ac:dyDescent="0.15">
      <c r="A14" s="1" t="s">
        <v>12</v>
      </c>
      <c r="B14" s="2">
        <v>100</v>
      </c>
      <c r="C14" s="19">
        <f>+'Diciembre 2022'!B14</f>
        <v>130</v>
      </c>
      <c r="D14" s="17">
        <f t="shared" si="2"/>
        <v>-23.076923076923077</v>
      </c>
      <c r="E14" s="2">
        <f>+B14+'Noviembre 2023'!E14</f>
        <v>1621</v>
      </c>
      <c r="F14" s="2">
        <f>+C14+'Noviembre 2023'!F14</f>
        <v>1667</v>
      </c>
      <c r="G14" s="17">
        <f t="shared" si="0"/>
        <v>-2.7594481103779245</v>
      </c>
      <c r="H14" s="2">
        <f>+B14-C14+'Noviembre 2023'!H14</f>
        <v>1621</v>
      </c>
      <c r="I14" s="18">
        <f>+'Diciembre 2022'!H14</f>
        <v>1667</v>
      </c>
      <c r="J14" s="17">
        <f t="shared" si="1"/>
        <v>-2.7594481103779245</v>
      </c>
    </row>
    <row r="15" spans="1:10" ht="13" x14ac:dyDescent="0.15">
      <c r="A15" s="1" t="s">
        <v>13</v>
      </c>
      <c r="B15" s="2">
        <v>105</v>
      </c>
      <c r="C15" s="19">
        <f>+'Diciembre 2022'!B15</f>
        <v>110</v>
      </c>
      <c r="D15" s="17">
        <f t="shared" si="2"/>
        <v>-4.5454545454545459</v>
      </c>
      <c r="E15" s="2">
        <f>+B15+'Noviembre 2023'!E15</f>
        <v>1341</v>
      </c>
      <c r="F15" s="2">
        <f>+C15+'Noviembre 2023'!F15</f>
        <v>1334</v>
      </c>
      <c r="G15" s="17">
        <f t="shared" si="0"/>
        <v>0.52473763118440775</v>
      </c>
      <c r="H15" s="2">
        <f>+B15-C15+'Noviembre 2023'!H15</f>
        <v>1341</v>
      </c>
      <c r="I15" s="18">
        <f>+'Diciembre 2022'!H15</f>
        <v>1334</v>
      </c>
      <c r="J15" s="17">
        <f t="shared" si="1"/>
        <v>0.52473763118440775</v>
      </c>
    </row>
    <row r="16" spans="1:10" ht="13" x14ac:dyDescent="0.15">
      <c r="A16" s="1" t="s">
        <v>14</v>
      </c>
      <c r="B16" s="2">
        <v>78</v>
      </c>
      <c r="C16" s="19">
        <f>+'Diciembre 2022'!B16</f>
        <v>92</v>
      </c>
      <c r="D16" s="17">
        <f t="shared" si="2"/>
        <v>-15.217391304347826</v>
      </c>
      <c r="E16" s="2">
        <f>+B16+'Noviembre 2023'!E16</f>
        <v>1129</v>
      </c>
      <c r="F16" s="2">
        <f>+C16+'Noviembre 2023'!F16</f>
        <v>1212</v>
      </c>
      <c r="G16" s="17">
        <f t="shared" si="0"/>
        <v>-6.8481848184818483</v>
      </c>
      <c r="H16" s="2">
        <f>+B16-C16+'Noviembre 2023'!H16</f>
        <v>1129</v>
      </c>
      <c r="I16" s="18">
        <f>+'Diciembre 2022'!H16</f>
        <v>1212</v>
      </c>
      <c r="J16" s="17">
        <f t="shared" si="1"/>
        <v>-6.8481848184818483</v>
      </c>
    </row>
    <row r="17" spans="1:10" ht="13" x14ac:dyDescent="0.15">
      <c r="A17" s="1" t="s">
        <v>15</v>
      </c>
      <c r="B17" s="2">
        <v>37</v>
      </c>
      <c r="C17" s="19">
        <f>+'Diciembre 2022'!B17</f>
        <v>57</v>
      </c>
      <c r="D17" s="17">
        <f t="shared" si="2"/>
        <v>-35.087719298245617</v>
      </c>
      <c r="E17" s="2">
        <f>+B17+'Noviembre 2023'!E17</f>
        <v>759</v>
      </c>
      <c r="F17" s="2">
        <f>+C17+'Noviembre 2023'!F17</f>
        <v>765</v>
      </c>
      <c r="G17" s="17">
        <f t="shared" si="0"/>
        <v>-0.78431372549019607</v>
      </c>
      <c r="H17" s="2">
        <f>+B17-C17+'Noviembre 2023'!H17</f>
        <v>759</v>
      </c>
      <c r="I17" s="18">
        <f>+'Diciembre 2022'!H17</f>
        <v>765</v>
      </c>
      <c r="J17" s="17">
        <f t="shared" si="1"/>
        <v>-0.78431372549019607</v>
      </c>
    </row>
    <row r="18" spans="1:10" ht="13" x14ac:dyDescent="0.15">
      <c r="A18" s="1" t="s">
        <v>31</v>
      </c>
      <c r="B18" s="2">
        <v>45</v>
      </c>
      <c r="C18" s="19">
        <f>+'Diciembre 2022'!B18</f>
        <v>54</v>
      </c>
      <c r="D18" s="17">
        <f t="shared" si="2"/>
        <v>-16.666666666666668</v>
      </c>
      <c r="E18" s="2">
        <f>+B18+'Noviembre 2023'!E18</f>
        <v>509</v>
      </c>
      <c r="F18" s="2">
        <f>+C18+'Noviembre 2023'!F18</f>
        <v>542</v>
      </c>
      <c r="G18" s="17">
        <f t="shared" si="0"/>
        <v>-6.0885608856088558</v>
      </c>
      <c r="H18" s="2">
        <f>+B18-C18+'Noviembre 2023'!H18</f>
        <v>509</v>
      </c>
      <c r="I18" s="18">
        <f>+'Diciembre 2022'!H18</f>
        <v>542</v>
      </c>
      <c r="J18" s="17">
        <f t="shared" si="1"/>
        <v>-6.0885608856088558</v>
      </c>
    </row>
    <row r="19" spans="1:10" x14ac:dyDescent="0.15">
      <c r="A19" s="8" t="s">
        <v>3</v>
      </c>
      <c r="B19" s="6">
        <f t="shared" ref="B19" si="5">+B14+B16+B15+B17+B18</f>
        <v>365</v>
      </c>
      <c r="C19" s="6">
        <f>SUM(C14:C18)</f>
        <v>443</v>
      </c>
      <c r="D19" s="7">
        <f>+(B19-C19)*100/C19</f>
        <v>-17.607223476297968</v>
      </c>
      <c r="E19" s="6">
        <f>SUM(E14:E18)</f>
        <v>5359</v>
      </c>
      <c r="F19" s="6">
        <f>SUM(F14:F18)</f>
        <v>5520</v>
      </c>
      <c r="G19" s="7">
        <f t="shared" si="0"/>
        <v>-2.9166666666666665</v>
      </c>
      <c r="H19" s="6">
        <f>SUM(H14:H18)</f>
        <v>5359</v>
      </c>
      <c r="I19" s="6">
        <f>SUM(I14:I18)</f>
        <v>5520</v>
      </c>
      <c r="J19" s="7">
        <f t="shared" si="1"/>
        <v>-2.9166666666666665</v>
      </c>
    </row>
    <row r="20" spans="1:10" ht="13" x14ac:dyDescent="0.15">
      <c r="A20" s="1" t="s">
        <v>16</v>
      </c>
      <c r="B20" s="2">
        <v>28</v>
      </c>
      <c r="C20" s="19">
        <f>+'Diciembre 2022'!B20</f>
        <v>26</v>
      </c>
      <c r="D20" s="17">
        <f t="shared" ref="D20:D27" si="6">+(B20-C20)*100/C20</f>
        <v>7.6923076923076925</v>
      </c>
      <c r="E20" s="2">
        <f>+B20+'Noviembre 2023'!E20</f>
        <v>435</v>
      </c>
      <c r="F20" s="2">
        <f>+C20+'Noviembre 2023'!F20</f>
        <v>467</v>
      </c>
      <c r="G20" s="17">
        <f t="shared" si="0"/>
        <v>-6.8522483940042829</v>
      </c>
      <c r="H20" s="2">
        <f>+B20-C20+'Noviembre 2023'!H20</f>
        <v>435</v>
      </c>
      <c r="I20" s="18">
        <f>+'Diciembre 2022'!H20</f>
        <v>467</v>
      </c>
      <c r="J20" s="17">
        <f t="shared" si="1"/>
        <v>-6.8522483940042829</v>
      </c>
    </row>
    <row r="21" spans="1:10" ht="13" x14ac:dyDescent="0.15">
      <c r="A21" s="1" t="s">
        <v>17</v>
      </c>
      <c r="B21" s="2">
        <v>34</v>
      </c>
      <c r="C21" s="19">
        <f>+'Diciembre 2022'!B21</f>
        <v>39</v>
      </c>
      <c r="D21" s="17">
        <f t="shared" si="6"/>
        <v>-12.820512820512821</v>
      </c>
      <c r="E21" s="2">
        <f>+B21+'Noviembre 2023'!E21</f>
        <v>446</v>
      </c>
      <c r="F21" s="2">
        <f>+C21+'Noviembre 2023'!F21</f>
        <v>428</v>
      </c>
      <c r="G21" s="17">
        <f t="shared" si="0"/>
        <v>4.2056074766355138</v>
      </c>
      <c r="H21" s="2">
        <f>+B21-C21+'Noviembre 2023'!H21</f>
        <v>446</v>
      </c>
      <c r="I21" s="18">
        <f>+'Diciembre 2022'!H21</f>
        <v>428</v>
      </c>
      <c r="J21" s="17">
        <f t="shared" si="1"/>
        <v>4.2056074766355138</v>
      </c>
    </row>
    <row r="22" spans="1:10" ht="13" x14ac:dyDescent="0.15">
      <c r="A22" s="1" t="s">
        <v>19</v>
      </c>
      <c r="B22" s="2">
        <v>15</v>
      </c>
      <c r="C22" s="19">
        <f>+'Diciembre 2022'!B22</f>
        <v>20</v>
      </c>
      <c r="D22" s="17">
        <f t="shared" si="6"/>
        <v>-25</v>
      </c>
      <c r="E22" s="2">
        <f>+B22+'Noviembre 2023'!E22</f>
        <v>201</v>
      </c>
      <c r="F22" s="2">
        <f>+C22+'Noviembre 2023'!F22</f>
        <v>219</v>
      </c>
      <c r="G22" s="17">
        <f t="shared" si="0"/>
        <v>-8.2191780821917817</v>
      </c>
      <c r="H22" s="2">
        <f>+B22-C22+'Noviembre 2023'!H22</f>
        <v>201</v>
      </c>
      <c r="I22" s="18">
        <f>+'Diciembre 2022'!H22</f>
        <v>219</v>
      </c>
      <c r="J22" s="17">
        <f t="shared" si="1"/>
        <v>-8.2191780821917817</v>
      </c>
    </row>
    <row r="23" spans="1:10" ht="13" x14ac:dyDescent="0.15">
      <c r="A23" s="1" t="s">
        <v>18</v>
      </c>
      <c r="B23" s="2">
        <v>20</v>
      </c>
      <c r="C23" s="19">
        <f>+'Diciembre 2022'!B23</f>
        <v>14</v>
      </c>
      <c r="D23" s="17">
        <f t="shared" si="6"/>
        <v>42.857142857142854</v>
      </c>
      <c r="E23" s="2">
        <f>+B23+'Noviembre 2023'!E23</f>
        <v>219</v>
      </c>
      <c r="F23" s="2">
        <f>+C23+'Noviembre 2023'!F23</f>
        <v>228</v>
      </c>
      <c r="G23" s="17">
        <f t="shared" si="0"/>
        <v>-3.9473684210526314</v>
      </c>
      <c r="H23" s="2">
        <f>+B23-C23+'Noviembre 2023'!H23</f>
        <v>219</v>
      </c>
      <c r="I23" s="18">
        <f>+'Diciembre 2022'!H23</f>
        <v>228</v>
      </c>
      <c r="J23" s="17">
        <f t="shared" si="1"/>
        <v>-3.9473684210526314</v>
      </c>
    </row>
    <row r="24" spans="1:10" ht="13" x14ac:dyDescent="0.15">
      <c r="A24" s="1" t="s">
        <v>20</v>
      </c>
      <c r="B24" s="2">
        <v>13</v>
      </c>
      <c r="C24" s="19">
        <f>+'Diciembre 2022'!B24</f>
        <v>17</v>
      </c>
      <c r="D24" s="17">
        <f t="shared" si="6"/>
        <v>-23.529411764705884</v>
      </c>
      <c r="E24" s="2">
        <f>+B24+'Noviembre 2023'!E24</f>
        <v>241</v>
      </c>
      <c r="F24" s="2">
        <f>+C24+'Noviembre 2023'!F24</f>
        <v>209</v>
      </c>
      <c r="G24" s="17">
        <f t="shared" si="0"/>
        <v>15.311004784688995</v>
      </c>
      <c r="H24" s="2">
        <f>+B24-C24+'Noviembre 2023'!H24</f>
        <v>241</v>
      </c>
      <c r="I24" s="18">
        <f>+'Diciembre 2022'!H24</f>
        <v>209</v>
      </c>
      <c r="J24" s="17">
        <f t="shared" si="1"/>
        <v>15.311004784688995</v>
      </c>
    </row>
    <row r="25" spans="1:10" ht="13" x14ac:dyDescent="0.15">
      <c r="A25" s="1" t="s">
        <v>22</v>
      </c>
      <c r="B25" s="2">
        <v>47</v>
      </c>
      <c r="C25" s="19">
        <f>+'Diciembre 2022'!B25</f>
        <v>42</v>
      </c>
      <c r="D25" s="17">
        <f t="shared" si="6"/>
        <v>11.904761904761905</v>
      </c>
      <c r="E25" s="2">
        <f>+B25+'Noviembre 2023'!E25</f>
        <v>532</v>
      </c>
      <c r="F25" s="2">
        <f>+C25+'Noviembre 2023'!F25</f>
        <v>574</v>
      </c>
      <c r="G25" s="17">
        <f t="shared" si="0"/>
        <v>-7.3170731707317076</v>
      </c>
      <c r="H25" s="2">
        <f>+B25-C25+'Noviembre 2023'!H25</f>
        <v>532</v>
      </c>
      <c r="I25" s="18">
        <f>+'Diciembre 2022'!H25</f>
        <v>574</v>
      </c>
      <c r="J25" s="17">
        <f t="shared" si="1"/>
        <v>-7.3170731707317076</v>
      </c>
    </row>
    <row r="26" spans="1:10" ht="13" x14ac:dyDescent="0.15">
      <c r="A26" s="1" t="s">
        <v>21</v>
      </c>
      <c r="B26" s="2">
        <v>13</v>
      </c>
      <c r="C26" s="19">
        <f>+'Diciembre 2022'!B26</f>
        <v>16</v>
      </c>
      <c r="D26" s="17">
        <f t="shared" si="6"/>
        <v>-18.75</v>
      </c>
      <c r="E26" s="2">
        <f>+B26+'Noviembre 2023'!E26</f>
        <v>166</v>
      </c>
      <c r="F26" s="2">
        <f>+C26+'Noviembre 2023'!F26</f>
        <v>169</v>
      </c>
      <c r="G26" s="17">
        <f t="shared" si="0"/>
        <v>-1.7751479289940828</v>
      </c>
      <c r="H26" s="2">
        <f>+B26-C26+'Noviembre 2023'!H26</f>
        <v>166</v>
      </c>
      <c r="I26" s="18">
        <f>+'Diciembre 2022'!H26</f>
        <v>169</v>
      </c>
      <c r="J26" s="17">
        <f t="shared" si="1"/>
        <v>-1.7751479289940828</v>
      </c>
    </row>
    <row r="27" spans="1:10" ht="13" x14ac:dyDescent="0.15">
      <c r="A27" s="1" t="s">
        <v>30</v>
      </c>
      <c r="B27" s="2">
        <v>6</v>
      </c>
      <c r="C27" s="19">
        <f>+'Diciembre 2022'!B27</f>
        <v>3</v>
      </c>
      <c r="D27" s="17">
        <f t="shared" si="6"/>
        <v>100</v>
      </c>
      <c r="E27" s="2">
        <f>+B27+'Noviembre 2023'!E27</f>
        <v>96</v>
      </c>
      <c r="F27" s="2">
        <f>+C27+'Noviembre 2023'!F27</f>
        <v>94</v>
      </c>
      <c r="G27" s="17">
        <f t="shared" si="0"/>
        <v>2.1276595744680851</v>
      </c>
      <c r="H27" s="2">
        <f>+B27-C27+'Noviembre 2023'!H27</f>
        <v>96</v>
      </c>
      <c r="I27" s="18">
        <f>+'Diciembre 2022'!H27</f>
        <v>94</v>
      </c>
      <c r="J27" s="17">
        <f t="shared" si="1"/>
        <v>2.1276595744680851</v>
      </c>
    </row>
    <row r="28" spans="1:10" x14ac:dyDescent="0.15">
      <c r="A28" s="8" t="s">
        <v>27</v>
      </c>
      <c r="B28" s="6">
        <f>SUM(B20:B27)</f>
        <v>176</v>
      </c>
      <c r="C28" s="6">
        <f>SUM(C20:C27)</f>
        <v>177</v>
      </c>
      <c r="D28" s="7">
        <f>+(B28-C28)*100/C28</f>
        <v>-0.56497175141242939</v>
      </c>
      <c r="E28" s="6">
        <f>SUM(E20:E27)</f>
        <v>2336</v>
      </c>
      <c r="F28" s="6">
        <f>SUM(F20:F27)</f>
        <v>2388</v>
      </c>
      <c r="G28" s="7">
        <f>+(E28-F28)*100/F28</f>
        <v>-2.1775544388609713</v>
      </c>
      <c r="H28" s="6">
        <f>SUM(H20:H27)</f>
        <v>2336</v>
      </c>
      <c r="I28" s="6">
        <f>SUM(I20:I27)</f>
        <v>2388</v>
      </c>
      <c r="J28" s="7">
        <f>+(H28-I28)*100/I28</f>
        <v>-2.1775544388609713</v>
      </c>
    </row>
    <row r="29" spans="1:10" ht="14" x14ac:dyDescent="0.15">
      <c r="A29" s="16" t="s">
        <v>28</v>
      </c>
      <c r="B29" s="14">
        <f>+B7+B13+B19+B28</f>
        <v>1693</v>
      </c>
      <c r="C29" s="14">
        <f>+C7+C13+C19+C28</f>
        <v>1939</v>
      </c>
      <c r="D29" s="15">
        <f>+(B29-C29)*100/C29</f>
        <v>-12.686952037132542</v>
      </c>
      <c r="E29" s="14">
        <f t="shared" ref="E29:I29" si="7">+E7+E13+E19+E28</f>
        <v>24115</v>
      </c>
      <c r="F29" s="14">
        <f t="shared" si="7"/>
        <v>25285</v>
      </c>
      <c r="G29" s="15">
        <f>+(E29-F29)*100/F29</f>
        <v>-4.6272493573264786</v>
      </c>
      <c r="H29" s="14">
        <f t="shared" si="7"/>
        <v>24115</v>
      </c>
      <c r="I29" s="14">
        <f t="shared" si="7"/>
        <v>25285</v>
      </c>
      <c r="J29" s="15">
        <f>+(H29-I29)*100/I29</f>
        <v>-4.6272493573264786</v>
      </c>
    </row>
    <row r="30" spans="1:10" x14ac:dyDescent="0.15">
      <c r="A30" s="13" t="s">
        <v>29</v>
      </c>
      <c r="B30" s="13">
        <f>+B29-B7</f>
        <v>1458</v>
      </c>
      <c r="C30" s="13">
        <f>+C29-C7</f>
        <v>1665</v>
      </c>
      <c r="D30" s="12">
        <f>+(B30-C30)*100/C30</f>
        <v>-12.432432432432432</v>
      </c>
      <c r="E30" s="13">
        <f t="shared" ref="E30:I30" si="8">+E29-E7</f>
        <v>20522</v>
      </c>
      <c r="F30" s="13">
        <f t="shared" si="8"/>
        <v>21307</v>
      </c>
      <c r="G30" s="12">
        <f>+(E30-F30)*100/F30</f>
        <v>-3.6842352278593888</v>
      </c>
      <c r="H30" s="13">
        <f t="shared" si="8"/>
        <v>20522</v>
      </c>
      <c r="I30" s="13">
        <f t="shared" si="8"/>
        <v>21307</v>
      </c>
      <c r="J30" s="12">
        <f>+(H30-I30)*100/I30</f>
        <v>-3.6842352278593888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48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147</v>
      </c>
      <c r="C4" s="19">
        <f>+'Septiembre 2014'!B4</f>
        <v>125</v>
      </c>
      <c r="D4" s="17">
        <f>+(B4-C4)*100/C4</f>
        <v>17.600000000000001</v>
      </c>
      <c r="E4" s="2">
        <f>+B4+'Agosto 2015'!E4</f>
        <v>1354</v>
      </c>
      <c r="F4" s="2">
        <f>+C4+'Agosto 2015'!F4</f>
        <v>1284</v>
      </c>
      <c r="G4" s="17">
        <f t="shared" ref="G4:G19" si="0">+(E4-F4)*100/F4</f>
        <v>5.4517133956386292</v>
      </c>
      <c r="H4" s="2">
        <f>+B4-C4+'Agosto 2015'!H4</f>
        <v>1763</v>
      </c>
      <c r="I4" s="18">
        <f>+'Septiembre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133</v>
      </c>
      <c r="C5" s="19">
        <f>+'Septiembre 2014'!B5</f>
        <v>125</v>
      </c>
      <c r="D5" s="17">
        <f t="shared" ref="D5:D18" si="2">+(B5-C5)*100/C5</f>
        <v>6.4</v>
      </c>
      <c r="E5" s="2">
        <f>+B5+'Agosto 2015'!E5</f>
        <v>1456</v>
      </c>
      <c r="F5" s="2">
        <f>+C5+'Agosto 2015'!F5</f>
        <v>1478</v>
      </c>
      <c r="G5" s="17">
        <f t="shared" ref="G5:G6" si="3">+(E5-F5)*100/F5</f>
        <v>-1.4884979702300405</v>
      </c>
      <c r="H5" s="2">
        <f>+B5-C5+'Agosto 2015'!H5</f>
        <v>1934</v>
      </c>
      <c r="I5" s="18">
        <f>+'Septiembre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174</v>
      </c>
      <c r="C6" s="19">
        <f>+'Septiembre 2014'!B6</f>
        <v>165</v>
      </c>
      <c r="D6" s="17">
        <f t="shared" si="2"/>
        <v>5.4545454545454541</v>
      </c>
      <c r="E6" s="2">
        <f>+B6+'Agosto 2015'!E6</f>
        <v>1714</v>
      </c>
      <c r="F6" s="2">
        <f>+C6+'Agosto 2015'!F6</f>
        <v>1700</v>
      </c>
      <c r="G6" s="17">
        <f t="shared" si="3"/>
        <v>0.82352941176470584</v>
      </c>
      <c r="H6" s="2">
        <f>+B6-C6+'Agosto 2015'!H6</f>
        <v>2302</v>
      </c>
      <c r="I6" s="18">
        <f>+'Septiembre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454</v>
      </c>
      <c r="C7" s="6">
        <f>SUM(C4:C6)</f>
        <v>415</v>
      </c>
      <c r="D7" s="7">
        <f>+(B7-C7)*100/C7</f>
        <v>9.3975903614457827</v>
      </c>
      <c r="E7" s="6">
        <f>SUM(E4:E6)</f>
        <v>4524</v>
      </c>
      <c r="F7" s="6">
        <f>SUM(F4:F6)</f>
        <v>4462</v>
      </c>
      <c r="G7" s="7">
        <f t="shared" si="0"/>
        <v>1.3895114298520843</v>
      </c>
      <c r="H7" s="6">
        <f>SUM(H4:H6)</f>
        <v>5999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200</v>
      </c>
      <c r="C8" s="19">
        <f>+'Septiembre 2014'!B8</f>
        <v>156</v>
      </c>
      <c r="D8" s="17">
        <f t="shared" si="2"/>
        <v>28.205128205128204</v>
      </c>
      <c r="E8" s="2">
        <f>+B8+'Agosto 2015'!E8</f>
        <v>1889</v>
      </c>
      <c r="F8" s="2">
        <f>+C8+'Agosto 2015'!F8</f>
        <v>1711</v>
      </c>
      <c r="G8" s="17">
        <f t="shared" ref="G8:G12" si="5">+(E8-F8)*100/F8</f>
        <v>10.403272939801285</v>
      </c>
      <c r="H8" s="2">
        <f>+B8-C8+'Agosto 2015'!H8</f>
        <v>2458</v>
      </c>
      <c r="I8" s="18">
        <f>+'Septiembre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199</v>
      </c>
      <c r="C9" s="19">
        <f>+'Septiembre 2014'!B9</f>
        <v>198</v>
      </c>
      <c r="D9" s="17">
        <f t="shared" si="2"/>
        <v>0.50505050505050508</v>
      </c>
      <c r="E9" s="2">
        <f>+B9+'Agosto 2015'!E9</f>
        <v>2054</v>
      </c>
      <c r="F9" s="2">
        <f>+C9+'Agosto 2015'!F9</f>
        <v>2112</v>
      </c>
      <c r="G9" s="17">
        <f t="shared" si="5"/>
        <v>-2.7462121212121211</v>
      </c>
      <c r="H9" s="2">
        <f>+B9-C9+'Agosto 2015'!H9</f>
        <v>2730</v>
      </c>
      <c r="I9" s="18">
        <f>+'Septiembre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272</v>
      </c>
      <c r="C10" s="19">
        <f>+'Septiembre 2014'!B10</f>
        <v>257</v>
      </c>
      <c r="D10" s="17">
        <f t="shared" si="2"/>
        <v>5.836575875486381</v>
      </c>
      <c r="E10" s="2">
        <f>+B10+'Agosto 2015'!E10</f>
        <v>2878</v>
      </c>
      <c r="F10" s="2">
        <f>+C10+'Agosto 2015'!F10</f>
        <v>2687</v>
      </c>
      <c r="G10" s="17">
        <f t="shared" si="5"/>
        <v>7.1082992184592486</v>
      </c>
      <c r="H10" s="2">
        <f>+B10-C10+'Agosto 2015'!H10</f>
        <v>3848</v>
      </c>
      <c r="I10" s="18">
        <f>+'Septiembre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198</v>
      </c>
      <c r="C11" s="19">
        <f>+'Septiembre 2014'!B11</f>
        <v>148</v>
      </c>
      <c r="D11" s="17">
        <f t="shared" si="2"/>
        <v>33.783783783783782</v>
      </c>
      <c r="E11" s="2">
        <f>+B11+'Agosto 2015'!E11</f>
        <v>1949</v>
      </c>
      <c r="F11" s="2">
        <f>+C11+'Agosto 2015'!F11</f>
        <v>1789</v>
      </c>
      <c r="G11" s="17">
        <f t="shared" si="5"/>
        <v>8.9435438792621582</v>
      </c>
      <c r="H11" s="2">
        <f>+B11-C11+'Agosto 2015'!H11</f>
        <v>2593</v>
      </c>
      <c r="I11" s="18">
        <f>+'Septiembre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180</v>
      </c>
      <c r="C12" s="19">
        <f>+'Septiembre 2014'!B12</f>
        <v>173</v>
      </c>
      <c r="D12" s="17">
        <f t="shared" si="2"/>
        <v>4.0462427745664744</v>
      </c>
      <c r="E12" s="2">
        <f>+B12+'Agosto 2015'!E12</f>
        <v>1885</v>
      </c>
      <c r="F12" s="2">
        <f>+C12+'Agosto 2015'!F12</f>
        <v>1735</v>
      </c>
      <c r="G12" s="17">
        <f t="shared" si="5"/>
        <v>8.6455331412103753</v>
      </c>
      <c r="H12" s="2">
        <f>+B12-C12+'Agosto 2015'!H12</f>
        <v>2486</v>
      </c>
      <c r="I12" s="18">
        <f>+'Septiembre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1049</v>
      </c>
      <c r="C13" s="6">
        <f>SUM(C8:C12)</f>
        <v>932</v>
      </c>
      <c r="D13" s="7">
        <f>+(B13-C13)*100/C13</f>
        <v>12.553648068669528</v>
      </c>
      <c r="E13" s="6">
        <f>SUM(E8:E12)</f>
        <v>10655</v>
      </c>
      <c r="F13" s="6">
        <f>SUM(F8:F12)</f>
        <v>10034</v>
      </c>
      <c r="G13" s="7">
        <f t="shared" si="0"/>
        <v>6.1889575443492131</v>
      </c>
      <c r="H13" s="6">
        <f>SUM(H8:H12)</f>
        <v>14115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82</v>
      </c>
      <c r="C14" s="19">
        <f>+'Septiembre 2014'!B14</f>
        <v>87</v>
      </c>
      <c r="D14" s="17">
        <f t="shared" si="2"/>
        <v>-5.7471264367816088</v>
      </c>
      <c r="E14" s="2">
        <f>+B14+'Agosto 2015'!E14</f>
        <v>915</v>
      </c>
      <c r="F14" s="2">
        <f>+C14+'Agosto 2015'!F14</f>
        <v>920</v>
      </c>
      <c r="G14" s="17">
        <f t="shared" ref="G14:G18" si="7">+(E14-F14)*100/F14</f>
        <v>-0.54347826086956519</v>
      </c>
      <c r="H14" s="2">
        <f>+B14-C14+'Agosto 2015'!H14</f>
        <v>1233</v>
      </c>
      <c r="I14" s="18">
        <f>+'Septiembre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89</v>
      </c>
      <c r="C15" s="19">
        <f>+'Septiembre 2014'!B15</f>
        <v>78</v>
      </c>
      <c r="D15" s="17">
        <f t="shared" si="2"/>
        <v>14.102564102564102</v>
      </c>
      <c r="E15" s="2">
        <f>+B15+'Agosto 2015'!E15</f>
        <v>729</v>
      </c>
      <c r="F15" s="2">
        <f>+C15+'Agosto 2015'!F15</f>
        <v>639</v>
      </c>
      <c r="G15" s="17">
        <f t="shared" si="7"/>
        <v>14.084507042253522</v>
      </c>
      <c r="H15" s="2">
        <f>+B15-C15+'Agosto 2015'!H15</f>
        <v>988</v>
      </c>
      <c r="I15" s="18">
        <f>+'Septiembre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70</v>
      </c>
      <c r="C16" s="19">
        <f>+'Septiembre 2014'!B16</f>
        <v>68</v>
      </c>
      <c r="D16" s="17">
        <f t="shared" si="2"/>
        <v>2.9411764705882355</v>
      </c>
      <c r="E16" s="2">
        <f>+B16+'Agosto 2015'!E16</f>
        <v>651</v>
      </c>
      <c r="F16" s="2">
        <f>+C16+'Agosto 2015'!F16</f>
        <v>586</v>
      </c>
      <c r="G16" s="17">
        <f t="shared" si="7"/>
        <v>11.092150170648464</v>
      </c>
      <c r="H16" s="2">
        <f>+B16-C16+'Agosto 2015'!H16</f>
        <v>882</v>
      </c>
      <c r="I16" s="18">
        <f>+'Septiembre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54</v>
      </c>
      <c r="C17" s="19">
        <f>+'Septiembre 2014'!B17</f>
        <v>48</v>
      </c>
      <c r="D17" s="17">
        <f t="shared" si="2"/>
        <v>12.5</v>
      </c>
      <c r="E17" s="2">
        <f>+B17+'Agosto 2015'!E17</f>
        <v>490</v>
      </c>
      <c r="F17" s="2">
        <f>+C17+'Agosto 2015'!F17</f>
        <v>427</v>
      </c>
      <c r="G17" s="17">
        <f t="shared" si="7"/>
        <v>14.754098360655737</v>
      </c>
      <c r="H17" s="2">
        <f>+B17-C17+'Agosto 2015'!H17</f>
        <v>632</v>
      </c>
      <c r="I17" s="18">
        <f>+'Septiembre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22</v>
      </c>
      <c r="C18" s="19">
        <f>+'Septiembre 2014'!B18</f>
        <v>17</v>
      </c>
      <c r="D18" s="17">
        <f t="shared" si="2"/>
        <v>29.411764705882351</v>
      </c>
      <c r="E18" s="2">
        <f>+B18+'Agosto 2015'!E18</f>
        <v>232</v>
      </c>
      <c r="F18" s="2">
        <f>+C18+'Agosto 2015'!F18</f>
        <v>208</v>
      </c>
      <c r="G18" s="17">
        <f t="shared" si="7"/>
        <v>11.538461538461538</v>
      </c>
      <c r="H18" s="2">
        <f>+B18-C18+'Agosto 2015'!H18</f>
        <v>312</v>
      </c>
      <c r="I18" s="18">
        <f>+'Septiembre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317</v>
      </c>
      <c r="C19" s="6">
        <f>SUM(C14:C18)</f>
        <v>298</v>
      </c>
      <c r="D19" s="7">
        <f>+(B19-C19)*100/C19</f>
        <v>6.375838926174497</v>
      </c>
      <c r="E19" s="6">
        <f>SUM(E14:E18)</f>
        <v>3017</v>
      </c>
      <c r="F19" s="6">
        <f>SUM(F14:F18)</f>
        <v>2780</v>
      </c>
      <c r="G19" s="7">
        <f t="shared" si="0"/>
        <v>8.5251798561151073</v>
      </c>
      <c r="H19" s="6">
        <f>SUM(H14:H18)</f>
        <v>4047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24</v>
      </c>
      <c r="C20" s="19">
        <f>+'Septiembre 2014'!B20</f>
        <v>14</v>
      </c>
      <c r="D20" s="17">
        <f t="shared" ref="D20:D27" si="9">+(B20-C20)*100/C20</f>
        <v>71.428571428571431</v>
      </c>
      <c r="E20" s="2">
        <f>+B20+'Agosto 2015'!E20</f>
        <v>202</v>
      </c>
      <c r="F20" s="2">
        <f>+C20+'Agosto 2015'!F20</f>
        <v>197</v>
      </c>
      <c r="G20" s="17">
        <f t="shared" ref="G20:G27" si="10">+(E20-F20)*100/F20</f>
        <v>2.5380710659898478</v>
      </c>
      <c r="H20" s="2">
        <f>+B20-C20+'Agosto 2015'!H20</f>
        <v>268</v>
      </c>
      <c r="I20" s="18">
        <f>+'Septiembre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20</v>
      </c>
      <c r="C21" s="19">
        <f>+'Septiembre 2014'!B21</f>
        <v>7</v>
      </c>
      <c r="D21" s="17">
        <f t="shared" si="9"/>
        <v>185.71428571428572</v>
      </c>
      <c r="E21" s="2">
        <f>+B21+'Agosto 2015'!E21</f>
        <v>214</v>
      </c>
      <c r="F21" s="2">
        <f>+C21+'Agosto 2015'!F21</f>
        <v>172</v>
      </c>
      <c r="G21" s="17">
        <f t="shared" si="10"/>
        <v>24.418604651162791</v>
      </c>
      <c r="H21" s="2">
        <f>+B21-C21+'Agosto 2015'!H21</f>
        <v>290</v>
      </c>
      <c r="I21" s="18">
        <f>+'Septiembre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12</v>
      </c>
      <c r="C22" s="19">
        <f>+'Septiembre 2014'!B22</f>
        <v>7</v>
      </c>
      <c r="D22" s="17">
        <f t="shared" si="9"/>
        <v>71.428571428571431</v>
      </c>
      <c r="E22" s="2">
        <f>+B22+'Agosto 2015'!E22</f>
        <v>100</v>
      </c>
      <c r="F22" s="2">
        <f>+C22+'Agosto 2015'!F22</f>
        <v>93</v>
      </c>
      <c r="G22" s="17">
        <f t="shared" si="10"/>
        <v>7.5268817204301079</v>
      </c>
      <c r="H22" s="2">
        <f>+B22-C22+'Agosto 2015'!H22</f>
        <v>136</v>
      </c>
      <c r="I22" s="18">
        <f>+'Septiembre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9</v>
      </c>
      <c r="C23" s="19">
        <f>+'Septiembre 2014'!B23</f>
        <v>15</v>
      </c>
      <c r="D23" s="17">
        <f t="shared" si="9"/>
        <v>-40</v>
      </c>
      <c r="E23" s="2">
        <f>+B23+'Agosto 2015'!E23</f>
        <v>103</v>
      </c>
      <c r="F23" s="2">
        <f>+C23+'Agosto 2015'!F23</f>
        <v>98</v>
      </c>
      <c r="G23" s="17">
        <f t="shared" si="10"/>
        <v>5.1020408163265305</v>
      </c>
      <c r="H23" s="2">
        <f>+B23-C23+'Agosto 2015'!H23</f>
        <v>141</v>
      </c>
      <c r="I23" s="18">
        <f>+'Septiembre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12</v>
      </c>
      <c r="C24" s="19">
        <f>+'Septiembre 2014'!B24</f>
        <v>4</v>
      </c>
      <c r="D24" s="17">
        <f t="shared" si="9"/>
        <v>200</v>
      </c>
      <c r="E24" s="2">
        <f>+B24+'Agosto 2015'!E24</f>
        <v>92</v>
      </c>
      <c r="F24" s="2">
        <f>+C24+'Agosto 2015'!F24</f>
        <v>72</v>
      </c>
      <c r="G24" s="17">
        <f t="shared" si="10"/>
        <v>27.777777777777779</v>
      </c>
      <c r="H24" s="2">
        <f>+B24-C24+'Agosto 2015'!H24</f>
        <v>117</v>
      </c>
      <c r="I24" s="18">
        <f>+'Septiembre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16</v>
      </c>
      <c r="C25" s="19">
        <f>+'Septiembre 2014'!B25</f>
        <v>7</v>
      </c>
      <c r="D25" s="17">
        <f t="shared" si="9"/>
        <v>128.57142857142858</v>
      </c>
      <c r="E25" s="2">
        <f>+B25+'Agosto 2015'!E25</f>
        <v>142</v>
      </c>
      <c r="F25" s="2">
        <f>+C25+'Agosto 2015'!F25</f>
        <v>126</v>
      </c>
      <c r="G25" s="17">
        <f t="shared" si="10"/>
        <v>12.698412698412698</v>
      </c>
      <c r="H25" s="2">
        <f>+B25-C25+'Agosto 2015'!H25</f>
        <v>197</v>
      </c>
      <c r="I25" s="18">
        <f>+'Septiembre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11</v>
      </c>
      <c r="C26" s="19">
        <f>+'Septiembre 2014'!B26</f>
        <v>5</v>
      </c>
      <c r="D26" s="17">
        <f t="shared" si="9"/>
        <v>120</v>
      </c>
      <c r="E26" s="2">
        <f>+B26+'Agosto 2015'!E26</f>
        <v>57</v>
      </c>
      <c r="F26" s="2">
        <f>+C26+'Agosto 2015'!F26</f>
        <v>24</v>
      </c>
      <c r="G26" s="17">
        <f t="shared" si="10"/>
        <v>137.5</v>
      </c>
      <c r="H26" s="2">
        <f>+B26-C26+'Agosto 2015'!H26</f>
        <v>77</v>
      </c>
      <c r="I26" s="18">
        <f>+'Septiembre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/>
      <c r="C27" s="19">
        <f>+'Septiembre 2014'!B27</f>
        <v>1</v>
      </c>
      <c r="D27" s="17">
        <f t="shared" si="9"/>
        <v>-100</v>
      </c>
      <c r="E27" s="2">
        <f>+B27+'Agosto 2015'!E27</f>
        <v>10</v>
      </c>
      <c r="F27" s="2">
        <f>+C27+'Agosto 2015'!F27</f>
        <v>11</v>
      </c>
      <c r="G27" s="17">
        <f t="shared" si="10"/>
        <v>-9.0909090909090917</v>
      </c>
      <c r="H27" s="2">
        <f>+B27-C27+'Agosto 2015'!H27</f>
        <v>11</v>
      </c>
      <c r="I27" s="18">
        <f>+'Septiembre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104</v>
      </c>
      <c r="C28" s="6">
        <f>SUM(C20:C27)</f>
        <v>60</v>
      </c>
      <c r="D28" s="7">
        <f>+(B28-C28)*100/C28</f>
        <v>73.333333333333329</v>
      </c>
      <c r="E28" s="6">
        <f>SUM(E20:E27)</f>
        <v>920</v>
      </c>
      <c r="F28" s="6">
        <f>SUM(F20:F27)</f>
        <v>793</v>
      </c>
      <c r="G28" s="7">
        <f>+(E28-F28)*100/F28</f>
        <v>16.015132408575031</v>
      </c>
      <c r="H28" s="6">
        <f>SUM(H20:H27)</f>
        <v>1237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1924</v>
      </c>
      <c r="C29" s="14">
        <f>+C7+C13+C19+C28</f>
        <v>1705</v>
      </c>
      <c r="D29" s="15">
        <f>+(B29-C29)*100/C29</f>
        <v>12.84457478005865</v>
      </c>
      <c r="E29" s="14">
        <f t="shared" ref="E29:I29" si="12">+E7+E13+E19+E28</f>
        <v>19116</v>
      </c>
      <c r="F29" s="14">
        <f t="shared" si="12"/>
        <v>18069</v>
      </c>
      <c r="G29" s="15">
        <f>+(E29-F29)*100/F29</f>
        <v>5.7944545907355138</v>
      </c>
      <c r="H29" s="14">
        <f t="shared" si="12"/>
        <v>25398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1470</v>
      </c>
      <c r="C30" s="13">
        <f>+C29-C7</f>
        <v>1290</v>
      </c>
      <c r="D30" s="12">
        <f>+(B30-C30)*100/C30</f>
        <v>13.953488372093023</v>
      </c>
      <c r="E30" s="13">
        <f t="shared" ref="E30:I30" si="13">+E29-E7</f>
        <v>14592</v>
      </c>
      <c r="F30" s="13">
        <f t="shared" si="13"/>
        <v>13607</v>
      </c>
      <c r="G30" s="12">
        <f>+(E30-F30)*100/F30</f>
        <v>7.2389211435290663</v>
      </c>
      <c r="H30" s="13">
        <f t="shared" si="13"/>
        <v>19399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1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131</v>
      </c>
      <c r="C4" s="19">
        <f>+'Agosto 2014'!B4</f>
        <v>120</v>
      </c>
      <c r="D4" s="17">
        <f>+(B4-C4)*100/C4</f>
        <v>9.1666666666666661</v>
      </c>
      <c r="E4" s="2">
        <f>+B4+'Julio 2015'!E4</f>
        <v>1207</v>
      </c>
      <c r="F4" s="2">
        <f>+C4+'Julio 2015'!F4</f>
        <v>1159</v>
      </c>
      <c r="G4" s="17">
        <f t="shared" ref="G4:G19" si="0">+(E4-F4)*100/F4</f>
        <v>4.1415012942191547</v>
      </c>
      <c r="H4" s="2">
        <f>+B4-C4+'Julio 2015'!H4</f>
        <v>1741</v>
      </c>
      <c r="I4" s="18">
        <f>+'Agosto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125</v>
      </c>
      <c r="C5" s="19">
        <f>+'Agosto 2014'!B5</f>
        <v>105</v>
      </c>
      <c r="D5" s="17">
        <f t="shared" ref="D5:D18" si="2">+(B5-C5)*100/C5</f>
        <v>19.047619047619047</v>
      </c>
      <c r="E5" s="2">
        <f>+B5+'Julio 2015'!E5</f>
        <v>1323</v>
      </c>
      <c r="F5" s="2">
        <f>+C5+'Julio 2015'!F5</f>
        <v>1353</v>
      </c>
      <c r="G5" s="17">
        <f t="shared" ref="G5:G6" si="3">+(E5-F5)*100/F5</f>
        <v>-2.2172949002217295</v>
      </c>
      <c r="H5" s="2">
        <f>+B5-C5+'Julio 2015'!H5</f>
        <v>1926</v>
      </c>
      <c r="I5" s="18">
        <f>+'Agosto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146</v>
      </c>
      <c r="C6" s="19">
        <f>+'Agosto 2014'!B6</f>
        <v>151</v>
      </c>
      <c r="D6" s="17">
        <f t="shared" si="2"/>
        <v>-3.3112582781456954</v>
      </c>
      <c r="E6" s="2">
        <f>+B6+'Julio 2015'!E6</f>
        <v>1540</v>
      </c>
      <c r="F6" s="2">
        <f>+C6+'Julio 2015'!F6</f>
        <v>1535</v>
      </c>
      <c r="G6" s="17">
        <f t="shared" si="3"/>
        <v>0.32573289902280128</v>
      </c>
      <c r="H6" s="2">
        <f>+B6-C6+'Julio 2015'!H6</f>
        <v>2293</v>
      </c>
      <c r="I6" s="18">
        <f>+'Agosto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402</v>
      </c>
      <c r="C7" s="6">
        <f>SUM(C4:C6)</f>
        <v>376</v>
      </c>
      <c r="D7" s="7">
        <f>+(B7-C7)*100/C7</f>
        <v>6.9148936170212769</v>
      </c>
      <c r="E7" s="6">
        <f>SUM(E4:E6)</f>
        <v>4070</v>
      </c>
      <c r="F7" s="6">
        <f>SUM(F4:F6)</f>
        <v>4047</v>
      </c>
      <c r="G7" s="7">
        <f t="shared" si="0"/>
        <v>0.5683222139856684</v>
      </c>
      <c r="H7" s="6">
        <f>SUM(H4:H6)</f>
        <v>5960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183</v>
      </c>
      <c r="C8" s="19">
        <f>+'Agosto 2014'!B8</f>
        <v>139</v>
      </c>
      <c r="D8" s="17">
        <f t="shared" si="2"/>
        <v>31.654676258992804</v>
      </c>
      <c r="E8" s="2">
        <f>+B8+'Julio 2015'!E8</f>
        <v>1689</v>
      </c>
      <c r="F8" s="2">
        <f>+C8+'Julio 2015'!F8</f>
        <v>1555</v>
      </c>
      <c r="G8" s="17">
        <f t="shared" ref="G8:G12" si="5">+(E8-F8)*100/F8</f>
        <v>8.6173633440514461</v>
      </c>
      <c r="H8" s="2">
        <f>+B8-C8+'Julio 2015'!H8</f>
        <v>2414</v>
      </c>
      <c r="I8" s="18">
        <f>+'Agosto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165</v>
      </c>
      <c r="C9" s="19">
        <f>+'Agosto 2014'!B9</f>
        <v>185</v>
      </c>
      <c r="D9" s="17">
        <f t="shared" si="2"/>
        <v>-10.810810810810811</v>
      </c>
      <c r="E9" s="2">
        <f>+B9+'Julio 2015'!E9</f>
        <v>1855</v>
      </c>
      <c r="F9" s="2">
        <f>+C9+'Julio 2015'!F9</f>
        <v>1914</v>
      </c>
      <c r="G9" s="17">
        <f t="shared" si="5"/>
        <v>-3.0825496342737724</v>
      </c>
      <c r="H9" s="2">
        <f>+B9-C9+'Julio 2015'!H9</f>
        <v>2729</v>
      </c>
      <c r="I9" s="18">
        <f>+'Agosto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252</v>
      </c>
      <c r="C10" s="19">
        <f>+'Agosto 2014'!B10</f>
        <v>224</v>
      </c>
      <c r="D10" s="17">
        <f t="shared" si="2"/>
        <v>12.5</v>
      </c>
      <c r="E10" s="2">
        <f>+B10+'Julio 2015'!E10</f>
        <v>2606</v>
      </c>
      <c r="F10" s="2">
        <f>+C10+'Julio 2015'!F10</f>
        <v>2430</v>
      </c>
      <c r="G10" s="17">
        <f t="shared" si="5"/>
        <v>7.2427983539094649</v>
      </c>
      <c r="H10" s="2">
        <f>+B10-C10+'Julio 2015'!H10</f>
        <v>3833</v>
      </c>
      <c r="I10" s="18">
        <f>+'Agosto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165</v>
      </c>
      <c r="C11" s="19">
        <f>+'Agosto 2014'!B11</f>
        <v>159</v>
      </c>
      <c r="D11" s="17">
        <f t="shared" si="2"/>
        <v>3.7735849056603774</v>
      </c>
      <c r="E11" s="2">
        <f>+B11+'Julio 2015'!E11</f>
        <v>1751</v>
      </c>
      <c r="F11" s="2">
        <f>+C11+'Julio 2015'!F11</f>
        <v>1641</v>
      </c>
      <c r="G11" s="17">
        <f t="shared" si="5"/>
        <v>6.7032297379646559</v>
      </c>
      <c r="H11" s="2">
        <f>+B11-C11+'Julio 2015'!H11</f>
        <v>2543</v>
      </c>
      <c r="I11" s="18">
        <f>+'Agosto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156</v>
      </c>
      <c r="C12" s="19">
        <f>+'Agosto 2014'!B12</f>
        <v>153</v>
      </c>
      <c r="D12" s="17">
        <f t="shared" si="2"/>
        <v>1.9607843137254901</v>
      </c>
      <c r="E12" s="2">
        <f>+B12+'Julio 2015'!E12</f>
        <v>1705</v>
      </c>
      <c r="F12" s="2">
        <f>+C12+'Julio 2015'!F12</f>
        <v>1562</v>
      </c>
      <c r="G12" s="17">
        <f t="shared" si="5"/>
        <v>9.1549295774647881</v>
      </c>
      <c r="H12" s="2">
        <f>+B12-C12+'Julio 2015'!H12</f>
        <v>2479</v>
      </c>
      <c r="I12" s="18">
        <f>+'Agosto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921</v>
      </c>
      <c r="C13" s="6">
        <f>SUM(C8:C12)</f>
        <v>860</v>
      </c>
      <c r="D13" s="7">
        <f>+(B13-C13)*100/C13</f>
        <v>7.0930232558139537</v>
      </c>
      <c r="E13" s="6">
        <f>SUM(E8:E12)</f>
        <v>9606</v>
      </c>
      <c r="F13" s="6">
        <f>SUM(F8:F12)</f>
        <v>9102</v>
      </c>
      <c r="G13" s="7">
        <f t="shared" si="0"/>
        <v>5.5372445616348056</v>
      </c>
      <c r="H13" s="6">
        <f>SUM(H8:H12)</f>
        <v>13998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92</v>
      </c>
      <c r="C14" s="19">
        <f>+'Agosto 2014'!B14</f>
        <v>77</v>
      </c>
      <c r="D14" s="17">
        <f t="shared" si="2"/>
        <v>19.480519480519479</v>
      </c>
      <c r="E14" s="2">
        <f>+B14+'Julio 2015'!E14</f>
        <v>833</v>
      </c>
      <c r="F14" s="2">
        <f>+C14+'Julio 2015'!F14</f>
        <v>833</v>
      </c>
      <c r="G14" s="17">
        <f t="shared" ref="G14:G18" si="7">+(E14-F14)*100/F14</f>
        <v>0</v>
      </c>
      <c r="H14" s="2">
        <f>+B14-C14+'Julio 2015'!H14</f>
        <v>1238</v>
      </c>
      <c r="I14" s="18">
        <f>+'Agosto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59</v>
      </c>
      <c r="C15" s="19">
        <f>+'Agosto 2014'!B15</f>
        <v>48</v>
      </c>
      <c r="D15" s="17">
        <f t="shared" si="2"/>
        <v>22.916666666666668</v>
      </c>
      <c r="E15" s="2">
        <f>+B15+'Julio 2015'!E15</f>
        <v>640</v>
      </c>
      <c r="F15" s="2">
        <f>+C15+'Julio 2015'!F15</f>
        <v>561</v>
      </c>
      <c r="G15" s="17">
        <f t="shared" si="7"/>
        <v>14.081996434937611</v>
      </c>
      <c r="H15" s="2">
        <f>+B15-C15+'Julio 2015'!H15</f>
        <v>977</v>
      </c>
      <c r="I15" s="18">
        <f>+'Agosto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47</v>
      </c>
      <c r="C16" s="19">
        <f>+'Agosto 2014'!B16</f>
        <v>57</v>
      </c>
      <c r="D16" s="17">
        <f t="shared" si="2"/>
        <v>-17.543859649122808</v>
      </c>
      <c r="E16" s="2">
        <f>+B16+'Julio 2015'!E16</f>
        <v>581</v>
      </c>
      <c r="F16" s="2">
        <f>+C16+'Julio 2015'!F16</f>
        <v>518</v>
      </c>
      <c r="G16" s="17">
        <f t="shared" si="7"/>
        <v>12.162162162162161</v>
      </c>
      <c r="H16" s="2">
        <f>+B16-C16+'Julio 2015'!H16</f>
        <v>880</v>
      </c>
      <c r="I16" s="18">
        <f>+'Agosto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42</v>
      </c>
      <c r="C17" s="19">
        <f>+'Agosto 2014'!B17</f>
        <v>30</v>
      </c>
      <c r="D17" s="17">
        <f t="shared" si="2"/>
        <v>40</v>
      </c>
      <c r="E17" s="2">
        <f>+B17+'Julio 2015'!E17</f>
        <v>436</v>
      </c>
      <c r="F17" s="2">
        <f>+C17+'Julio 2015'!F17</f>
        <v>379</v>
      </c>
      <c r="G17" s="17">
        <f t="shared" si="7"/>
        <v>15.03957783641161</v>
      </c>
      <c r="H17" s="2">
        <f>+B17-C17+'Julio 2015'!H17</f>
        <v>626</v>
      </c>
      <c r="I17" s="18">
        <f>+'Agosto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14</v>
      </c>
      <c r="C18" s="19">
        <f>+'Agosto 2014'!B18</f>
        <v>18</v>
      </c>
      <c r="D18" s="17">
        <f t="shared" si="2"/>
        <v>-22.222222222222221</v>
      </c>
      <c r="E18" s="2">
        <f>+B18+'Julio 2015'!E18</f>
        <v>210</v>
      </c>
      <c r="F18" s="2">
        <f>+C18+'Julio 2015'!F18</f>
        <v>191</v>
      </c>
      <c r="G18" s="17">
        <f t="shared" si="7"/>
        <v>9.9476439790575917</v>
      </c>
      <c r="H18" s="2">
        <f>+B18-C18+'Julio 2015'!H18</f>
        <v>307</v>
      </c>
      <c r="I18" s="18">
        <f>+'Agosto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254</v>
      </c>
      <c r="C19" s="6">
        <f>SUM(C14:C18)</f>
        <v>230</v>
      </c>
      <c r="D19" s="7">
        <f>+(B19-C19)*100/C19</f>
        <v>10.434782608695652</v>
      </c>
      <c r="E19" s="6">
        <f>SUM(E14:E18)</f>
        <v>2700</v>
      </c>
      <c r="F19" s="6">
        <f>SUM(F14:F18)</f>
        <v>2482</v>
      </c>
      <c r="G19" s="7">
        <f t="shared" si="0"/>
        <v>8.7832393231265105</v>
      </c>
      <c r="H19" s="6">
        <f>SUM(H14:H18)</f>
        <v>4028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20</v>
      </c>
      <c r="C20" s="19">
        <f>+'Agosto 2014'!B20</f>
        <v>16</v>
      </c>
      <c r="D20" s="17">
        <f t="shared" ref="D20:D27" si="9">+(B20-C20)*100/C20</f>
        <v>25</v>
      </c>
      <c r="E20" s="2">
        <f>+B20+'Julio 2015'!E20</f>
        <v>178</v>
      </c>
      <c r="F20" s="2">
        <f>+C20+'Julio 2015'!F20</f>
        <v>183</v>
      </c>
      <c r="G20" s="17">
        <f t="shared" ref="G20:G27" si="10">+(E20-F20)*100/F20</f>
        <v>-2.7322404371584699</v>
      </c>
      <c r="H20" s="2">
        <f>+B20-C20+'Julio 2015'!H20</f>
        <v>258</v>
      </c>
      <c r="I20" s="18">
        <f>+'Agosto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7</v>
      </c>
      <c r="C21" s="19">
        <f>+'Agosto 2014'!B21</f>
        <v>11</v>
      </c>
      <c r="D21" s="17">
        <f t="shared" si="9"/>
        <v>-36.363636363636367</v>
      </c>
      <c r="E21" s="2">
        <f>+B21+'Julio 2015'!E21</f>
        <v>194</v>
      </c>
      <c r="F21" s="2">
        <f>+C21+'Julio 2015'!F21</f>
        <v>165</v>
      </c>
      <c r="G21" s="17">
        <f t="shared" si="10"/>
        <v>17.575757575757574</v>
      </c>
      <c r="H21" s="2">
        <f>+B21-C21+'Julio 2015'!H21</f>
        <v>277</v>
      </c>
      <c r="I21" s="18">
        <f>+'Agosto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10</v>
      </c>
      <c r="C22" s="19">
        <f>+'Agosto 2014'!B22</f>
        <v>11</v>
      </c>
      <c r="D22" s="17">
        <f t="shared" si="9"/>
        <v>-9.0909090909090917</v>
      </c>
      <c r="E22" s="2">
        <f>+B22+'Julio 2015'!E22</f>
        <v>88</v>
      </c>
      <c r="F22" s="2">
        <f>+C22+'Julio 2015'!F22</f>
        <v>86</v>
      </c>
      <c r="G22" s="17">
        <f t="shared" si="10"/>
        <v>2.3255813953488373</v>
      </c>
      <c r="H22" s="2">
        <f>+B22-C22+'Julio 2015'!H22</f>
        <v>131</v>
      </c>
      <c r="I22" s="18">
        <f>+'Agosto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10</v>
      </c>
      <c r="C23" s="19">
        <f>+'Agosto 2014'!B23</f>
        <v>6</v>
      </c>
      <c r="D23" s="17">
        <f t="shared" si="9"/>
        <v>66.666666666666671</v>
      </c>
      <c r="E23" s="2">
        <f>+B23+'Julio 2015'!E23</f>
        <v>94</v>
      </c>
      <c r="F23" s="2">
        <f>+C23+'Julio 2015'!F23</f>
        <v>83</v>
      </c>
      <c r="G23" s="17">
        <f t="shared" si="10"/>
        <v>13.253012048192771</v>
      </c>
      <c r="H23" s="2">
        <f>+B23-C23+'Julio 2015'!H23</f>
        <v>147</v>
      </c>
      <c r="I23" s="18">
        <f>+'Agosto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4</v>
      </c>
      <c r="C24" s="19">
        <f>+'Agosto 2014'!B24</f>
        <v>4</v>
      </c>
      <c r="D24" s="17">
        <f t="shared" si="9"/>
        <v>0</v>
      </c>
      <c r="E24" s="2">
        <f>+B24+'Julio 2015'!E24</f>
        <v>80</v>
      </c>
      <c r="F24" s="2">
        <f>+C24+'Julio 2015'!F24</f>
        <v>68</v>
      </c>
      <c r="G24" s="17">
        <f t="shared" si="10"/>
        <v>17.647058823529413</v>
      </c>
      <c r="H24" s="2">
        <f>+B24-C24+'Julio 2015'!H24</f>
        <v>109</v>
      </c>
      <c r="I24" s="18">
        <f>+'Agosto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11</v>
      </c>
      <c r="C25" s="19">
        <f>+'Agosto 2014'!B25</f>
        <v>9</v>
      </c>
      <c r="D25" s="17">
        <f t="shared" si="9"/>
        <v>22.222222222222221</v>
      </c>
      <c r="E25" s="2">
        <f>+B25+'Julio 2015'!E25</f>
        <v>126</v>
      </c>
      <c r="F25" s="2">
        <f>+C25+'Julio 2015'!F25</f>
        <v>119</v>
      </c>
      <c r="G25" s="17">
        <f t="shared" si="10"/>
        <v>5.882352941176471</v>
      </c>
      <c r="H25" s="2">
        <f>+B25-C25+'Julio 2015'!H25</f>
        <v>188</v>
      </c>
      <c r="I25" s="18">
        <f>+'Agosto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5</v>
      </c>
      <c r="C26" s="19">
        <f>+'Agosto 2014'!B26</f>
        <v>1</v>
      </c>
      <c r="D26" s="17">
        <f t="shared" si="9"/>
        <v>400</v>
      </c>
      <c r="E26" s="2">
        <f>+B26+'Julio 2015'!E26</f>
        <v>46</v>
      </c>
      <c r="F26" s="2">
        <f>+C26+'Julio 2015'!F26</f>
        <v>19</v>
      </c>
      <c r="G26" s="17">
        <f t="shared" si="10"/>
        <v>142.10526315789474</v>
      </c>
      <c r="H26" s="2">
        <f>+B26-C26+'Julio 2015'!H26</f>
        <v>71</v>
      </c>
      <c r="I26" s="18">
        <f>+'Agosto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1</v>
      </c>
      <c r="C27" s="19">
        <f>+'Agosto 2014'!B27</f>
        <v>1</v>
      </c>
      <c r="D27" s="17">
        <f t="shared" si="9"/>
        <v>0</v>
      </c>
      <c r="E27" s="2">
        <f>+B27+'Julio 2015'!E27</f>
        <v>10</v>
      </c>
      <c r="F27" s="2">
        <f>+C27+'Julio 2015'!F27</f>
        <v>10</v>
      </c>
      <c r="G27" s="17">
        <f t="shared" si="10"/>
        <v>0</v>
      </c>
      <c r="H27" s="2">
        <f>+B27-C27+'Julio 2015'!H27</f>
        <v>12</v>
      </c>
      <c r="I27" s="18">
        <f>+'Agosto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68</v>
      </c>
      <c r="C28" s="6">
        <f>SUM(C20:C27)</f>
        <v>59</v>
      </c>
      <c r="D28" s="7">
        <f>+(B28-C28)*100/C28</f>
        <v>15.254237288135593</v>
      </c>
      <c r="E28" s="6">
        <f>SUM(E20:E27)</f>
        <v>816</v>
      </c>
      <c r="F28" s="6">
        <f>SUM(F20:F27)</f>
        <v>733</v>
      </c>
      <c r="G28" s="7">
        <f>+(E28-F28)*100/F28</f>
        <v>11.323328785811732</v>
      </c>
      <c r="H28" s="6">
        <f>SUM(H20:H27)</f>
        <v>1193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1645</v>
      </c>
      <c r="C29" s="14">
        <f>+C7+C13+C19+C28</f>
        <v>1525</v>
      </c>
      <c r="D29" s="15">
        <f>+(B29-C29)*100/C29</f>
        <v>7.8688524590163933</v>
      </c>
      <c r="E29" s="14">
        <f t="shared" ref="E29:I29" si="12">+E7+E13+E19+E28</f>
        <v>17192</v>
      </c>
      <c r="F29" s="14">
        <f t="shared" si="12"/>
        <v>16364</v>
      </c>
      <c r="G29" s="15">
        <f>+(E29-F29)*100/F29</f>
        <v>5.0598875580542657</v>
      </c>
      <c r="H29" s="14">
        <f t="shared" si="12"/>
        <v>25179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1243</v>
      </c>
      <c r="C30" s="13">
        <f>+C29-C7</f>
        <v>1149</v>
      </c>
      <c r="D30" s="12">
        <f>+(B30-C30)*100/C30</f>
        <v>8.1810269799825939</v>
      </c>
      <c r="E30" s="13">
        <f t="shared" ref="E30:I30" si="13">+E29-E7</f>
        <v>13122</v>
      </c>
      <c r="F30" s="13">
        <f t="shared" si="13"/>
        <v>12317</v>
      </c>
      <c r="G30" s="12">
        <f>+(E30-F30)*100/F30</f>
        <v>6.5356823901924166</v>
      </c>
      <c r="H30" s="13">
        <f t="shared" si="13"/>
        <v>19219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2"/>
  <dimension ref="A2:J30"/>
  <sheetViews>
    <sheetView zoomScale="150" zoomScaleNormal="150" zoomScalePageLayoutView="150"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150</v>
      </c>
      <c r="C4" s="19">
        <f>+'Julio 2014'!B4</f>
        <v>146</v>
      </c>
      <c r="D4" s="17">
        <f>+(B4-C4)*100/C4</f>
        <v>2.7397260273972601</v>
      </c>
      <c r="E4" s="2">
        <f>+B4+'Junio 2015'!E4</f>
        <v>1076</v>
      </c>
      <c r="F4" s="2">
        <f>+C4+'Junio 2015'!F4</f>
        <v>1039</v>
      </c>
      <c r="G4" s="17">
        <f t="shared" ref="G4:G19" si="0">+(E4-F4)*100/F4</f>
        <v>3.5611164581328199</v>
      </c>
      <c r="H4" s="2">
        <f>+B4-C4+'Junio 2015'!H4</f>
        <v>1730</v>
      </c>
      <c r="I4" s="18">
        <f>+'Julio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145</v>
      </c>
      <c r="C5" s="19">
        <f>+'Julio 2014'!B5</f>
        <v>186</v>
      </c>
      <c r="D5" s="17">
        <f t="shared" ref="D5:D18" si="2">+(B5-C5)*100/C5</f>
        <v>-22.043010752688172</v>
      </c>
      <c r="E5" s="2">
        <f>+B5+'Junio 2015'!E5</f>
        <v>1198</v>
      </c>
      <c r="F5" s="2">
        <f>+C5+'Junio 2015'!F5</f>
        <v>1248</v>
      </c>
      <c r="G5" s="17">
        <f t="shared" ref="G5:G6" si="3">+(E5-F5)*100/F5</f>
        <v>-4.0064102564102564</v>
      </c>
      <c r="H5" s="2">
        <f>+B5-C5+'Junio 2015'!H5</f>
        <v>1906</v>
      </c>
      <c r="I5" s="18">
        <f>+'Julio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181</v>
      </c>
      <c r="C6" s="19">
        <f>+'Julio 2014'!B6</f>
        <v>176</v>
      </c>
      <c r="D6" s="17">
        <f t="shared" si="2"/>
        <v>2.8409090909090908</v>
      </c>
      <c r="E6" s="2">
        <f>+B6+'Junio 2015'!E6</f>
        <v>1394</v>
      </c>
      <c r="F6" s="2">
        <f>+C6+'Junio 2015'!F6</f>
        <v>1384</v>
      </c>
      <c r="G6" s="17">
        <f t="shared" si="3"/>
        <v>0.7225433526011561</v>
      </c>
      <c r="H6" s="2">
        <f>+B6-C6+'Junio 2015'!H6</f>
        <v>2298</v>
      </c>
      <c r="I6" s="18">
        <f>+'Julio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476</v>
      </c>
      <c r="C7" s="6">
        <f>SUM(C4:C6)</f>
        <v>508</v>
      </c>
      <c r="D7" s="7">
        <f>+(B7-C7)*100/C7</f>
        <v>-6.2992125984251972</v>
      </c>
      <c r="E7" s="6">
        <f>SUM(E4:E6)</f>
        <v>3668</v>
      </c>
      <c r="F7" s="6">
        <f>SUM(F4:F6)</f>
        <v>3671</v>
      </c>
      <c r="G7" s="7">
        <f t="shared" si="0"/>
        <v>-8.172160174339417E-2</v>
      </c>
      <c r="H7" s="6">
        <f>SUM(H4:H6)</f>
        <v>5934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226</v>
      </c>
      <c r="C8" s="19">
        <f>+'Julio 2014'!B8</f>
        <v>202</v>
      </c>
      <c r="D8" s="17">
        <f t="shared" si="2"/>
        <v>11.881188118811881</v>
      </c>
      <c r="E8" s="2">
        <f>+B8+'Junio 2015'!E8</f>
        <v>1506</v>
      </c>
      <c r="F8" s="2">
        <f>+C8+'Junio 2015'!F8</f>
        <v>1416</v>
      </c>
      <c r="G8" s="17">
        <f t="shared" ref="G8:G12" si="5">+(E8-F8)*100/F8</f>
        <v>6.3559322033898304</v>
      </c>
      <c r="H8" s="2">
        <f>+B8-C8+'Junio 2015'!H8</f>
        <v>2370</v>
      </c>
      <c r="I8" s="18">
        <f>+'Julio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210</v>
      </c>
      <c r="C9" s="19">
        <f>+'Julio 2014'!B9</f>
        <v>224</v>
      </c>
      <c r="D9" s="17">
        <f t="shared" si="2"/>
        <v>-6.25</v>
      </c>
      <c r="E9" s="2">
        <f>+B9+'Junio 2015'!E9</f>
        <v>1690</v>
      </c>
      <c r="F9" s="2">
        <f>+C9+'Junio 2015'!F9</f>
        <v>1729</v>
      </c>
      <c r="G9" s="17">
        <f t="shared" si="5"/>
        <v>-2.255639097744361</v>
      </c>
      <c r="H9" s="2">
        <f>+B9-C9+'Junio 2015'!H9</f>
        <v>2749</v>
      </c>
      <c r="I9" s="18">
        <f>+'Julio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309</v>
      </c>
      <c r="C10" s="19">
        <f>+'Julio 2014'!B10</f>
        <v>316</v>
      </c>
      <c r="D10" s="17">
        <f t="shared" si="2"/>
        <v>-2.2151898734177213</v>
      </c>
      <c r="E10" s="2">
        <f>+B10+'Junio 2015'!E10</f>
        <v>2354</v>
      </c>
      <c r="F10" s="2">
        <f>+C10+'Junio 2015'!F10</f>
        <v>2206</v>
      </c>
      <c r="G10" s="17">
        <f t="shared" si="5"/>
        <v>6.70897552130553</v>
      </c>
      <c r="H10" s="2">
        <f>+B10-C10+'Junio 2015'!H10</f>
        <v>3805</v>
      </c>
      <c r="I10" s="18">
        <f>+'Julio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221</v>
      </c>
      <c r="C11" s="19">
        <f>+'Julio 2014'!B11</f>
        <v>208</v>
      </c>
      <c r="D11" s="17">
        <f t="shared" si="2"/>
        <v>6.25</v>
      </c>
      <c r="E11" s="2">
        <f>+B11+'Junio 2015'!E11</f>
        <v>1586</v>
      </c>
      <c r="F11" s="2">
        <f>+C11+'Junio 2015'!F11</f>
        <v>1482</v>
      </c>
      <c r="G11" s="17">
        <f t="shared" si="5"/>
        <v>7.0175438596491224</v>
      </c>
      <c r="H11" s="2">
        <f>+B11-C11+'Junio 2015'!H11</f>
        <v>2537</v>
      </c>
      <c r="I11" s="18">
        <f>+'Julio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209</v>
      </c>
      <c r="C12" s="19">
        <f>+'Julio 2014'!B12</f>
        <v>205</v>
      </c>
      <c r="D12" s="17">
        <f t="shared" si="2"/>
        <v>1.9512195121951219</v>
      </c>
      <c r="E12" s="2">
        <f>+B12+'Junio 2015'!E12</f>
        <v>1549</v>
      </c>
      <c r="F12" s="2">
        <f>+C12+'Junio 2015'!F12</f>
        <v>1409</v>
      </c>
      <c r="G12" s="17">
        <f t="shared" si="5"/>
        <v>9.9361249112845993</v>
      </c>
      <c r="H12" s="2">
        <f>+B12-C12+'Junio 2015'!H12</f>
        <v>2476</v>
      </c>
      <c r="I12" s="18">
        <f>+'Julio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1175</v>
      </c>
      <c r="C13" s="6">
        <f>SUM(C8:C12)</f>
        <v>1155</v>
      </c>
      <c r="D13" s="7">
        <f>+(B13-C13)*100/C13</f>
        <v>1.7316017316017316</v>
      </c>
      <c r="E13" s="6">
        <f>SUM(E8:E12)</f>
        <v>8685</v>
      </c>
      <c r="F13" s="6">
        <f>SUM(F8:F12)</f>
        <v>8242</v>
      </c>
      <c r="G13" s="7">
        <f t="shared" si="0"/>
        <v>5.3749090026692548</v>
      </c>
      <c r="H13" s="6">
        <f>SUM(H8:H12)</f>
        <v>13937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109</v>
      </c>
      <c r="C14" s="19">
        <f>+'Julio 2014'!B14</f>
        <v>85</v>
      </c>
      <c r="D14" s="17">
        <f t="shared" si="2"/>
        <v>28.235294117647058</v>
      </c>
      <c r="E14" s="2">
        <f>+B14+'Junio 2015'!E14</f>
        <v>741</v>
      </c>
      <c r="F14" s="2">
        <f>+C14+'Junio 2015'!F14</f>
        <v>756</v>
      </c>
      <c r="G14" s="17">
        <f t="shared" ref="G14:G18" si="7">+(E14-F14)*100/F14</f>
        <v>-1.9841269841269842</v>
      </c>
      <c r="H14" s="2">
        <f>+B14-C14+'Junio 2015'!H14</f>
        <v>1223</v>
      </c>
      <c r="I14" s="18">
        <f>+'Julio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57</v>
      </c>
      <c r="C15" s="19">
        <f>+'Julio 2014'!B15</f>
        <v>57</v>
      </c>
      <c r="D15" s="17">
        <f t="shared" si="2"/>
        <v>0</v>
      </c>
      <c r="E15" s="2">
        <f>+B15+'Junio 2015'!E15</f>
        <v>581</v>
      </c>
      <c r="F15" s="2">
        <f>+C15+'Junio 2015'!F15</f>
        <v>513</v>
      </c>
      <c r="G15" s="17">
        <f t="shared" si="7"/>
        <v>13.255360623781677</v>
      </c>
      <c r="H15" s="2">
        <f>+B15-C15+'Junio 2015'!H15</f>
        <v>966</v>
      </c>
      <c r="I15" s="18">
        <f>+'Julio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61</v>
      </c>
      <c r="C16" s="19">
        <f>+'Julio 2014'!B16</f>
        <v>53</v>
      </c>
      <c r="D16" s="17">
        <f t="shared" si="2"/>
        <v>15.09433962264151</v>
      </c>
      <c r="E16" s="2">
        <f>+B16+'Junio 2015'!E16</f>
        <v>534</v>
      </c>
      <c r="F16" s="2">
        <f>+C16+'Junio 2015'!F16</f>
        <v>461</v>
      </c>
      <c r="G16" s="17">
        <f t="shared" si="7"/>
        <v>15.835140997830802</v>
      </c>
      <c r="H16" s="2">
        <f>+B16-C16+'Junio 2015'!H16</f>
        <v>890</v>
      </c>
      <c r="I16" s="18">
        <f>+'Julio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46</v>
      </c>
      <c r="C17" s="19">
        <f>+'Julio 2014'!B17</f>
        <v>40</v>
      </c>
      <c r="D17" s="17">
        <f t="shared" si="2"/>
        <v>15</v>
      </c>
      <c r="E17" s="2">
        <f>+B17+'Junio 2015'!E17</f>
        <v>394</v>
      </c>
      <c r="F17" s="2">
        <f>+C17+'Junio 2015'!F17</f>
        <v>349</v>
      </c>
      <c r="G17" s="17">
        <f t="shared" si="7"/>
        <v>12.893982808022923</v>
      </c>
      <c r="H17" s="2">
        <f>+B17-C17+'Junio 2015'!H17</f>
        <v>614</v>
      </c>
      <c r="I17" s="18">
        <f>+'Julio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31</v>
      </c>
      <c r="C18" s="19">
        <f>+'Julio 2014'!B18</f>
        <v>23</v>
      </c>
      <c r="D18" s="17">
        <f t="shared" si="2"/>
        <v>34.782608695652172</v>
      </c>
      <c r="E18" s="2">
        <f>+B18+'Junio 2015'!E18</f>
        <v>196</v>
      </c>
      <c r="F18" s="2">
        <f>+C18+'Junio 2015'!F18</f>
        <v>173</v>
      </c>
      <c r="G18" s="17">
        <f t="shared" si="7"/>
        <v>13.294797687861271</v>
      </c>
      <c r="H18" s="2">
        <f>+B18-C18+'Junio 2015'!H18</f>
        <v>311</v>
      </c>
      <c r="I18" s="18">
        <f>+'Julio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304</v>
      </c>
      <c r="C19" s="6">
        <f>SUM(C14:C18)</f>
        <v>258</v>
      </c>
      <c r="D19" s="7">
        <f>+(B19-C19)*100/C19</f>
        <v>17.829457364341085</v>
      </c>
      <c r="E19" s="6">
        <f>SUM(E14:E18)</f>
        <v>2446</v>
      </c>
      <c r="F19" s="6">
        <f>SUM(F14:F18)</f>
        <v>2252</v>
      </c>
      <c r="G19" s="7">
        <f t="shared" si="0"/>
        <v>8.6145648312611005</v>
      </c>
      <c r="H19" s="6">
        <f>SUM(H14:H18)</f>
        <v>4004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25</v>
      </c>
      <c r="C20" s="19">
        <f>+'Julio 2014'!B20</f>
        <v>17</v>
      </c>
      <c r="D20" s="17">
        <f t="shared" ref="D20:D27" si="9">+(B20-C20)*100/C20</f>
        <v>47.058823529411768</v>
      </c>
      <c r="E20" s="2">
        <f>+B20+'Junio 2015'!E20</f>
        <v>158</v>
      </c>
      <c r="F20" s="2">
        <f>+C20+'Junio 2015'!F20</f>
        <v>167</v>
      </c>
      <c r="G20" s="17">
        <f t="shared" ref="G20:G27" si="10">+(E20-F20)*100/F20</f>
        <v>-5.3892215568862278</v>
      </c>
      <c r="H20" s="2">
        <f>+B20-C20+'Junio 2015'!H20</f>
        <v>254</v>
      </c>
      <c r="I20" s="18">
        <f>+'Julio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21</v>
      </c>
      <c r="C21" s="19">
        <f>+'Julio 2014'!B21</f>
        <v>14</v>
      </c>
      <c r="D21" s="17">
        <f t="shared" si="9"/>
        <v>50</v>
      </c>
      <c r="E21" s="2">
        <f>+B21+'Junio 2015'!E21</f>
        <v>187</v>
      </c>
      <c r="F21" s="2">
        <f>+C21+'Junio 2015'!F21</f>
        <v>154</v>
      </c>
      <c r="G21" s="17">
        <f t="shared" si="10"/>
        <v>21.428571428571427</v>
      </c>
      <c r="H21" s="2">
        <f>+B21-C21+'Junio 2015'!H21</f>
        <v>281</v>
      </c>
      <c r="I21" s="18">
        <f>+'Julio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7</v>
      </c>
      <c r="C22" s="19">
        <f>+'Julio 2014'!B22</f>
        <v>14</v>
      </c>
      <c r="D22" s="17">
        <f t="shared" si="9"/>
        <v>-50</v>
      </c>
      <c r="E22" s="2">
        <f>+B22+'Junio 2015'!E22</f>
        <v>78</v>
      </c>
      <c r="F22" s="2">
        <f>+C22+'Junio 2015'!F22</f>
        <v>75</v>
      </c>
      <c r="G22" s="17">
        <f t="shared" si="10"/>
        <v>4</v>
      </c>
      <c r="H22" s="2">
        <f>+B22-C22+'Junio 2015'!H22</f>
        <v>132</v>
      </c>
      <c r="I22" s="18">
        <f>+'Julio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11</v>
      </c>
      <c r="C23" s="19">
        <f>+'Julio 2014'!B23</f>
        <v>10</v>
      </c>
      <c r="D23" s="17">
        <f t="shared" si="9"/>
        <v>10</v>
      </c>
      <c r="E23" s="2">
        <f>+B23+'Junio 2015'!E23</f>
        <v>84</v>
      </c>
      <c r="F23" s="2">
        <f>+C23+'Junio 2015'!F23</f>
        <v>77</v>
      </c>
      <c r="G23" s="17">
        <f t="shared" si="10"/>
        <v>9.0909090909090917</v>
      </c>
      <c r="H23" s="2">
        <f>+B23-C23+'Junio 2015'!H23</f>
        <v>143</v>
      </c>
      <c r="I23" s="18">
        <f>+'Julio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8</v>
      </c>
      <c r="C24" s="19">
        <f>+'Julio 2014'!B24</f>
        <v>6</v>
      </c>
      <c r="D24" s="17">
        <f t="shared" si="9"/>
        <v>33.333333333333336</v>
      </c>
      <c r="E24" s="2">
        <f>+B24+'Junio 2015'!E24</f>
        <v>76</v>
      </c>
      <c r="F24" s="2">
        <f>+C24+'Junio 2015'!F24</f>
        <v>64</v>
      </c>
      <c r="G24" s="17">
        <f t="shared" si="10"/>
        <v>18.75</v>
      </c>
      <c r="H24" s="2">
        <f>+B24-C24+'Junio 2015'!H24</f>
        <v>109</v>
      </c>
      <c r="I24" s="18">
        <f>+'Julio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13</v>
      </c>
      <c r="C25" s="19">
        <f>+'Julio 2014'!B25</f>
        <v>18</v>
      </c>
      <c r="D25" s="17">
        <f t="shared" si="9"/>
        <v>-27.777777777777779</v>
      </c>
      <c r="E25" s="2">
        <f>+B25+'Junio 2015'!E25</f>
        <v>115</v>
      </c>
      <c r="F25" s="2">
        <f>+C25+'Junio 2015'!F25</f>
        <v>110</v>
      </c>
      <c r="G25" s="17">
        <f t="shared" si="10"/>
        <v>4.5454545454545459</v>
      </c>
      <c r="H25" s="2">
        <f>+B25-C25+'Junio 2015'!H25</f>
        <v>186</v>
      </c>
      <c r="I25" s="18">
        <f>+'Julio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4</v>
      </c>
      <c r="C26" s="19">
        <f>+'Julio 2014'!B26</f>
        <v>3</v>
      </c>
      <c r="D26" s="17">
        <f t="shared" si="9"/>
        <v>33.333333333333336</v>
      </c>
      <c r="E26" s="2">
        <f>+B26+'Junio 2015'!E26</f>
        <v>41</v>
      </c>
      <c r="F26" s="2">
        <f>+C26+'Junio 2015'!F26</f>
        <v>18</v>
      </c>
      <c r="G26" s="17">
        <f t="shared" si="10"/>
        <v>127.77777777777777</v>
      </c>
      <c r="H26" s="2">
        <f>+B26-C26+'Junio 2015'!H26</f>
        <v>67</v>
      </c>
      <c r="I26" s="18">
        <f>+'Julio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1</v>
      </c>
      <c r="C27" s="19">
        <f>+'Julio 2014'!B27</f>
        <v>2</v>
      </c>
      <c r="D27" s="17">
        <f t="shared" si="9"/>
        <v>-50</v>
      </c>
      <c r="E27" s="2">
        <f>+B27+'Junio 2015'!E27</f>
        <v>9</v>
      </c>
      <c r="F27" s="2">
        <f>+C27+'Junio 2015'!F27</f>
        <v>9</v>
      </c>
      <c r="G27" s="17">
        <f t="shared" si="10"/>
        <v>0</v>
      </c>
      <c r="H27" s="2">
        <f>+B27-C27+'Junio 2015'!H27</f>
        <v>12</v>
      </c>
      <c r="I27" s="18">
        <f>+'Julio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90</v>
      </c>
      <c r="C28" s="6">
        <f>SUM(C20:C27)</f>
        <v>84</v>
      </c>
      <c r="D28" s="7">
        <f>+(B28-C28)*100/C28</f>
        <v>7.1428571428571432</v>
      </c>
      <c r="E28" s="6">
        <f>SUM(E20:E27)</f>
        <v>748</v>
      </c>
      <c r="F28" s="6">
        <f>SUM(F20:F27)</f>
        <v>674</v>
      </c>
      <c r="G28" s="7">
        <f>+(E28-F28)*100/F28</f>
        <v>10.979228486646884</v>
      </c>
      <c r="H28" s="6">
        <f>SUM(H20:H27)</f>
        <v>1184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2045</v>
      </c>
      <c r="C29" s="14">
        <f>+C7+C13+C19+C28</f>
        <v>2005</v>
      </c>
      <c r="D29" s="15">
        <f>+(B29-C29)*100/C29</f>
        <v>1.9950124688279303</v>
      </c>
      <c r="E29" s="14">
        <f t="shared" ref="E29:I29" si="12">+E7+E13+E19+E28</f>
        <v>15547</v>
      </c>
      <c r="F29" s="14">
        <f t="shared" si="12"/>
        <v>14839</v>
      </c>
      <c r="G29" s="15">
        <f>+(E29-F29)*100/F29</f>
        <v>4.7712109980456905</v>
      </c>
      <c r="H29" s="14">
        <f t="shared" si="12"/>
        <v>25059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1569</v>
      </c>
      <c r="C30" s="13">
        <f>+C29-C7</f>
        <v>1497</v>
      </c>
      <c r="D30" s="12">
        <f>+(B30-C30)*100/C30</f>
        <v>4.8096192384769543</v>
      </c>
      <c r="E30" s="13">
        <f t="shared" ref="E30:I30" si="13">+E29-E7</f>
        <v>11879</v>
      </c>
      <c r="F30" s="13">
        <f t="shared" si="13"/>
        <v>11168</v>
      </c>
      <c r="G30" s="12">
        <f>+(E30-F30)*100/F30</f>
        <v>6.3664040114613183</v>
      </c>
      <c r="H30" s="13">
        <f t="shared" si="13"/>
        <v>19125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3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147</v>
      </c>
      <c r="C4" s="19">
        <f>+'Junio 2014'!B4</f>
        <v>127</v>
      </c>
      <c r="D4" s="17">
        <f>+(B4-C4)*100/C4</f>
        <v>15.748031496062993</v>
      </c>
      <c r="E4" s="2">
        <f>+B4+'Mayo 2015'!E4</f>
        <v>926</v>
      </c>
      <c r="F4" s="2">
        <f>+C4+'Mayo 2015'!F4</f>
        <v>893</v>
      </c>
      <c r="G4" s="17">
        <f t="shared" ref="G4:G19" si="0">+(E4-F4)*100/F4</f>
        <v>3.6954087346024638</v>
      </c>
      <c r="H4" s="2">
        <f>+B4-C4+'Mayo 2015'!H4</f>
        <v>1726</v>
      </c>
      <c r="I4" s="18">
        <f>+'Junio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172</v>
      </c>
      <c r="C5" s="19">
        <f>+'Junio 2014'!B5</f>
        <v>174</v>
      </c>
      <c r="D5" s="17">
        <f t="shared" ref="D5:D18" si="2">+(B5-C5)*100/C5</f>
        <v>-1.1494252873563218</v>
      </c>
      <c r="E5" s="2">
        <f>+B5+'Mayo 2015'!E5</f>
        <v>1053</v>
      </c>
      <c r="F5" s="2">
        <f>+C5+'Mayo 2015'!F5</f>
        <v>1062</v>
      </c>
      <c r="G5" s="17">
        <f t="shared" ref="G5:G6" si="3">+(E5-F5)*100/F5</f>
        <v>-0.84745762711864403</v>
      </c>
      <c r="H5" s="2">
        <f>+B5-C5+'Mayo 2015'!H5</f>
        <v>1947</v>
      </c>
      <c r="I5" s="18">
        <f>+'Junio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212</v>
      </c>
      <c r="C6" s="19">
        <f>+'Junio 2014'!B6</f>
        <v>189</v>
      </c>
      <c r="D6" s="17">
        <f t="shared" si="2"/>
        <v>12.169312169312169</v>
      </c>
      <c r="E6" s="2">
        <f>+B6+'Mayo 2015'!E6</f>
        <v>1213</v>
      </c>
      <c r="F6" s="2">
        <f>+C6+'Mayo 2015'!F6</f>
        <v>1208</v>
      </c>
      <c r="G6" s="17">
        <f t="shared" si="3"/>
        <v>0.41390728476821192</v>
      </c>
      <c r="H6" s="2">
        <f>+B6-C6+'Mayo 2015'!H6</f>
        <v>2293</v>
      </c>
      <c r="I6" s="18">
        <f>+'Junio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531</v>
      </c>
      <c r="C7" s="6">
        <f>SUM(C4:C6)</f>
        <v>490</v>
      </c>
      <c r="D7" s="7">
        <f>+(B7-C7)*100/C7</f>
        <v>8.3673469387755102</v>
      </c>
      <c r="E7" s="6">
        <f>SUM(E4:E6)</f>
        <v>3192</v>
      </c>
      <c r="F7" s="6">
        <f>SUM(F4:F6)</f>
        <v>3163</v>
      </c>
      <c r="G7" s="7">
        <f t="shared" si="0"/>
        <v>0.91685109073664239</v>
      </c>
      <c r="H7" s="6">
        <f>SUM(H4:H6)</f>
        <v>5966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207</v>
      </c>
      <c r="C8" s="19">
        <f>+'Junio 2014'!B8</f>
        <v>204</v>
      </c>
      <c r="D8" s="17">
        <f t="shared" si="2"/>
        <v>1.4705882352941178</v>
      </c>
      <c r="E8" s="2">
        <f>+B8+'Mayo 2015'!E8</f>
        <v>1280</v>
      </c>
      <c r="F8" s="2">
        <f>+C8+'Mayo 2015'!F8</f>
        <v>1214</v>
      </c>
      <c r="G8" s="17">
        <f t="shared" ref="G8:G12" si="5">+(E8-F8)*100/F8</f>
        <v>5.4365733113673809</v>
      </c>
      <c r="H8" s="2">
        <f>+B8-C8+'Mayo 2015'!H8</f>
        <v>2346</v>
      </c>
      <c r="I8" s="18">
        <f>+'Junio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247</v>
      </c>
      <c r="C9" s="19">
        <f>+'Junio 2014'!B9</f>
        <v>239</v>
      </c>
      <c r="D9" s="17">
        <f t="shared" si="2"/>
        <v>3.3472803347280333</v>
      </c>
      <c r="E9" s="2">
        <f>+B9+'Mayo 2015'!E9</f>
        <v>1480</v>
      </c>
      <c r="F9" s="2">
        <f>+C9+'Mayo 2015'!F9</f>
        <v>1505</v>
      </c>
      <c r="G9" s="17">
        <f t="shared" si="5"/>
        <v>-1.6611295681063123</v>
      </c>
      <c r="H9" s="2">
        <f>+B9-C9+'Mayo 2015'!H9</f>
        <v>2763</v>
      </c>
      <c r="I9" s="18">
        <f>+'Junio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319</v>
      </c>
      <c r="C10" s="19">
        <f>+'Junio 2014'!B10</f>
        <v>308</v>
      </c>
      <c r="D10" s="17">
        <f t="shared" si="2"/>
        <v>3.5714285714285716</v>
      </c>
      <c r="E10" s="2">
        <f>+B10+'Mayo 2015'!E10</f>
        <v>2045</v>
      </c>
      <c r="F10" s="2">
        <f>+C10+'Mayo 2015'!F10</f>
        <v>1890</v>
      </c>
      <c r="G10" s="17">
        <f t="shared" si="5"/>
        <v>8.2010582010582009</v>
      </c>
      <c r="H10" s="2">
        <f>+B10-C10+'Mayo 2015'!H10</f>
        <v>3812</v>
      </c>
      <c r="I10" s="18">
        <f>+'Junio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228</v>
      </c>
      <c r="C11" s="19">
        <f>+'Junio 2014'!B11</f>
        <v>217</v>
      </c>
      <c r="D11" s="17">
        <f t="shared" si="2"/>
        <v>5.0691244239631335</v>
      </c>
      <c r="E11" s="2">
        <f>+B11+'Mayo 2015'!E11</f>
        <v>1365</v>
      </c>
      <c r="F11" s="2">
        <f>+C11+'Mayo 2015'!F11</f>
        <v>1274</v>
      </c>
      <c r="G11" s="17">
        <f t="shared" si="5"/>
        <v>7.1428571428571432</v>
      </c>
      <c r="H11" s="2">
        <f>+B11-C11+'Mayo 2015'!H11</f>
        <v>2524</v>
      </c>
      <c r="I11" s="18">
        <f>+'Junio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213</v>
      </c>
      <c r="C12" s="19">
        <f>+'Junio 2014'!B12</f>
        <v>210</v>
      </c>
      <c r="D12" s="17">
        <f t="shared" si="2"/>
        <v>1.4285714285714286</v>
      </c>
      <c r="E12" s="2">
        <f>+B12+'Mayo 2015'!E12</f>
        <v>1340</v>
      </c>
      <c r="F12" s="2">
        <f>+C12+'Mayo 2015'!F12</f>
        <v>1204</v>
      </c>
      <c r="G12" s="17">
        <f t="shared" si="5"/>
        <v>11.295681063122924</v>
      </c>
      <c r="H12" s="2">
        <f>+B12-C12+'Mayo 2015'!H12</f>
        <v>2472</v>
      </c>
      <c r="I12" s="18">
        <f>+'Junio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1214</v>
      </c>
      <c r="C13" s="6">
        <f>SUM(C8:C12)</f>
        <v>1178</v>
      </c>
      <c r="D13" s="7">
        <f>+(B13-C13)*100/C13</f>
        <v>3.0560271646859083</v>
      </c>
      <c r="E13" s="6">
        <f>SUM(E8:E12)</f>
        <v>7510</v>
      </c>
      <c r="F13" s="6">
        <f>SUM(F8:F12)</f>
        <v>7087</v>
      </c>
      <c r="G13" s="7">
        <f t="shared" si="0"/>
        <v>5.9686750388034433</v>
      </c>
      <c r="H13" s="6">
        <f>SUM(H8:H12)</f>
        <v>13917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96</v>
      </c>
      <c r="C14" s="19">
        <f>+'Junio 2014'!B14</f>
        <v>95</v>
      </c>
      <c r="D14" s="17">
        <f t="shared" si="2"/>
        <v>1.0526315789473684</v>
      </c>
      <c r="E14" s="2">
        <f>+B14+'Mayo 2015'!E14</f>
        <v>632</v>
      </c>
      <c r="F14" s="2">
        <f>+C14+'Mayo 2015'!F14</f>
        <v>671</v>
      </c>
      <c r="G14" s="17">
        <f t="shared" ref="G14:G18" si="7">+(E14-F14)*100/F14</f>
        <v>-5.8122205663189268</v>
      </c>
      <c r="H14" s="2">
        <f>+B14-C14+'Mayo 2015'!H14</f>
        <v>1199</v>
      </c>
      <c r="I14" s="18">
        <f>+'Junio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99</v>
      </c>
      <c r="C15" s="19">
        <f>+'Junio 2014'!B15</f>
        <v>66</v>
      </c>
      <c r="D15" s="17">
        <f t="shared" si="2"/>
        <v>50</v>
      </c>
      <c r="E15" s="2">
        <f>+B15+'Mayo 2015'!E15</f>
        <v>524</v>
      </c>
      <c r="F15" s="2">
        <f>+C15+'Mayo 2015'!F15</f>
        <v>456</v>
      </c>
      <c r="G15" s="17">
        <f t="shared" si="7"/>
        <v>14.912280701754385</v>
      </c>
      <c r="H15" s="2">
        <f>+B15-C15+'Mayo 2015'!H15</f>
        <v>966</v>
      </c>
      <c r="I15" s="18">
        <f>+'Junio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85</v>
      </c>
      <c r="C16" s="19">
        <f>+'Junio 2014'!B16</f>
        <v>61</v>
      </c>
      <c r="D16" s="17">
        <f t="shared" si="2"/>
        <v>39.344262295081968</v>
      </c>
      <c r="E16" s="2">
        <f>+B16+'Mayo 2015'!E16</f>
        <v>473</v>
      </c>
      <c r="F16" s="2">
        <f>+C16+'Mayo 2015'!F16</f>
        <v>408</v>
      </c>
      <c r="G16" s="17">
        <f t="shared" si="7"/>
        <v>15.931372549019608</v>
      </c>
      <c r="H16" s="2">
        <f>+B16-C16+'Mayo 2015'!H16</f>
        <v>882</v>
      </c>
      <c r="I16" s="18">
        <f>+'Junio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59</v>
      </c>
      <c r="C17" s="19">
        <f>+'Junio 2014'!B17</f>
        <v>48</v>
      </c>
      <c r="D17" s="17">
        <f t="shared" si="2"/>
        <v>22.916666666666668</v>
      </c>
      <c r="E17" s="2">
        <f>+B17+'Mayo 2015'!E17</f>
        <v>348</v>
      </c>
      <c r="F17" s="2">
        <f>+C17+'Mayo 2015'!F17</f>
        <v>309</v>
      </c>
      <c r="G17" s="17">
        <f t="shared" si="7"/>
        <v>12.621359223300971</v>
      </c>
      <c r="H17" s="2">
        <f>+B17-C17+'Mayo 2015'!H17</f>
        <v>608</v>
      </c>
      <c r="I17" s="18">
        <f>+'Junio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33</v>
      </c>
      <c r="C18" s="19">
        <f>+'Junio 2014'!B18</f>
        <v>19</v>
      </c>
      <c r="D18" s="17">
        <f t="shared" si="2"/>
        <v>73.684210526315795</v>
      </c>
      <c r="E18" s="2">
        <f>+B18+'Mayo 2015'!E18</f>
        <v>165</v>
      </c>
      <c r="F18" s="2">
        <f>+C18+'Mayo 2015'!F18</f>
        <v>150</v>
      </c>
      <c r="G18" s="17">
        <f t="shared" si="7"/>
        <v>10</v>
      </c>
      <c r="H18" s="2">
        <f>+B18-C18+'Mayo 2015'!H18</f>
        <v>303</v>
      </c>
      <c r="I18" s="18">
        <f>+'Junio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372</v>
      </c>
      <c r="C19" s="6">
        <f>SUM(C14:C18)</f>
        <v>289</v>
      </c>
      <c r="D19" s="7">
        <f>+(B19-C19)*100/C19</f>
        <v>28.719723183391004</v>
      </c>
      <c r="E19" s="6">
        <f>SUM(E14:E18)</f>
        <v>2142</v>
      </c>
      <c r="F19" s="6">
        <f>SUM(F14:F18)</f>
        <v>1994</v>
      </c>
      <c r="G19" s="7">
        <f t="shared" si="0"/>
        <v>7.4222668004012036</v>
      </c>
      <c r="H19" s="6">
        <f>SUM(H14:H18)</f>
        <v>3958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30</v>
      </c>
      <c r="C20" s="19">
        <f>+'Junio 2014'!B20</f>
        <v>25</v>
      </c>
      <c r="D20" s="17">
        <f t="shared" ref="D20:D27" si="9">+(B20-C20)*100/C20</f>
        <v>20</v>
      </c>
      <c r="E20" s="2">
        <f>+B20+'Mayo 2015'!E20</f>
        <v>133</v>
      </c>
      <c r="F20" s="2">
        <f>+C20+'Mayo 2015'!F20</f>
        <v>150</v>
      </c>
      <c r="G20" s="17">
        <f t="shared" ref="G20:G27" si="10">+(E20-F20)*100/F20</f>
        <v>-11.333333333333334</v>
      </c>
      <c r="H20" s="2">
        <f>+B20-C20+'Mayo 2015'!H20</f>
        <v>246</v>
      </c>
      <c r="I20" s="18">
        <f>+'Junio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34</v>
      </c>
      <c r="C21" s="19">
        <f>+'Junio 2014'!B21</f>
        <v>22</v>
      </c>
      <c r="D21" s="17">
        <f t="shared" si="9"/>
        <v>54.545454545454547</v>
      </c>
      <c r="E21" s="2">
        <f>+B21+'Mayo 2015'!E21</f>
        <v>166</v>
      </c>
      <c r="F21" s="2">
        <f>+C21+'Mayo 2015'!F21</f>
        <v>140</v>
      </c>
      <c r="G21" s="17">
        <f t="shared" si="10"/>
        <v>18.571428571428573</v>
      </c>
      <c r="H21" s="2">
        <f>+B21-C21+'Mayo 2015'!H21</f>
        <v>274</v>
      </c>
      <c r="I21" s="18">
        <f>+'Junio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16</v>
      </c>
      <c r="C22" s="19">
        <f>+'Junio 2014'!B22</f>
        <v>9</v>
      </c>
      <c r="D22" s="17">
        <f t="shared" si="9"/>
        <v>77.777777777777771</v>
      </c>
      <c r="E22" s="2">
        <f>+B22+'Mayo 2015'!E22</f>
        <v>71</v>
      </c>
      <c r="F22" s="2">
        <f>+C22+'Mayo 2015'!F22</f>
        <v>61</v>
      </c>
      <c r="G22" s="17">
        <f t="shared" si="10"/>
        <v>16.393442622950818</v>
      </c>
      <c r="H22" s="2">
        <f>+B22-C22+'Mayo 2015'!H22</f>
        <v>139</v>
      </c>
      <c r="I22" s="18">
        <f>+'Junio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11</v>
      </c>
      <c r="C23" s="19">
        <f>+'Junio 2014'!B23</f>
        <v>11</v>
      </c>
      <c r="D23" s="17">
        <f t="shared" si="9"/>
        <v>0</v>
      </c>
      <c r="E23" s="2">
        <f>+B23+'Mayo 2015'!E23</f>
        <v>73</v>
      </c>
      <c r="F23" s="2">
        <f>+C23+'Mayo 2015'!F23</f>
        <v>67</v>
      </c>
      <c r="G23" s="17">
        <f t="shared" si="10"/>
        <v>8.9552238805970141</v>
      </c>
      <c r="H23" s="2">
        <f>+B23-C23+'Mayo 2015'!H23</f>
        <v>142</v>
      </c>
      <c r="I23" s="18">
        <f>+'Junio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13</v>
      </c>
      <c r="C24" s="19">
        <f>+'Junio 2014'!B24</f>
        <v>10</v>
      </c>
      <c r="D24" s="17">
        <f t="shared" si="9"/>
        <v>30</v>
      </c>
      <c r="E24" s="2">
        <f>+B24+'Mayo 2015'!E24</f>
        <v>68</v>
      </c>
      <c r="F24" s="2">
        <f>+C24+'Mayo 2015'!F24</f>
        <v>58</v>
      </c>
      <c r="G24" s="17">
        <f t="shared" si="10"/>
        <v>17.241379310344829</v>
      </c>
      <c r="H24" s="2">
        <f>+B24-C24+'Mayo 2015'!H24</f>
        <v>107</v>
      </c>
      <c r="I24" s="18">
        <f>+'Junio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16</v>
      </c>
      <c r="C25" s="19">
        <f>+'Junio 2014'!B25</f>
        <v>20</v>
      </c>
      <c r="D25" s="17">
        <f t="shared" si="9"/>
        <v>-20</v>
      </c>
      <c r="E25" s="2">
        <f>+B25+'Mayo 2015'!E25</f>
        <v>102</v>
      </c>
      <c r="F25" s="2">
        <f>+C25+'Mayo 2015'!F25</f>
        <v>92</v>
      </c>
      <c r="G25" s="17">
        <f t="shared" si="10"/>
        <v>10.869565217391305</v>
      </c>
      <c r="H25" s="2">
        <f>+B25-C25+'Mayo 2015'!H25</f>
        <v>191</v>
      </c>
      <c r="I25" s="18">
        <f>+'Junio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10</v>
      </c>
      <c r="C26" s="19">
        <f>+'Junio 2014'!B26</f>
        <v>1</v>
      </c>
      <c r="D26" s="17">
        <f t="shared" si="9"/>
        <v>900</v>
      </c>
      <c r="E26" s="2">
        <f>+B26+'Mayo 2015'!E26</f>
        <v>37</v>
      </c>
      <c r="F26" s="2">
        <f>+C26+'Mayo 2015'!F26</f>
        <v>15</v>
      </c>
      <c r="G26" s="17">
        <f t="shared" si="10"/>
        <v>146.66666666666666</v>
      </c>
      <c r="H26" s="2">
        <f>+B26-C26+'Mayo 2015'!H26</f>
        <v>66</v>
      </c>
      <c r="I26" s="18">
        <f>+'Junio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4</v>
      </c>
      <c r="C27" s="19">
        <v>1</v>
      </c>
      <c r="D27" s="17">
        <f t="shared" si="9"/>
        <v>300</v>
      </c>
      <c r="E27" s="2">
        <f>+B27+'Mayo 2015'!E27</f>
        <v>8</v>
      </c>
      <c r="F27" s="2">
        <f>+C27+'Mayo 2015'!F27</f>
        <v>7</v>
      </c>
      <c r="G27" s="17">
        <f t="shared" si="10"/>
        <v>14.285714285714286</v>
      </c>
      <c r="H27" s="2">
        <f>+B27-C27+'Mayo 2015'!H27</f>
        <v>13</v>
      </c>
      <c r="I27" s="18">
        <f>+'Junio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134</v>
      </c>
      <c r="C28" s="6">
        <f>SUM(C20:C27)</f>
        <v>99</v>
      </c>
      <c r="D28" s="7">
        <f>+(B28-C28)*100/C28</f>
        <v>35.353535353535356</v>
      </c>
      <c r="E28" s="6">
        <f>SUM(E20:E27)</f>
        <v>658</v>
      </c>
      <c r="F28" s="6">
        <f>SUM(F20:F27)</f>
        <v>590</v>
      </c>
      <c r="G28" s="7">
        <f>+(E28-F28)*100/F28</f>
        <v>11.525423728813559</v>
      </c>
      <c r="H28" s="6">
        <f>SUM(H20:H27)</f>
        <v>1178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2251</v>
      </c>
      <c r="C29" s="14">
        <f>+C7+C13+C19+C28</f>
        <v>2056</v>
      </c>
      <c r="D29" s="15">
        <f>+(B29-C29)*100/C29</f>
        <v>9.4844357976653697</v>
      </c>
      <c r="E29" s="14">
        <f t="shared" ref="E29:I29" si="12">+E7+E13+E19+E28</f>
        <v>13502</v>
      </c>
      <c r="F29" s="14">
        <f t="shared" si="12"/>
        <v>12834</v>
      </c>
      <c r="G29" s="15">
        <f>+(E29-F29)*100/F29</f>
        <v>5.2049244195106752</v>
      </c>
      <c r="H29" s="14">
        <f t="shared" si="12"/>
        <v>25019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1720</v>
      </c>
      <c r="C30" s="13">
        <f>+C29-C7</f>
        <v>1566</v>
      </c>
      <c r="D30" s="12">
        <f>+(B30-C30)*100/C30</f>
        <v>9.8339719029374209</v>
      </c>
      <c r="E30" s="13">
        <f t="shared" ref="E30:I30" si="13">+E29-E7</f>
        <v>10310</v>
      </c>
      <c r="F30" s="13">
        <f t="shared" si="13"/>
        <v>9671</v>
      </c>
      <c r="G30" s="12">
        <f>+(E30-F30)*100/F30</f>
        <v>6.60738289732189</v>
      </c>
      <c r="H30" s="13">
        <f t="shared" si="13"/>
        <v>19053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4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158</v>
      </c>
      <c r="C4" s="19">
        <f>+'Mayo 2014'!B4</f>
        <v>159</v>
      </c>
      <c r="D4" s="17">
        <f>+(B4-C4)*100/C4</f>
        <v>-0.62893081761006286</v>
      </c>
      <c r="E4" s="2">
        <f>+B4+'Abril 2015'!E4</f>
        <v>779</v>
      </c>
      <c r="F4" s="2">
        <f>+C4+'Abril 2015'!F4</f>
        <v>766</v>
      </c>
      <c r="G4" s="17">
        <f t="shared" ref="G4:G19" si="0">+(E4-F4)*100/F4</f>
        <v>1.6971279373368147</v>
      </c>
      <c r="H4" s="2">
        <f>+B4-C4+'Abril 2015'!H4</f>
        <v>1706</v>
      </c>
      <c r="I4" s="18">
        <f>+'Mayo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162</v>
      </c>
      <c r="C5" s="19">
        <f>+'Mayo 2014'!B5</f>
        <v>199</v>
      </c>
      <c r="D5" s="17">
        <f t="shared" ref="D5:D18" si="2">+(B5-C5)*100/C5</f>
        <v>-18.592964824120603</v>
      </c>
      <c r="E5" s="2">
        <f>+B5+'Abril 2015'!E5</f>
        <v>881</v>
      </c>
      <c r="F5" s="2">
        <f>+C5+'Abril 2015'!F5</f>
        <v>888</v>
      </c>
      <c r="G5" s="17">
        <f t="shared" ref="G5:G6" si="3">+(E5-F5)*100/F5</f>
        <v>-0.78828828828828834</v>
      </c>
      <c r="H5" s="2">
        <f>+B5-C5+'Abril 2015'!H5</f>
        <v>1949</v>
      </c>
      <c r="I5" s="18">
        <f>+'Mayo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189</v>
      </c>
      <c r="C6" s="19">
        <f>+'Mayo 2014'!B6</f>
        <v>210</v>
      </c>
      <c r="D6" s="17">
        <f t="shared" si="2"/>
        <v>-10</v>
      </c>
      <c r="E6" s="2">
        <f>+B6+'Abril 2015'!E6</f>
        <v>1001</v>
      </c>
      <c r="F6" s="2">
        <f>+C6+'Abril 2015'!F6</f>
        <v>1019</v>
      </c>
      <c r="G6" s="17">
        <f t="shared" si="3"/>
        <v>-1.7664376840039253</v>
      </c>
      <c r="H6" s="2">
        <f>+B6-C6+'Abril 2015'!H6</f>
        <v>2270</v>
      </c>
      <c r="I6" s="18">
        <f>+'Mayo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509</v>
      </c>
      <c r="C7" s="6">
        <f>SUM(C4:C6)</f>
        <v>568</v>
      </c>
      <c r="D7" s="7">
        <f>+(B7-C7)*100/C7</f>
        <v>-10.387323943661972</v>
      </c>
      <c r="E7" s="6">
        <f>SUM(E4:E6)</f>
        <v>2661</v>
      </c>
      <c r="F7" s="6">
        <f>SUM(F4:F6)</f>
        <v>2673</v>
      </c>
      <c r="G7" s="7">
        <f t="shared" si="0"/>
        <v>-0.44893378226711561</v>
      </c>
      <c r="H7" s="6">
        <f>SUM(H4:H6)</f>
        <v>5925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220</v>
      </c>
      <c r="C8" s="19">
        <f>+'Mayo 2014'!B8</f>
        <v>209</v>
      </c>
      <c r="D8" s="17">
        <f t="shared" si="2"/>
        <v>5.2631578947368425</v>
      </c>
      <c r="E8" s="2">
        <f>+B8+'Abril 2015'!E8</f>
        <v>1073</v>
      </c>
      <c r="F8" s="2">
        <f>+C8+'Abril 2015'!F8</f>
        <v>1010</v>
      </c>
      <c r="G8" s="17">
        <f t="shared" ref="G8:G12" si="5">+(E8-F8)*100/F8</f>
        <v>6.2376237623762378</v>
      </c>
      <c r="H8" s="2">
        <f>+B8-C8+'Abril 2015'!H8</f>
        <v>2343</v>
      </c>
      <c r="I8" s="18">
        <f>+'Mayo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222</v>
      </c>
      <c r="C9" s="19">
        <f>+'Mayo 2014'!B9</f>
        <v>257</v>
      </c>
      <c r="D9" s="17">
        <f t="shared" si="2"/>
        <v>-13.618677042801556</v>
      </c>
      <c r="E9" s="2">
        <f>+B9+'Abril 2015'!E9</f>
        <v>1233</v>
      </c>
      <c r="F9" s="2">
        <f>+C9+'Abril 2015'!F9</f>
        <v>1266</v>
      </c>
      <c r="G9" s="17">
        <f t="shared" si="5"/>
        <v>-2.6066350710900474</v>
      </c>
      <c r="H9" s="2">
        <f>+B9-C9+'Abril 2015'!H9</f>
        <v>2755</v>
      </c>
      <c r="I9" s="18">
        <f>+'Mayo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339</v>
      </c>
      <c r="C10" s="19">
        <f>+'Mayo 2014'!B10</f>
        <v>355</v>
      </c>
      <c r="D10" s="17">
        <f t="shared" si="2"/>
        <v>-4.507042253521127</v>
      </c>
      <c r="E10" s="2">
        <f>+B10+'Abril 2015'!E10</f>
        <v>1726</v>
      </c>
      <c r="F10" s="2">
        <f>+C10+'Abril 2015'!F10</f>
        <v>1582</v>
      </c>
      <c r="G10" s="17">
        <f t="shared" si="5"/>
        <v>9.1024020227560047</v>
      </c>
      <c r="H10" s="2">
        <f>+B10-C10+'Abril 2015'!H10</f>
        <v>3801</v>
      </c>
      <c r="I10" s="18">
        <f>+'Mayo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211</v>
      </c>
      <c r="C11" s="19">
        <f>+'Mayo 2014'!B11</f>
        <v>229</v>
      </c>
      <c r="D11" s="17">
        <f t="shared" si="2"/>
        <v>-7.8602620087336241</v>
      </c>
      <c r="E11" s="2">
        <f>+B11+'Abril 2015'!E11</f>
        <v>1137</v>
      </c>
      <c r="F11" s="2">
        <f>+C11+'Abril 2015'!F11</f>
        <v>1057</v>
      </c>
      <c r="G11" s="17">
        <f t="shared" si="5"/>
        <v>7.5685903500473035</v>
      </c>
      <c r="H11" s="2">
        <f>+B11-C11+'Abril 2015'!H11</f>
        <v>2513</v>
      </c>
      <c r="I11" s="18">
        <f>+'Mayo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216</v>
      </c>
      <c r="C12" s="19">
        <f>+'Mayo 2014'!B12</f>
        <v>178</v>
      </c>
      <c r="D12" s="17">
        <f t="shared" si="2"/>
        <v>21.348314606741575</v>
      </c>
      <c r="E12" s="2">
        <f>+B12+'Abril 2015'!E12</f>
        <v>1127</v>
      </c>
      <c r="F12" s="2">
        <f>+C12+'Abril 2015'!F12</f>
        <v>994</v>
      </c>
      <c r="G12" s="17">
        <f t="shared" si="5"/>
        <v>13.380281690140846</v>
      </c>
      <c r="H12" s="2">
        <f>+B12-C12+'Abril 2015'!H12</f>
        <v>2469</v>
      </c>
      <c r="I12" s="18">
        <f>+'Mayo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1208</v>
      </c>
      <c r="C13" s="6">
        <f>SUM(C8:C12)</f>
        <v>1228</v>
      </c>
      <c r="D13" s="7">
        <f>+(B13-C13)*100/C13</f>
        <v>-1.6286644951140066</v>
      </c>
      <c r="E13" s="6">
        <f>SUM(E8:E12)</f>
        <v>6296</v>
      </c>
      <c r="F13" s="6">
        <f>SUM(F8:F12)</f>
        <v>5909</v>
      </c>
      <c r="G13" s="7">
        <f t="shared" si="0"/>
        <v>6.5493315281773565</v>
      </c>
      <c r="H13" s="6">
        <f>SUM(H8:H12)</f>
        <v>13881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92</v>
      </c>
      <c r="C14" s="19">
        <f>+'Mayo 2014'!B14</f>
        <v>103</v>
      </c>
      <c r="D14" s="17">
        <f t="shared" si="2"/>
        <v>-10.679611650485437</v>
      </c>
      <c r="E14" s="2">
        <f>+B14+'Abril 2015'!E14</f>
        <v>536</v>
      </c>
      <c r="F14" s="2">
        <f>+C14+'Abril 2015'!F14</f>
        <v>576</v>
      </c>
      <c r="G14" s="17">
        <f t="shared" ref="G14:G18" si="7">+(E14-F14)*100/F14</f>
        <v>-6.9444444444444446</v>
      </c>
      <c r="H14" s="2">
        <f>+B14-C14+'Abril 2015'!H14</f>
        <v>1198</v>
      </c>
      <c r="I14" s="18">
        <f>+'Mayo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73</v>
      </c>
      <c r="C15" s="19">
        <f>+'Mayo 2014'!B15</f>
        <v>82</v>
      </c>
      <c r="D15" s="17">
        <f t="shared" si="2"/>
        <v>-10.975609756097562</v>
      </c>
      <c r="E15" s="2">
        <f>+B15+'Abril 2015'!E15</f>
        <v>425</v>
      </c>
      <c r="F15" s="2">
        <f>+C15+'Abril 2015'!F15</f>
        <v>390</v>
      </c>
      <c r="G15" s="17">
        <f t="shared" si="7"/>
        <v>8.9743589743589745</v>
      </c>
      <c r="H15" s="2">
        <f>+B15-C15+'Abril 2015'!H15</f>
        <v>933</v>
      </c>
      <c r="I15" s="18">
        <f>+'Mayo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60</v>
      </c>
      <c r="C16" s="19">
        <f>+'Mayo 2014'!B16</f>
        <v>77</v>
      </c>
      <c r="D16" s="17">
        <f t="shared" si="2"/>
        <v>-22.077922077922079</v>
      </c>
      <c r="E16" s="2">
        <f>+B16+'Abril 2015'!E16</f>
        <v>388</v>
      </c>
      <c r="F16" s="2">
        <f>+C16+'Abril 2015'!F16</f>
        <v>347</v>
      </c>
      <c r="G16" s="17">
        <f t="shared" si="7"/>
        <v>11.815561959654179</v>
      </c>
      <c r="H16" s="2">
        <f>+B16-C16+'Abril 2015'!H16</f>
        <v>858</v>
      </c>
      <c r="I16" s="18">
        <f>+'Mayo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48</v>
      </c>
      <c r="C17" s="19">
        <f>+'Mayo 2014'!B17</f>
        <v>50</v>
      </c>
      <c r="D17" s="17">
        <f t="shared" si="2"/>
        <v>-4</v>
      </c>
      <c r="E17" s="2">
        <f>+B17+'Abril 2015'!E17</f>
        <v>289</v>
      </c>
      <c r="F17" s="2">
        <f>+C17+'Abril 2015'!F17</f>
        <v>261</v>
      </c>
      <c r="G17" s="17">
        <f t="shared" si="7"/>
        <v>10.727969348659004</v>
      </c>
      <c r="H17" s="2">
        <f>+B17-C17+'Abril 2015'!H17</f>
        <v>597</v>
      </c>
      <c r="I17" s="18">
        <f>+'Mayo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24</v>
      </c>
      <c r="C18" s="19">
        <f>+'Mayo 2014'!B18</f>
        <v>28</v>
      </c>
      <c r="D18" s="17">
        <f t="shared" si="2"/>
        <v>-14.285714285714286</v>
      </c>
      <c r="E18" s="2">
        <f>+B18+'Abril 2015'!E18</f>
        <v>132</v>
      </c>
      <c r="F18" s="2">
        <f>+C18+'Abril 2015'!F18</f>
        <v>131</v>
      </c>
      <c r="G18" s="17">
        <f t="shared" si="7"/>
        <v>0.76335877862595425</v>
      </c>
      <c r="H18" s="2">
        <f>+B18-C18+'Abril 2015'!H18</f>
        <v>289</v>
      </c>
      <c r="I18" s="18">
        <f>+'Mayo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297</v>
      </c>
      <c r="C19" s="6">
        <f>SUM(C14:C18)</f>
        <v>340</v>
      </c>
      <c r="D19" s="7">
        <f>+(B19-C19)*100/C19</f>
        <v>-12.647058823529411</v>
      </c>
      <c r="E19" s="6">
        <f>SUM(E14:E18)</f>
        <v>1770</v>
      </c>
      <c r="F19" s="6">
        <f>SUM(F14:F18)</f>
        <v>1705</v>
      </c>
      <c r="G19" s="7">
        <f t="shared" si="0"/>
        <v>3.8123167155425222</v>
      </c>
      <c r="H19" s="6">
        <f>SUM(H14:H18)</f>
        <v>3875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16</v>
      </c>
      <c r="C20" s="19">
        <f>+'Mayo 2014'!B20</f>
        <v>21</v>
      </c>
      <c r="D20" s="17">
        <f t="shared" ref="D20:D27" si="9">+(B20-C20)*100/C20</f>
        <v>-23.80952380952381</v>
      </c>
      <c r="E20" s="2">
        <f>+B20+'Abril 2015'!E20</f>
        <v>103</v>
      </c>
      <c r="F20" s="2">
        <f>+C20+'Abril 2015'!F20</f>
        <v>125</v>
      </c>
      <c r="G20" s="17">
        <f t="shared" ref="G20:G27" si="10">+(E20-F20)*100/F20</f>
        <v>-17.600000000000001</v>
      </c>
      <c r="H20" s="2">
        <f>+B20-C20+'Abril 2015'!H20</f>
        <v>241</v>
      </c>
      <c r="I20" s="18">
        <f>+'Mayo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35</v>
      </c>
      <c r="C21" s="19">
        <f>+'Mayo 2014'!B21</f>
        <v>18</v>
      </c>
      <c r="D21" s="17">
        <f t="shared" si="9"/>
        <v>94.444444444444443</v>
      </c>
      <c r="E21" s="2">
        <f>+B21+'Abril 2015'!E21</f>
        <v>132</v>
      </c>
      <c r="F21" s="2">
        <f>+C21+'Abril 2015'!F21</f>
        <v>118</v>
      </c>
      <c r="G21" s="17">
        <f t="shared" si="10"/>
        <v>11.864406779661017</v>
      </c>
      <c r="H21" s="2">
        <f>+B21-C21+'Abril 2015'!H21</f>
        <v>262</v>
      </c>
      <c r="I21" s="18">
        <f>+'Mayo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9</v>
      </c>
      <c r="C22" s="19">
        <f>+'Mayo 2014'!B22</f>
        <v>15</v>
      </c>
      <c r="D22" s="17">
        <f t="shared" si="9"/>
        <v>-40</v>
      </c>
      <c r="E22" s="2">
        <f>+B22+'Abril 2015'!E22</f>
        <v>55</v>
      </c>
      <c r="F22" s="2">
        <f>+C22+'Abril 2015'!F22</f>
        <v>52</v>
      </c>
      <c r="G22" s="17">
        <f t="shared" si="10"/>
        <v>5.7692307692307692</v>
      </c>
      <c r="H22" s="2">
        <f>+B22-C22+'Abril 2015'!H22</f>
        <v>132</v>
      </c>
      <c r="I22" s="18">
        <f>+'Mayo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14</v>
      </c>
      <c r="C23" s="19">
        <f>+'Mayo 2014'!B23</f>
        <v>10</v>
      </c>
      <c r="D23" s="17">
        <f t="shared" si="9"/>
        <v>40</v>
      </c>
      <c r="E23" s="2">
        <f>+B23+'Abril 2015'!E23</f>
        <v>62</v>
      </c>
      <c r="F23" s="2">
        <f>+C23+'Abril 2015'!F23</f>
        <v>56</v>
      </c>
      <c r="G23" s="17">
        <f t="shared" si="10"/>
        <v>10.714285714285714</v>
      </c>
      <c r="H23" s="2">
        <f>+B23-C23+'Abril 2015'!H23</f>
        <v>142</v>
      </c>
      <c r="I23" s="18">
        <f>+'Mayo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13</v>
      </c>
      <c r="C24" s="19">
        <f>+'Mayo 2014'!B24</f>
        <v>8</v>
      </c>
      <c r="D24" s="17">
        <f t="shared" si="9"/>
        <v>62.5</v>
      </c>
      <c r="E24" s="2">
        <f>+B24+'Abril 2015'!E24</f>
        <v>55</v>
      </c>
      <c r="F24" s="2">
        <f>+C24+'Abril 2015'!F24</f>
        <v>48</v>
      </c>
      <c r="G24" s="17">
        <f t="shared" si="10"/>
        <v>14.583333333333334</v>
      </c>
      <c r="H24" s="2">
        <f>+B24-C24+'Abril 2015'!H24</f>
        <v>104</v>
      </c>
      <c r="I24" s="18">
        <f>+'Mayo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19</v>
      </c>
      <c r="C25" s="19">
        <f>+'Mayo 2014'!B25</f>
        <v>13</v>
      </c>
      <c r="D25" s="17">
        <f t="shared" si="9"/>
        <v>46.153846153846153</v>
      </c>
      <c r="E25" s="2">
        <f>+B25+'Abril 2015'!E25</f>
        <v>86</v>
      </c>
      <c r="F25" s="2">
        <f>+C25+'Abril 2015'!F25</f>
        <v>72</v>
      </c>
      <c r="G25" s="17">
        <f t="shared" si="10"/>
        <v>19.444444444444443</v>
      </c>
      <c r="H25" s="2">
        <f>+B25-C25+'Abril 2015'!H25</f>
        <v>195</v>
      </c>
      <c r="I25" s="18">
        <f>+'Mayo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4</v>
      </c>
      <c r="C26" s="19">
        <f>+'Mayo 2014'!B26</f>
        <v>2</v>
      </c>
      <c r="D26" s="17">
        <f t="shared" si="9"/>
        <v>100</v>
      </c>
      <c r="E26" s="2">
        <f>+B26+'Abril 2015'!E26</f>
        <v>27</v>
      </c>
      <c r="F26" s="2">
        <f>+C26+'Abril 2015'!F26</f>
        <v>14</v>
      </c>
      <c r="G26" s="17">
        <f t="shared" si="10"/>
        <v>92.857142857142861</v>
      </c>
      <c r="H26" s="2">
        <f>+B26-C26+'Abril 2015'!H26</f>
        <v>57</v>
      </c>
      <c r="I26" s="18">
        <f>+'Mayo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/>
      <c r="C27" s="19">
        <f>+'Mayo 2014'!B27</f>
        <v>2</v>
      </c>
      <c r="D27" s="17">
        <f t="shared" si="9"/>
        <v>-100</v>
      </c>
      <c r="E27" s="2">
        <f>+B27+'Abril 2015'!E27</f>
        <v>4</v>
      </c>
      <c r="F27" s="2">
        <f>+C27+'Abril 2015'!F27</f>
        <v>6</v>
      </c>
      <c r="G27" s="17">
        <f t="shared" si="10"/>
        <v>-33.333333333333336</v>
      </c>
      <c r="H27" s="2">
        <f>+B27-C27+'Abril 2015'!H27</f>
        <v>10</v>
      </c>
      <c r="I27" s="18">
        <f>+'Mayo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110</v>
      </c>
      <c r="C28" s="6">
        <f>SUM(C20:C27)</f>
        <v>89</v>
      </c>
      <c r="D28" s="7">
        <f>+(B28-C28)*100/C28</f>
        <v>23.59550561797753</v>
      </c>
      <c r="E28" s="6">
        <f>SUM(E20:E27)</f>
        <v>524</v>
      </c>
      <c r="F28" s="6">
        <f>SUM(F20:F27)</f>
        <v>491</v>
      </c>
      <c r="G28" s="7">
        <f>+(E28-F28)*100/F28</f>
        <v>6.7209775967413439</v>
      </c>
      <c r="H28" s="6">
        <f>SUM(H20:H27)</f>
        <v>1143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2124</v>
      </c>
      <c r="C29" s="14">
        <f>+C7+C13+C19+C28</f>
        <v>2225</v>
      </c>
      <c r="D29" s="15">
        <f>+(B29-C29)*100/C29</f>
        <v>-4.5393258426966296</v>
      </c>
      <c r="E29" s="14">
        <f t="shared" ref="E29:I29" si="12">+E7+E13+E19+E28</f>
        <v>11251</v>
      </c>
      <c r="F29" s="14">
        <f t="shared" si="12"/>
        <v>10778</v>
      </c>
      <c r="G29" s="15">
        <f>+(E29-F29)*100/F29</f>
        <v>4.3885693078493224</v>
      </c>
      <c r="H29" s="14">
        <f t="shared" si="12"/>
        <v>24824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1615</v>
      </c>
      <c r="C30" s="13">
        <f>+C29-C7</f>
        <v>1657</v>
      </c>
      <c r="D30" s="12">
        <f>+(B30-C30)*100/C30</f>
        <v>-2.5347012673506337</v>
      </c>
      <c r="E30" s="13">
        <f t="shared" ref="E30:I30" si="13">+E29-E7</f>
        <v>8590</v>
      </c>
      <c r="F30" s="13">
        <f t="shared" si="13"/>
        <v>8105</v>
      </c>
      <c r="G30" s="12">
        <f>+(E30-F30)*100/F30</f>
        <v>5.9839605181986428</v>
      </c>
      <c r="H30" s="13">
        <f t="shared" si="13"/>
        <v>18899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5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141</v>
      </c>
      <c r="C4" s="19">
        <f>+'Abril 2014'!B4</f>
        <v>152</v>
      </c>
      <c r="D4" s="17">
        <f>+(B4-C4)*100/C4</f>
        <v>-7.2368421052631575</v>
      </c>
      <c r="E4" s="2">
        <f>+B4+'Marzo 2015'!E4</f>
        <v>621</v>
      </c>
      <c r="F4" s="2">
        <f>+C4+'Marzo 2015'!F4</f>
        <v>607</v>
      </c>
      <c r="G4" s="17">
        <f t="shared" ref="G4:G19" si="0">+(E4-F4)*100/F4</f>
        <v>2.3064250411861615</v>
      </c>
      <c r="H4" s="2">
        <f>+B4-C4+'Marzo 2015'!H4</f>
        <v>1707</v>
      </c>
      <c r="I4" s="18">
        <f>+'Abril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177</v>
      </c>
      <c r="C5" s="19">
        <f>+'Abril 2014'!B5</f>
        <v>164</v>
      </c>
      <c r="D5" s="17">
        <f t="shared" ref="D5:D18" si="2">+(B5-C5)*100/C5</f>
        <v>7.9268292682926829</v>
      </c>
      <c r="E5" s="2">
        <f>+B5+'Marzo 2015'!E5</f>
        <v>719</v>
      </c>
      <c r="F5" s="2">
        <f>+C5+'Marzo 2015'!F5</f>
        <v>689</v>
      </c>
      <c r="G5" s="17">
        <f t="shared" ref="G5:G6" si="3">+(E5-F5)*100/F5</f>
        <v>4.3541364296081273</v>
      </c>
      <c r="H5" s="2">
        <f>+B5-C5+'Marzo 2015'!H5</f>
        <v>1986</v>
      </c>
      <c r="I5" s="18">
        <f>+'Abril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204</v>
      </c>
      <c r="C6" s="19">
        <f>+'Abril 2014'!B6</f>
        <v>199</v>
      </c>
      <c r="D6" s="17">
        <f t="shared" si="2"/>
        <v>2.512562814070352</v>
      </c>
      <c r="E6" s="2">
        <f>+B6+'Marzo 2015'!E6</f>
        <v>812</v>
      </c>
      <c r="F6" s="2">
        <f>+C6+'Marzo 2015'!F6</f>
        <v>809</v>
      </c>
      <c r="G6" s="17">
        <f t="shared" si="3"/>
        <v>0.37082818294190356</v>
      </c>
      <c r="H6" s="2">
        <f>+B6-C6+'Marzo 2015'!H6</f>
        <v>2291</v>
      </c>
      <c r="I6" s="18">
        <f>+'Abril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522</v>
      </c>
      <c r="C7" s="6">
        <f>SUM(C4:C6)</f>
        <v>515</v>
      </c>
      <c r="D7" s="7">
        <f>+(B7-C7)*100/C7</f>
        <v>1.3592233009708738</v>
      </c>
      <c r="E7" s="6">
        <f>SUM(E4:E6)</f>
        <v>2152</v>
      </c>
      <c r="F7" s="6">
        <f>SUM(F4:F6)</f>
        <v>2105</v>
      </c>
      <c r="G7" s="7">
        <f t="shared" si="0"/>
        <v>2.2327790973871733</v>
      </c>
      <c r="H7" s="6">
        <f>SUM(H4:H6)</f>
        <v>5984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236</v>
      </c>
      <c r="C8" s="19">
        <f>+'Abril 2014'!B8</f>
        <v>179</v>
      </c>
      <c r="D8" s="17">
        <f t="shared" si="2"/>
        <v>31.843575418994412</v>
      </c>
      <c r="E8" s="2">
        <f>+B8+'Marzo 2015'!E8</f>
        <v>853</v>
      </c>
      <c r="F8" s="2">
        <f>+C8+'Marzo 2015'!F8</f>
        <v>801</v>
      </c>
      <c r="G8" s="17">
        <f t="shared" ref="G8:G12" si="5">+(E8-F8)*100/F8</f>
        <v>6.4918851435705367</v>
      </c>
      <c r="H8" s="2">
        <f>+B8-C8+'Marzo 2015'!H8</f>
        <v>2332</v>
      </c>
      <c r="I8" s="18">
        <f>+'Abril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222</v>
      </c>
      <c r="C9" s="19">
        <f>+'Abril 2014'!B9</f>
        <v>250</v>
      </c>
      <c r="D9" s="17">
        <f t="shared" si="2"/>
        <v>-11.2</v>
      </c>
      <c r="E9" s="2">
        <f>+B9+'Marzo 2015'!E9</f>
        <v>1011</v>
      </c>
      <c r="F9" s="2">
        <f>+C9+'Marzo 2015'!F9</f>
        <v>1009</v>
      </c>
      <c r="G9" s="17">
        <f t="shared" si="5"/>
        <v>0.19821605550049554</v>
      </c>
      <c r="H9" s="2">
        <f>+B9-C9+'Marzo 2015'!H9</f>
        <v>2790</v>
      </c>
      <c r="I9" s="18">
        <f>+'Abril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334</v>
      </c>
      <c r="C10" s="19">
        <f>+'Abril 2014'!B10</f>
        <v>322</v>
      </c>
      <c r="D10" s="17">
        <f t="shared" si="2"/>
        <v>3.7267080745341614</v>
      </c>
      <c r="E10" s="2">
        <f>+B10+'Marzo 2015'!E10</f>
        <v>1387</v>
      </c>
      <c r="F10" s="2">
        <f>+C10+'Marzo 2015'!F10</f>
        <v>1227</v>
      </c>
      <c r="G10" s="17">
        <f t="shared" si="5"/>
        <v>13.039934800325998</v>
      </c>
      <c r="H10" s="2">
        <f>+B10-C10+'Marzo 2015'!H10</f>
        <v>3817</v>
      </c>
      <c r="I10" s="18">
        <f>+'Abril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226</v>
      </c>
      <c r="C11" s="19">
        <f>+'Abril 2014'!B11</f>
        <v>226</v>
      </c>
      <c r="D11" s="17">
        <f t="shared" si="2"/>
        <v>0</v>
      </c>
      <c r="E11" s="2">
        <f>+B11+'Marzo 2015'!E11</f>
        <v>926</v>
      </c>
      <c r="F11" s="2">
        <f>+C11+'Marzo 2015'!F11</f>
        <v>828</v>
      </c>
      <c r="G11" s="17">
        <f t="shared" si="5"/>
        <v>11.835748792270531</v>
      </c>
      <c r="H11" s="2">
        <f>+B11-C11+'Marzo 2015'!H11</f>
        <v>2531</v>
      </c>
      <c r="I11" s="18">
        <f>+'Abril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226</v>
      </c>
      <c r="C12" s="19">
        <f>+'Abril 2014'!B12</f>
        <v>175</v>
      </c>
      <c r="D12" s="17">
        <f t="shared" si="2"/>
        <v>29.142857142857142</v>
      </c>
      <c r="E12" s="2">
        <f>+B12+'Marzo 2015'!E12</f>
        <v>911</v>
      </c>
      <c r="F12" s="2">
        <f>+C12+'Marzo 2015'!F12</f>
        <v>816</v>
      </c>
      <c r="G12" s="17">
        <f t="shared" si="5"/>
        <v>11.642156862745098</v>
      </c>
      <c r="H12" s="2">
        <f>+B12-C12+'Marzo 2015'!H12</f>
        <v>2431</v>
      </c>
      <c r="I12" s="18">
        <f>+'Abril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1244</v>
      </c>
      <c r="C13" s="6">
        <f>SUM(C8:C12)</f>
        <v>1152</v>
      </c>
      <c r="D13" s="7">
        <f>+(B13-C13)*100/C13</f>
        <v>7.9861111111111107</v>
      </c>
      <c r="E13" s="6">
        <f>SUM(E8:E12)</f>
        <v>5088</v>
      </c>
      <c r="F13" s="6">
        <f>SUM(F8:F12)</f>
        <v>4681</v>
      </c>
      <c r="G13" s="7">
        <f t="shared" si="0"/>
        <v>8.6947233497115999</v>
      </c>
      <c r="H13" s="6">
        <f>SUM(H8:H12)</f>
        <v>13901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112</v>
      </c>
      <c r="C14" s="19">
        <f>+'Abril 2014'!B14</f>
        <v>114</v>
      </c>
      <c r="D14" s="17">
        <f t="shared" si="2"/>
        <v>-1.7543859649122806</v>
      </c>
      <c r="E14" s="2">
        <f>+B14+'Marzo 2015'!E14</f>
        <v>444</v>
      </c>
      <c r="F14" s="2">
        <f>+C14+'Marzo 2015'!F14</f>
        <v>473</v>
      </c>
      <c r="G14" s="17">
        <f t="shared" ref="G14:G18" si="7">+(E14-F14)*100/F14</f>
        <v>-6.1310782241014801</v>
      </c>
      <c r="H14" s="2">
        <f>+B14-C14+'Marzo 2015'!H14</f>
        <v>1209</v>
      </c>
      <c r="I14" s="18">
        <f>+'Abril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77</v>
      </c>
      <c r="C15" s="19">
        <f>+'Abril 2014'!B15</f>
        <v>76</v>
      </c>
      <c r="D15" s="17">
        <f t="shared" si="2"/>
        <v>1.3157894736842106</v>
      </c>
      <c r="E15" s="2">
        <f>+B15+'Marzo 2015'!E15</f>
        <v>352</v>
      </c>
      <c r="F15" s="2">
        <f>+C15+'Marzo 2015'!F15</f>
        <v>308</v>
      </c>
      <c r="G15" s="17">
        <f t="shared" si="7"/>
        <v>14.285714285714286</v>
      </c>
      <c r="H15" s="2">
        <f>+B15-C15+'Marzo 2015'!H15</f>
        <v>942</v>
      </c>
      <c r="I15" s="18">
        <f>+'Abril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68</v>
      </c>
      <c r="C16" s="19">
        <f>+'Abril 2014'!B16</f>
        <v>62</v>
      </c>
      <c r="D16" s="17">
        <f t="shared" si="2"/>
        <v>9.67741935483871</v>
      </c>
      <c r="E16" s="2">
        <f>+B16+'Marzo 2015'!E16</f>
        <v>328</v>
      </c>
      <c r="F16" s="2">
        <f>+C16+'Marzo 2015'!F16</f>
        <v>270</v>
      </c>
      <c r="G16" s="17">
        <f t="shared" si="7"/>
        <v>21.481481481481481</v>
      </c>
      <c r="H16" s="2">
        <f>+B16-C16+'Marzo 2015'!H16</f>
        <v>875</v>
      </c>
      <c r="I16" s="18">
        <f>+'Abril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58</v>
      </c>
      <c r="C17" s="19">
        <f>+'Abril 2014'!B17</f>
        <v>58</v>
      </c>
      <c r="D17" s="17">
        <f t="shared" si="2"/>
        <v>0</v>
      </c>
      <c r="E17" s="2">
        <f>+B17+'Marzo 2015'!E17</f>
        <v>241</v>
      </c>
      <c r="F17" s="2">
        <f>+C17+'Marzo 2015'!F17</f>
        <v>211</v>
      </c>
      <c r="G17" s="17">
        <f t="shared" si="7"/>
        <v>14.218009478672986</v>
      </c>
      <c r="H17" s="2">
        <f>+B17-C17+'Marzo 2015'!H17</f>
        <v>599</v>
      </c>
      <c r="I17" s="18">
        <f>+'Abril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20</v>
      </c>
      <c r="C18" s="19">
        <f>+'Abril 2014'!B18</f>
        <v>24</v>
      </c>
      <c r="D18" s="17">
        <f t="shared" si="2"/>
        <v>-16.666666666666668</v>
      </c>
      <c r="E18" s="2">
        <f>+B18+'Marzo 2015'!E18</f>
        <v>108</v>
      </c>
      <c r="F18" s="2">
        <f>+C18+'Marzo 2015'!F18</f>
        <v>103</v>
      </c>
      <c r="G18" s="17">
        <f t="shared" si="7"/>
        <v>4.8543689320388346</v>
      </c>
      <c r="H18" s="2">
        <f>+B18-C18+'Marzo 2015'!H18</f>
        <v>293</v>
      </c>
      <c r="I18" s="18">
        <f>+'Abril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335</v>
      </c>
      <c r="C19" s="6">
        <f>SUM(C14:C18)</f>
        <v>334</v>
      </c>
      <c r="D19" s="7">
        <f>+(B19-C19)*100/C19</f>
        <v>0.29940119760479039</v>
      </c>
      <c r="E19" s="6">
        <f>SUM(E14:E18)</f>
        <v>1473</v>
      </c>
      <c r="F19" s="6">
        <f>SUM(F14:F18)</f>
        <v>1365</v>
      </c>
      <c r="G19" s="7">
        <f t="shared" si="0"/>
        <v>7.9120879120879124</v>
      </c>
      <c r="H19" s="6">
        <f>SUM(H14:H18)</f>
        <v>3918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20</v>
      </c>
      <c r="C20" s="19">
        <f>+'Abril 2014'!B20</f>
        <v>19</v>
      </c>
      <c r="D20" s="17">
        <f t="shared" ref="D20:D27" si="9">+(B20-C20)*100/C20</f>
        <v>5.2631578947368425</v>
      </c>
      <c r="E20" s="2">
        <f>+B20+'Marzo 2015'!E20</f>
        <v>87</v>
      </c>
      <c r="F20" s="2">
        <f>+C20+'Marzo 2015'!F20</f>
        <v>104</v>
      </c>
      <c r="G20" s="17">
        <f t="shared" ref="G20:G27" si="10">+(E20-F20)*100/F20</f>
        <v>-16.346153846153847</v>
      </c>
      <c r="H20" s="2">
        <f>+B20-C20+'Marzo 2015'!H20</f>
        <v>246</v>
      </c>
      <c r="I20" s="18">
        <f>+'Abril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19</v>
      </c>
      <c r="C21" s="19">
        <f>+'Abril 2014'!B21</f>
        <v>26</v>
      </c>
      <c r="D21" s="17">
        <f t="shared" si="9"/>
        <v>-26.923076923076923</v>
      </c>
      <c r="E21" s="2">
        <f>+B21+'Marzo 2015'!E21</f>
        <v>97</v>
      </c>
      <c r="F21" s="2">
        <f>+C21+'Marzo 2015'!F21</f>
        <v>100</v>
      </c>
      <c r="G21" s="17">
        <f t="shared" si="10"/>
        <v>-3</v>
      </c>
      <c r="H21" s="2">
        <f>+B21-C21+'Marzo 2015'!H21</f>
        <v>245</v>
      </c>
      <c r="I21" s="18">
        <f>+'Abril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8</v>
      </c>
      <c r="C22" s="19">
        <f>+'Abril 2014'!B22</f>
        <v>8</v>
      </c>
      <c r="D22" s="17">
        <f t="shared" si="9"/>
        <v>0</v>
      </c>
      <c r="E22" s="2">
        <f>+B22+'Marzo 2015'!E22</f>
        <v>46</v>
      </c>
      <c r="F22" s="2">
        <f>+C22+'Marzo 2015'!F22</f>
        <v>37</v>
      </c>
      <c r="G22" s="17">
        <f t="shared" si="10"/>
        <v>24.324324324324323</v>
      </c>
      <c r="H22" s="2">
        <f>+B22-C22+'Marzo 2015'!H22</f>
        <v>138</v>
      </c>
      <c r="I22" s="18">
        <f>+'Abril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8</v>
      </c>
      <c r="C23" s="19">
        <f>+'Abril 2014'!B23</f>
        <v>7</v>
      </c>
      <c r="D23" s="17">
        <f t="shared" si="9"/>
        <v>14.285714285714286</v>
      </c>
      <c r="E23" s="2">
        <f>+B23+'Marzo 2015'!E23</f>
        <v>48</v>
      </c>
      <c r="F23" s="2">
        <f>+C23+'Marzo 2015'!F23</f>
        <v>46</v>
      </c>
      <c r="G23" s="17">
        <f t="shared" si="10"/>
        <v>4.3478260869565215</v>
      </c>
      <c r="H23" s="2">
        <f>+B23-C23+'Marzo 2015'!H23</f>
        <v>138</v>
      </c>
      <c r="I23" s="18">
        <f>+'Abril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10</v>
      </c>
      <c r="C24" s="19">
        <f>+'Abril 2014'!B24</f>
        <v>12</v>
      </c>
      <c r="D24" s="17">
        <f t="shared" si="9"/>
        <v>-16.666666666666668</v>
      </c>
      <c r="E24" s="2">
        <f>+B24+'Marzo 2015'!E24</f>
        <v>42</v>
      </c>
      <c r="F24" s="2">
        <f>+C24+'Marzo 2015'!F24</f>
        <v>40</v>
      </c>
      <c r="G24" s="17">
        <f t="shared" si="10"/>
        <v>5</v>
      </c>
      <c r="H24" s="2">
        <f>+B24-C24+'Marzo 2015'!H24</f>
        <v>99</v>
      </c>
      <c r="I24" s="18">
        <f>+'Abril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16</v>
      </c>
      <c r="C25" s="19">
        <f>+'Abril 2014'!B25</f>
        <v>17</v>
      </c>
      <c r="D25" s="17">
        <f t="shared" si="9"/>
        <v>-5.882352941176471</v>
      </c>
      <c r="E25" s="2">
        <f>+B25+'Marzo 2015'!E25</f>
        <v>67</v>
      </c>
      <c r="F25" s="2">
        <f>+C25+'Marzo 2015'!F25</f>
        <v>59</v>
      </c>
      <c r="G25" s="17">
        <f t="shared" si="10"/>
        <v>13.559322033898304</v>
      </c>
      <c r="H25" s="2">
        <f>+B25-C25+'Marzo 2015'!H25</f>
        <v>189</v>
      </c>
      <c r="I25" s="18">
        <f>+'Abril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6</v>
      </c>
      <c r="C26" s="19">
        <f>+'Abril 2014'!B26</f>
        <v>2</v>
      </c>
      <c r="D26" s="17">
        <f t="shared" si="9"/>
        <v>200</v>
      </c>
      <c r="E26" s="2">
        <f>+B26+'Marzo 2015'!E26</f>
        <v>23</v>
      </c>
      <c r="F26" s="2">
        <f>+C26+'Marzo 2015'!F26</f>
        <v>12</v>
      </c>
      <c r="G26" s="17">
        <f t="shared" si="10"/>
        <v>91.666666666666671</v>
      </c>
      <c r="H26" s="2">
        <f>+B26-C26+'Marzo 2015'!H26</f>
        <v>55</v>
      </c>
      <c r="I26" s="18">
        <f>+'Abril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1</v>
      </c>
      <c r="C27" s="19">
        <f>+'Abril 2014'!B27</f>
        <v>1</v>
      </c>
      <c r="D27" s="17">
        <f t="shared" si="9"/>
        <v>0</v>
      </c>
      <c r="E27" s="2">
        <f>+B27+'Marzo 2015'!E27</f>
        <v>4</v>
      </c>
      <c r="F27" s="2">
        <f>+C27+'Marzo 2015'!F27</f>
        <v>4</v>
      </c>
      <c r="G27" s="17">
        <f t="shared" si="10"/>
        <v>0</v>
      </c>
      <c r="H27" s="2">
        <f>+B27-C27+'Marzo 2015'!H27</f>
        <v>12</v>
      </c>
      <c r="I27" s="18">
        <f>+'Abril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88</v>
      </c>
      <c r="C28" s="6">
        <f>SUM(C20:C27)</f>
        <v>92</v>
      </c>
      <c r="D28" s="7">
        <f>+(B28-C28)*100/C28</f>
        <v>-4.3478260869565215</v>
      </c>
      <c r="E28" s="6">
        <f>SUM(E20:E27)</f>
        <v>414</v>
      </c>
      <c r="F28" s="6">
        <f>SUM(F20:F27)</f>
        <v>402</v>
      </c>
      <c r="G28" s="7">
        <f>+(E28-F28)*100/F28</f>
        <v>2.9850746268656718</v>
      </c>
      <c r="H28" s="6">
        <f>SUM(H20:H27)</f>
        <v>1122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2189</v>
      </c>
      <c r="C29" s="14">
        <f>+C7+C13+C19+C28</f>
        <v>2093</v>
      </c>
      <c r="D29" s="15">
        <f>+(B29-C29)*100/C29</f>
        <v>4.5867176301958912</v>
      </c>
      <c r="E29" s="14">
        <f t="shared" ref="E29:I29" si="12">+E7+E13+E19+E28</f>
        <v>9127</v>
      </c>
      <c r="F29" s="14">
        <f t="shared" si="12"/>
        <v>8553</v>
      </c>
      <c r="G29" s="15">
        <f>+(E29-F29)*100/F29</f>
        <v>6.7110955220390505</v>
      </c>
      <c r="H29" s="14">
        <f t="shared" si="12"/>
        <v>24925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1667</v>
      </c>
      <c r="C30" s="13">
        <f>+C29-C7</f>
        <v>1578</v>
      </c>
      <c r="D30" s="12">
        <f>+(B30-C30)*100/C30</f>
        <v>5.6400506970849174</v>
      </c>
      <c r="E30" s="13">
        <f t="shared" ref="E30:I30" si="13">+E29-E7</f>
        <v>6975</v>
      </c>
      <c r="F30" s="13">
        <f t="shared" si="13"/>
        <v>6448</v>
      </c>
      <c r="G30" s="12">
        <f>+(E30-F30)*100/F30</f>
        <v>8.1730769230769234</v>
      </c>
      <c r="H30" s="13">
        <f t="shared" si="13"/>
        <v>18941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6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191</v>
      </c>
      <c r="C4" s="19">
        <f>+'Marzo 2014'!B4</f>
        <v>165</v>
      </c>
      <c r="D4" s="17">
        <f>+(B4-C4)*100/C4</f>
        <v>15.757575757575758</v>
      </c>
      <c r="E4" s="2">
        <f>+B4+'Febrero 2015'!E4</f>
        <v>480</v>
      </c>
      <c r="F4" s="2">
        <f>+C4+'Febrero 2015'!F4</f>
        <v>455</v>
      </c>
      <c r="G4" s="17">
        <f t="shared" ref="G4:G19" si="0">+(E4-F4)*100/F4</f>
        <v>5.4945054945054945</v>
      </c>
      <c r="H4" s="2">
        <f>+B4-C4+'Febrero 2015'!H4</f>
        <v>1718</v>
      </c>
      <c r="I4" s="18">
        <f>+'Marzo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202</v>
      </c>
      <c r="C5" s="19">
        <f>+'Marzo 2014'!B5</f>
        <v>188</v>
      </c>
      <c r="D5" s="17">
        <f t="shared" ref="D5:D18" si="2">+(B5-C5)*100/C5</f>
        <v>7.4468085106382977</v>
      </c>
      <c r="E5" s="2">
        <f>+B5+'Febrero 2015'!E5</f>
        <v>542</v>
      </c>
      <c r="F5" s="2">
        <f>+C5+'Febrero 2015'!F5</f>
        <v>525</v>
      </c>
      <c r="G5" s="17">
        <f t="shared" ref="G5:G6" si="3">+(E5-F5)*100/F5</f>
        <v>3.2380952380952381</v>
      </c>
      <c r="H5" s="2">
        <f>+B5-C5+'Febrero 2015'!H5</f>
        <v>1973</v>
      </c>
      <c r="I5" s="18">
        <f>+'Marzo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215</v>
      </c>
      <c r="C6" s="19">
        <f>+'Marzo 2014'!B6</f>
        <v>228</v>
      </c>
      <c r="D6" s="17">
        <f t="shared" si="2"/>
        <v>-5.7017543859649127</v>
      </c>
      <c r="E6" s="2">
        <f>+B6+'Febrero 2015'!E6</f>
        <v>608</v>
      </c>
      <c r="F6" s="2">
        <f>+C6+'Febrero 2015'!F6</f>
        <v>610</v>
      </c>
      <c r="G6" s="17">
        <f t="shared" si="3"/>
        <v>-0.32786885245901637</v>
      </c>
      <c r="H6" s="2">
        <f>+B6-C6+'Febrero 2015'!H6</f>
        <v>2286</v>
      </c>
      <c r="I6" s="18">
        <f>+'Marzo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608</v>
      </c>
      <c r="C7" s="6">
        <f>SUM(C4:C6)</f>
        <v>581</v>
      </c>
      <c r="D7" s="7">
        <f>+(B7-C7)*100/C7</f>
        <v>4.6471600688468158</v>
      </c>
      <c r="E7" s="6">
        <f>SUM(E4:E6)</f>
        <v>1630</v>
      </c>
      <c r="F7" s="6">
        <f>SUM(F4:F6)</f>
        <v>1590</v>
      </c>
      <c r="G7" s="7">
        <f t="shared" si="0"/>
        <v>2.5157232704402515</v>
      </c>
      <c r="H7" s="6">
        <f>SUM(H4:H6)</f>
        <v>5977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221</v>
      </c>
      <c r="C8" s="19">
        <f>+'Marzo 2014'!B8</f>
        <v>228</v>
      </c>
      <c r="D8" s="17">
        <f t="shared" si="2"/>
        <v>-3.0701754385964914</v>
      </c>
      <c r="E8" s="2">
        <f>+B8+'Febrero 2015'!E8</f>
        <v>617</v>
      </c>
      <c r="F8" s="2">
        <f>+C8+'Febrero 2015'!F8</f>
        <v>622</v>
      </c>
      <c r="G8" s="17">
        <f t="shared" ref="G8:G12" si="5">+(E8-F8)*100/F8</f>
        <v>-0.8038585209003215</v>
      </c>
      <c r="H8" s="2">
        <f>+B8-C8+'Febrero 2015'!H8</f>
        <v>2275</v>
      </c>
      <c r="I8" s="18">
        <f>+'Marzo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303</v>
      </c>
      <c r="C9" s="19">
        <f>+'Marzo 2014'!B9</f>
        <v>268</v>
      </c>
      <c r="D9" s="17">
        <f t="shared" si="2"/>
        <v>13.059701492537313</v>
      </c>
      <c r="E9" s="2">
        <f>+B9+'Febrero 2015'!E9</f>
        <v>789</v>
      </c>
      <c r="F9" s="2">
        <f>+C9+'Febrero 2015'!F9</f>
        <v>759</v>
      </c>
      <c r="G9" s="17">
        <f t="shared" si="5"/>
        <v>3.9525691699604741</v>
      </c>
      <c r="H9" s="2">
        <f>+B9-C9+'Febrero 2015'!H9</f>
        <v>2818</v>
      </c>
      <c r="I9" s="18">
        <f>+'Marzo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407</v>
      </c>
      <c r="C10" s="19">
        <f>+'Marzo 2014'!B10</f>
        <v>303</v>
      </c>
      <c r="D10" s="17">
        <f t="shared" si="2"/>
        <v>34.323432343234323</v>
      </c>
      <c r="E10" s="2">
        <f>+B10+'Febrero 2015'!E10</f>
        <v>1053</v>
      </c>
      <c r="F10" s="2">
        <f>+C10+'Febrero 2015'!F10</f>
        <v>905</v>
      </c>
      <c r="G10" s="17">
        <f t="shared" si="5"/>
        <v>16.353591160220994</v>
      </c>
      <c r="H10" s="2">
        <f>+B10-C10+'Febrero 2015'!H10</f>
        <v>3805</v>
      </c>
      <c r="I10" s="18">
        <f>+'Marzo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251</v>
      </c>
      <c r="C11" s="19">
        <f>+'Marzo 2014'!B11</f>
        <v>213</v>
      </c>
      <c r="D11" s="17">
        <f t="shared" si="2"/>
        <v>17.84037558685446</v>
      </c>
      <c r="E11" s="2">
        <f>+B11+'Febrero 2015'!E11</f>
        <v>700</v>
      </c>
      <c r="F11" s="2">
        <f>+C11+'Febrero 2015'!F11</f>
        <v>602</v>
      </c>
      <c r="G11" s="17">
        <f t="shared" si="5"/>
        <v>16.279069767441861</v>
      </c>
      <c r="H11" s="2">
        <f>+B11-C11+'Febrero 2015'!H11</f>
        <v>2531</v>
      </c>
      <c r="I11" s="18">
        <f>+'Marzo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260</v>
      </c>
      <c r="C12" s="19">
        <f>+'Marzo 2014'!B12</f>
        <v>211</v>
      </c>
      <c r="D12" s="17">
        <f t="shared" si="2"/>
        <v>23.222748815165875</v>
      </c>
      <c r="E12" s="2">
        <f>+B12+'Febrero 2015'!E12</f>
        <v>685</v>
      </c>
      <c r="F12" s="2">
        <f>+C12+'Febrero 2015'!F12</f>
        <v>641</v>
      </c>
      <c r="G12" s="17">
        <f t="shared" si="5"/>
        <v>6.8642745709828397</v>
      </c>
      <c r="H12" s="2">
        <f>+B12-C12+'Febrero 2015'!H12</f>
        <v>2380</v>
      </c>
      <c r="I12" s="18">
        <f>+'Marzo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1442</v>
      </c>
      <c r="C13" s="6">
        <f>SUM(C8:C12)</f>
        <v>1223</v>
      </c>
      <c r="D13" s="7">
        <f>+(B13-C13)*100/C13</f>
        <v>17.906786590351594</v>
      </c>
      <c r="E13" s="6">
        <f>SUM(E8:E12)</f>
        <v>3844</v>
      </c>
      <c r="F13" s="6">
        <f>SUM(F8:F12)</f>
        <v>3529</v>
      </c>
      <c r="G13" s="7">
        <f t="shared" si="0"/>
        <v>8.9260413714933406</v>
      </c>
      <c r="H13" s="6">
        <f>SUM(H8:H12)</f>
        <v>13809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121</v>
      </c>
      <c r="C14" s="19">
        <f>+'Marzo 2014'!B14</f>
        <v>125</v>
      </c>
      <c r="D14" s="17">
        <f t="shared" si="2"/>
        <v>-3.2</v>
      </c>
      <c r="E14" s="2">
        <f>+B14+'Febrero 2015'!E14</f>
        <v>332</v>
      </c>
      <c r="F14" s="2">
        <f>+C14+'Febrero 2015'!F14</f>
        <v>359</v>
      </c>
      <c r="G14" s="17">
        <f t="shared" ref="G14:G18" si="7">+(E14-F14)*100/F14</f>
        <v>-7.5208913649025071</v>
      </c>
      <c r="H14" s="2">
        <f>+B14-C14+'Febrero 2015'!H14</f>
        <v>1211</v>
      </c>
      <c r="I14" s="18">
        <f>+'Marzo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92</v>
      </c>
      <c r="C15" s="19">
        <f>+'Marzo 2014'!B15</f>
        <v>84</v>
      </c>
      <c r="D15" s="17">
        <f t="shared" si="2"/>
        <v>9.5238095238095237</v>
      </c>
      <c r="E15" s="2">
        <f>+B15+'Febrero 2015'!E15</f>
        <v>275</v>
      </c>
      <c r="F15" s="2">
        <f>+C15+'Febrero 2015'!F15</f>
        <v>232</v>
      </c>
      <c r="G15" s="17">
        <f t="shared" si="7"/>
        <v>18.53448275862069</v>
      </c>
      <c r="H15" s="2">
        <f>+B15-C15+'Febrero 2015'!H15</f>
        <v>941</v>
      </c>
      <c r="I15" s="18">
        <f>+'Marzo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106</v>
      </c>
      <c r="C16" s="19">
        <f>+'Marzo 2014'!B16</f>
        <v>63</v>
      </c>
      <c r="D16" s="17">
        <f t="shared" si="2"/>
        <v>68.253968253968253</v>
      </c>
      <c r="E16" s="2">
        <f>+B16+'Febrero 2015'!E16</f>
        <v>260</v>
      </c>
      <c r="F16" s="2">
        <f>+C16+'Febrero 2015'!F16</f>
        <v>208</v>
      </c>
      <c r="G16" s="17">
        <f t="shared" si="7"/>
        <v>25</v>
      </c>
      <c r="H16" s="2">
        <f>+B16-C16+'Febrero 2015'!H16</f>
        <v>869</v>
      </c>
      <c r="I16" s="18">
        <f>+'Marzo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69</v>
      </c>
      <c r="C17" s="19">
        <f>+'Marzo 2014'!B17</f>
        <v>57</v>
      </c>
      <c r="D17" s="17">
        <f t="shared" si="2"/>
        <v>21.05263157894737</v>
      </c>
      <c r="E17" s="2">
        <f>+B17+'Febrero 2015'!E17</f>
        <v>183</v>
      </c>
      <c r="F17" s="2">
        <f>+C17+'Febrero 2015'!F17</f>
        <v>153</v>
      </c>
      <c r="G17" s="17">
        <f t="shared" si="7"/>
        <v>19.607843137254903</v>
      </c>
      <c r="H17" s="2">
        <f>+B17-C17+'Febrero 2015'!H17</f>
        <v>599</v>
      </c>
      <c r="I17" s="18">
        <f>+'Marzo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27</v>
      </c>
      <c r="C18" s="19">
        <f>+'Marzo 2014'!B18</f>
        <v>21</v>
      </c>
      <c r="D18" s="17">
        <f t="shared" si="2"/>
        <v>28.571428571428573</v>
      </c>
      <c r="E18" s="2">
        <f>+B18+'Febrero 2015'!E18</f>
        <v>88</v>
      </c>
      <c r="F18" s="2">
        <f>+C18+'Febrero 2015'!F18</f>
        <v>79</v>
      </c>
      <c r="G18" s="17">
        <f t="shared" si="7"/>
        <v>11.39240506329114</v>
      </c>
      <c r="H18" s="2">
        <f>+B18-C18+'Febrero 2015'!H18</f>
        <v>297</v>
      </c>
      <c r="I18" s="18">
        <f>+'Marzo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415</v>
      </c>
      <c r="C19" s="6">
        <f>SUM(C14:C18)</f>
        <v>350</v>
      </c>
      <c r="D19" s="7">
        <f>+(B19-C19)*100/C19</f>
        <v>18.571428571428573</v>
      </c>
      <c r="E19" s="6">
        <f>SUM(E14:E18)</f>
        <v>1138</v>
      </c>
      <c r="F19" s="6">
        <f>SUM(F14:F18)</f>
        <v>1031</v>
      </c>
      <c r="G19" s="7">
        <f t="shared" si="0"/>
        <v>10.37827352085354</v>
      </c>
      <c r="H19" s="6">
        <f>SUM(H14:H18)</f>
        <v>3917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26</v>
      </c>
      <c r="C20" s="19">
        <f>+'Marzo 2014'!B20</f>
        <v>31</v>
      </c>
      <c r="D20" s="17">
        <f t="shared" ref="D20:D27" si="9">+(B20-C20)*100/C20</f>
        <v>-16.129032258064516</v>
      </c>
      <c r="E20" s="2">
        <f>+B20+'Febrero 2015'!E20</f>
        <v>67</v>
      </c>
      <c r="F20" s="2">
        <f>+C20+'Febrero 2015'!F20</f>
        <v>85</v>
      </c>
      <c r="G20" s="17">
        <f t="shared" ref="G20:G27" si="10">+(E20-F20)*100/F20</f>
        <v>-21.176470588235293</v>
      </c>
      <c r="H20" s="2">
        <f>+B20-C20+'Febrero 2015'!H20</f>
        <v>245</v>
      </c>
      <c r="I20" s="18">
        <f>+'Marzo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31</v>
      </c>
      <c r="C21" s="19">
        <f>+'Marzo 2014'!B21</f>
        <v>21</v>
      </c>
      <c r="D21" s="17">
        <f t="shared" si="9"/>
        <v>47.61904761904762</v>
      </c>
      <c r="E21" s="2">
        <f>+B21+'Febrero 2015'!E21</f>
        <v>78</v>
      </c>
      <c r="F21" s="2">
        <f>+C21+'Febrero 2015'!F21</f>
        <v>74</v>
      </c>
      <c r="G21" s="17">
        <f t="shared" si="10"/>
        <v>5.4054054054054053</v>
      </c>
      <c r="H21" s="2">
        <f>+B21-C21+'Febrero 2015'!H21</f>
        <v>252</v>
      </c>
      <c r="I21" s="18">
        <f>+'Marzo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13</v>
      </c>
      <c r="C22" s="19">
        <f>+'Marzo 2014'!B22</f>
        <v>8</v>
      </c>
      <c r="D22" s="17">
        <f t="shared" si="9"/>
        <v>62.5</v>
      </c>
      <c r="E22" s="2">
        <f>+B22+'Febrero 2015'!E22</f>
        <v>38</v>
      </c>
      <c r="F22" s="2">
        <f>+C22+'Febrero 2015'!F22</f>
        <v>29</v>
      </c>
      <c r="G22" s="17">
        <f t="shared" si="10"/>
        <v>31.03448275862069</v>
      </c>
      <c r="H22" s="2">
        <f>+B22-C22+'Febrero 2015'!H22</f>
        <v>138</v>
      </c>
      <c r="I22" s="18">
        <f>+'Marzo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14</v>
      </c>
      <c r="C23" s="19">
        <f>+'Marzo 2014'!B23</f>
        <v>14</v>
      </c>
      <c r="D23" s="17">
        <f t="shared" si="9"/>
        <v>0</v>
      </c>
      <c r="E23" s="2">
        <f>+B23+'Febrero 2015'!E23</f>
        <v>40</v>
      </c>
      <c r="F23" s="2">
        <f>+C23+'Febrero 2015'!F23</f>
        <v>39</v>
      </c>
      <c r="G23" s="17">
        <f t="shared" si="10"/>
        <v>2.5641025641025643</v>
      </c>
      <c r="H23" s="2">
        <f>+B23-C23+'Febrero 2015'!H23</f>
        <v>137</v>
      </c>
      <c r="I23" s="18">
        <f>+'Marzo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14</v>
      </c>
      <c r="C24" s="19">
        <f>+'Marzo 2014'!B24</f>
        <v>7</v>
      </c>
      <c r="D24" s="17">
        <f t="shared" si="9"/>
        <v>100</v>
      </c>
      <c r="E24" s="2">
        <f>+B24+'Febrero 2015'!E24</f>
        <v>32</v>
      </c>
      <c r="F24" s="2">
        <f>+C24+'Febrero 2015'!F24</f>
        <v>28</v>
      </c>
      <c r="G24" s="17">
        <f t="shared" si="10"/>
        <v>14.285714285714286</v>
      </c>
      <c r="H24" s="2">
        <f>+B24-C24+'Febrero 2015'!H24</f>
        <v>101</v>
      </c>
      <c r="I24" s="18">
        <f>+'Marzo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14</v>
      </c>
      <c r="C25" s="19">
        <f>+'Marzo 2014'!B25</f>
        <v>12</v>
      </c>
      <c r="D25" s="17">
        <f t="shared" si="9"/>
        <v>16.666666666666668</v>
      </c>
      <c r="E25" s="2">
        <f>+B25+'Febrero 2015'!E25</f>
        <v>51</v>
      </c>
      <c r="F25" s="2">
        <f>+C25+'Febrero 2015'!F25</f>
        <v>42</v>
      </c>
      <c r="G25" s="17">
        <f t="shared" si="10"/>
        <v>21.428571428571427</v>
      </c>
      <c r="H25" s="2">
        <f>+B25-C25+'Febrero 2015'!H25</f>
        <v>190</v>
      </c>
      <c r="I25" s="18">
        <f>+'Marzo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7</v>
      </c>
      <c r="C26" s="19">
        <f>+'Marzo 2014'!B26</f>
        <v>4</v>
      </c>
      <c r="D26" s="17">
        <f t="shared" si="9"/>
        <v>75</v>
      </c>
      <c r="E26" s="2">
        <f>+B26+'Febrero 2015'!E26</f>
        <v>17</v>
      </c>
      <c r="F26" s="2">
        <f>+C26+'Febrero 2015'!F26</f>
        <v>10</v>
      </c>
      <c r="G26" s="17">
        <f t="shared" si="10"/>
        <v>70</v>
      </c>
      <c r="H26" s="2">
        <f>+B26-C26+'Febrero 2015'!H26</f>
        <v>51</v>
      </c>
      <c r="I26" s="18">
        <f>+'Marzo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2</v>
      </c>
      <c r="C27" s="19">
        <f>+'Marzo 2014'!B27</f>
        <v>0</v>
      </c>
      <c r="D27" s="17" t="e">
        <f t="shared" si="9"/>
        <v>#DIV/0!</v>
      </c>
      <c r="E27" s="2">
        <f>+B27+'Febrero 2015'!E27</f>
        <v>3</v>
      </c>
      <c r="F27" s="2">
        <f>+C27+'Febrero 2015'!F27</f>
        <v>3</v>
      </c>
      <c r="G27" s="17">
        <f t="shared" si="10"/>
        <v>0</v>
      </c>
      <c r="H27" s="2">
        <f>+B27-C27+'Febrero 2015'!H27</f>
        <v>12</v>
      </c>
      <c r="I27" s="18">
        <f>+'Marzo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121</v>
      </c>
      <c r="C28" s="6">
        <f>SUM(C20:C27)</f>
        <v>97</v>
      </c>
      <c r="D28" s="7">
        <f>+(B28-C28)*100/C28</f>
        <v>24.742268041237114</v>
      </c>
      <c r="E28" s="6">
        <f>SUM(E20:E27)</f>
        <v>326</v>
      </c>
      <c r="F28" s="6">
        <f>SUM(F20:F27)</f>
        <v>310</v>
      </c>
      <c r="G28" s="7">
        <f>+(E28-F28)*100/F28</f>
        <v>5.161290322580645</v>
      </c>
      <c r="H28" s="6">
        <f>SUM(H20:H27)</f>
        <v>1126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2586</v>
      </c>
      <c r="C29" s="14">
        <f>+C7+C13+C19+C28</f>
        <v>2251</v>
      </c>
      <c r="D29" s="15">
        <f>+(B29-C29)*100/C29</f>
        <v>14.882274544646824</v>
      </c>
      <c r="E29" s="14">
        <f t="shared" ref="E29:I29" si="12">+E7+E13+E19+E28</f>
        <v>6938</v>
      </c>
      <c r="F29" s="14">
        <f t="shared" si="12"/>
        <v>6460</v>
      </c>
      <c r="G29" s="15">
        <f>+(E29-F29)*100/F29</f>
        <v>7.3993808049535605</v>
      </c>
      <c r="H29" s="14">
        <f t="shared" si="12"/>
        <v>24829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1978</v>
      </c>
      <c r="C30" s="13">
        <f>+C29-C7</f>
        <v>1670</v>
      </c>
      <c r="D30" s="12">
        <f>+(B30-C30)*100/C30</f>
        <v>18.443113772455089</v>
      </c>
      <c r="E30" s="13">
        <f t="shared" ref="E30:I30" si="13">+E29-E7</f>
        <v>5308</v>
      </c>
      <c r="F30" s="13">
        <f t="shared" si="13"/>
        <v>4870</v>
      </c>
      <c r="G30" s="12">
        <f>+(E30-F30)*100/F30</f>
        <v>8.9938398357289522</v>
      </c>
      <c r="H30" s="13">
        <f t="shared" si="13"/>
        <v>18852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7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157</v>
      </c>
      <c r="C4" s="19">
        <f>+'Febrero 2014'!B4</f>
        <v>149</v>
      </c>
      <c r="D4" s="17">
        <f>+(B4-C4)*100/C4</f>
        <v>5.3691275167785237</v>
      </c>
      <c r="E4" s="2">
        <f>+B4+'Enero 2015'!E4</f>
        <v>289</v>
      </c>
      <c r="F4" s="2">
        <f>+C4+'Enero 2015'!F4</f>
        <v>290</v>
      </c>
      <c r="G4" s="17">
        <f t="shared" ref="G4:G19" si="0">+(E4-F4)*100/F4</f>
        <v>-0.34482758620689657</v>
      </c>
      <c r="H4" s="2">
        <f>+B4-C4+'Enero 2015'!H4</f>
        <v>1692</v>
      </c>
      <c r="I4" s="18">
        <f>+'Febrero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162</v>
      </c>
      <c r="C5" s="19">
        <f>+'Febrero 2014'!B5</f>
        <v>183</v>
      </c>
      <c r="D5" s="17">
        <f t="shared" ref="D5:D18" si="2">+(B5-C5)*100/C5</f>
        <v>-11.475409836065573</v>
      </c>
      <c r="E5" s="2">
        <f>+B5+'Enero 2015'!E5</f>
        <v>340</v>
      </c>
      <c r="F5" s="2">
        <f>+C5+'Enero 2015'!F5</f>
        <v>337</v>
      </c>
      <c r="G5" s="17">
        <f t="shared" ref="G5:G6" si="3">+(E5-F5)*100/F5</f>
        <v>0.89020771513353114</v>
      </c>
      <c r="H5" s="2">
        <f>+B5-C5+'Enero 2015'!H5</f>
        <v>1959</v>
      </c>
      <c r="I5" s="18">
        <f>+'Febrero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214</v>
      </c>
      <c r="C6" s="19">
        <f>+'Febrero 2014'!B6</f>
        <v>194</v>
      </c>
      <c r="D6" s="17">
        <f t="shared" si="2"/>
        <v>10.309278350515465</v>
      </c>
      <c r="E6" s="2">
        <f>+B6+'Enero 2015'!E6</f>
        <v>393</v>
      </c>
      <c r="F6" s="2">
        <f>+C6+'Enero 2015'!F6</f>
        <v>382</v>
      </c>
      <c r="G6" s="17">
        <f t="shared" si="3"/>
        <v>2.8795811518324608</v>
      </c>
      <c r="H6" s="2">
        <f>+B6-C6+'Enero 2015'!H6</f>
        <v>2299</v>
      </c>
      <c r="I6" s="18">
        <f>+'Febrero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4">SUM(B4:B6)</f>
        <v>533</v>
      </c>
      <c r="C7" s="6">
        <f>SUM(C4:C6)</f>
        <v>526</v>
      </c>
      <c r="D7" s="7">
        <f>+(B7-C7)*100/C7</f>
        <v>1.3307984790874525</v>
      </c>
      <c r="E7" s="6">
        <f>SUM(E4:E6)</f>
        <v>1022</v>
      </c>
      <c r="F7" s="6">
        <f>SUM(F4:F6)</f>
        <v>1009</v>
      </c>
      <c r="G7" s="7">
        <f t="shared" si="0"/>
        <v>1.288404360753221</v>
      </c>
      <c r="H7" s="6">
        <f>SUM(H4:H6)</f>
        <v>5950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190</v>
      </c>
      <c r="C8" s="19">
        <f>+'Febrero 2014'!B8</f>
        <v>211</v>
      </c>
      <c r="D8" s="17">
        <f t="shared" si="2"/>
        <v>-9.9526066350710902</v>
      </c>
      <c r="E8" s="2">
        <f>+B8+'Enero 2015'!E8</f>
        <v>396</v>
      </c>
      <c r="F8" s="2">
        <f>+C8+'Enero 2015'!F8</f>
        <v>394</v>
      </c>
      <c r="G8" s="17">
        <f t="shared" ref="G8:G12" si="5">+(E8-F8)*100/F8</f>
        <v>0.50761421319796951</v>
      </c>
      <c r="H8" s="2">
        <f>+B8-C8+'Enero 2015'!H8</f>
        <v>2282</v>
      </c>
      <c r="I8" s="18">
        <f>+'Febrero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255</v>
      </c>
      <c r="C9" s="19">
        <f>+'Febrero 2014'!B9</f>
        <v>243</v>
      </c>
      <c r="D9" s="17">
        <f t="shared" si="2"/>
        <v>4.9382716049382713</v>
      </c>
      <c r="E9" s="2">
        <f>+B9+'Enero 2015'!E9</f>
        <v>486</v>
      </c>
      <c r="F9" s="2">
        <f>+C9+'Enero 2015'!F9</f>
        <v>491</v>
      </c>
      <c r="G9" s="17">
        <f t="shared" si="5"/>
        <v>-1.0183299389002036</v>
      </c>
      <c r="H9" s="2">
        <f>+B9-C9+'Enero 2015'!H9</f>
        <v>2783</v>
      </c>
      <c r="I9" s="18">
        <f>+'Febrero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337</v>
      </c>
      <c r="C10" s="19">
        <f>+'Febrero 2014'!B10</f>
        <v>297</v>
      </c>
      <c r="D10" s="17">
        <f t="shared" si="2"/>
        <v>13.468013468013469</v>
      </c>
      <c r="E10" s="2">
        <f>+B10+'Enero 2015'!E10</f>
        <v>646</v>
      </c>
      <c r="F10" s="2">
        <f>+C10+'Enero 2015'!F10</f>
        <v>602</v>
      </c>
      <c r="G10" s="17">
        <f t="shared" si="5"/>
        <v>7.308970099667774</v>
      </c>
      <c r="H10" s="2">
        <f>+B10-C10+'Enero 2015'!H10</f>
        <v>3701</v>
      </c>
      <c r="I10" s="18">
        <f>+'Febrero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239</v>
      </c>
      <c r="C11" s="19">
        <f>+'Febrero 2014'!B11</f>
        <v>188</v>
      </c>
      <c r="D11" s="17">
        <f t="shared" si="2"/>
        <v>27.127659574468087</v>
      </c>
      <c r="E11" s="2">
        <f>+B11+'Enero 2015'!E11</f>
        <v>449</v>
      </c>
      <c r="F11" s="2">
        <f>+C11+'Enero 2015'!F11</f>
        <v>389</v>
      </c>
      <c r="G11" s="17">
        <f t="shared" si="5"/>
        <v>15.424164524421593</v>
      </c>
      <c r="H11" s="2">
        <f>+B11-C11+'Enero 2015'!H11</f>
        <v>2493</v>
      </c>
      <c r="I11" s="18">
        <f>+'Febrero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216</v>
      </c>
      <c r="C12" s="19">
        <f>+'Febrero 2014'!B12</f>
        <v>223</v>
      </c>
      <c r="D12" s="17">
        <f t="shared" si="2"/>
        <v>-3.1390134529147984</v>
      </c>
      <c r="E12" s="2">
        <f>+B12+'Enero 2015'!E12</f>
        <v>425</v>
      </c>
      <c r="F12" s="2">
        <f>+C12+'Enero 2015'!F12</f>
        <v>430</v>
      </c>
      <c r="G12" s="17">
        <f t="shared" si="5"/>
        <v>-1.1627906976744187</v>
      </c>
      <c r="H12" s="2">
        <f>+B12-C12+'Enero 2015'!H12</f>
        <v>2331</v>
      </c>
      <c r="I12" s="18">
        <f>+'Febrero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6">SUM(B8:B12)</f>
        <v>1237</v>
      </c>
      <c r="C13" s="6">
        <f>SUM(C8:C12)</f>
        <v>1162</v>
      </c>
      <c r="D13" s="7">
        <f>+(B13-C13)*100/C13</f>
        <v>6.4543889845094666</v>
      </c>
      <c r="E13" s="6">
        <f>SUM(E8:E12)</f>
        <v>2402</v>
      </c>
      <c r="F13" s="6">
        <f>SUM(F8:F12)</f>
        <v>2306</v>
      </c>
      <c r="G13" s="7">
        <f t="shared" si="0"/>
        <v>4.1630529054640073</v>
      </c>
      <c r="H13" s="6">
        <f>SUM(H8:H12)</f>
        <v>13590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112</v>
      </c>
      <c r="C14" s="19">
        <f>+'Febrero 2014'!B14</f>
        <v>115</v>
      </c>
      <c r="D14" s="17">
        <f t="shared" si="2"/>
        <v>-2.6086956521739131</v>
      </c>
      <c r="E14" s="2">
        <f>+B14+'Enero 2015'!E14</f>
        <v>211</v>
      </c>
      <c r="F14" s="2">
        <f>+C14+'Enero 2015'!F14</f>
        <v>234</v>
      </c>
      <c r="G14" s="17">
        <f t="shared" ref="G14:G18" si="7">+(E14-F14)*100/F14</f>
        <v>-9.8290598290598297</v>
      </c>
      <c r="H14" s="2">
        <f>+B14-C14+'Enero 2015'!H14</f>
        <v>1215</v>
      </c>
      <c r="I14" s="18">
        <f>+'Febrero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105</v>
      </c>
      <c r="C15" s="19">
        <f>+'Febrero 2014'!B15</f>
        <v>70</v>
      </c>
      <c r="D15" s="17">
        <f t="shared" si="2"/>
        <v>50</v>
      </c>
      <c r="E15" s="2">
        <f>+B15+'Enero 2015'!E15</f>
        <v>183</v>
      </c>
      <c r="F15" s="2">
        <f>+C15+'Enero 2015'!F15</f>
        <v>148</v>
      </c>
      <c r="G15" s="17">
        <f t="shared" si="7"/>
        <v>23.648648648648649</v>
      </c>
      <c r="H15" s="2">
        <f>+B15-C15+'Enero 2015'!H15</f>
        <v>933</v>
      </c>
      <c r="I15" s="18">
        <f>+'Febrero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65</v>
      </c>
      <c r="C16" s="19">
        <f>+'Febrero 2014'!B16</f>
        <v>63</v>
      </c>
      <c r="D16" s="17">
        <f t="shared" si="2"/>
        <v>3.1746031746031744</v>
      </c>
      <c r="E16" s="2">
        <f>+B16+'Enero 2015'!E16</f>
        <v>154</v>
      </c>
      <c r="F16" s="2">
        <f>+C16+'Enero 2015'!F16</f>
        <v>145</v>
      </c>
      <c r="G16" s="17">
        <f t="shared" si="7"/>
        <v>6.2068965517241379</v>
      </c>
      <c r="H16" s="2">
        <f>+B16-C16+'Enero 2015'!H16</f>
        <v>826</v>
      </c>
      <c r="I16" s="18">
        <f>+'Febrero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66</v>
      </c>
      <c r="C17" s="19">
        <f>+'Febrero 2014'!B17</f>
        <v>43</v>
      </c>
      <c r="D17" s="17">
        <f t="shared" si="2"/>
        <v>53.488372093023258</v>
      </c>
      <c r="E17" s="2">
        <f>+B17+'Enero 2015'!E17</f>
        <v>114</v>
      </c>
      <c r="F17" s="2">
        <f>+C17+'Enero 2015'!F17</f>
        <v>96</v>
      </c>
      <c r="G17" s="17">
        <f t="shared" si="7"/>
        <v>18.75</v>
      </c>
      <c r="H17" s="2">
        <f>+B17-C17+'Enero 2015'!H17</f>
        <v>587</v>
      </c>
      <c r="I17" s="18">
        <f>+'Febrero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32</v>
      </c>
      <c r="C18" s="19">
        <f>+'Febrero 2014'!B18</f>
        <v>29</v>
      </c>
      <c r="D18" s="17">
        <f t="shared" si="2"/>
        <v>10.344827586206897</v>
      </c>
      <c r="E18" s="2">
        <f>+B18+'Enero 2015'!E18</f>
        <v>61</v>
      </c>
      <c r="F18" s="2">
        <f>+C18+'Enero 2015'!F18</f>
        <v>58</v>
      </c>
      <c r="G18" s="17">
        <f t="shared" si="7"/>
        <v>5.1724137931034484</v>
      </c>
      <c r="H18" s="2">
        <f>+B18-C18+'Enero 2015'!H18</f>
        <v>291</v>
      </c>
      <c r="I18" s="18">
        <f>+'Febrero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8">SUM(B14:B18)</f>
        <v>380</v>
      </c>
      <c r="C19" s="6">
        <f>SUM(C14:C18)</f>
        <v>320</v>
      </c>
      <c r="D19" s="7">
        <f>+(B19-C19)*100/C19</f>
        <v>18.75</v>
      </c>
      <c r="E19" s="6">
        <f>SUM(E14:E18)</f>
        <v>723</v>
      </c>
      <c r="F19" s="6">
        <f>SUM(F14:F18)</f>
        <v>681</v>
      </c>
      <c r="G19" s="7">
        <f t="shared" si="0"/>
        <v>6.1674008810572687</v>
      </c>
      <c r="H19" s="6">
        <f>SUM(H14:H18)</f>
        <v>3852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23</v>
      </c>
      <c r="C20" s="19">
        <f>+'Febrero 2014'!B20</f>
        <v>27</v>
      </c>
      <c r="D20" s="17">
        <f t="shared" ref="D20:D26" si="9">+(B20-C20)*100/C20</f>
        <v>-14.814814814814815</v>
      </c>
      <c r="E20" s="2">
        <f>+B20+'Enero 2015'!E20</f>
        <v>41</v>
      </c>
      <c r="F20" s="2">
        <f>+C20+'Enero 2015'!F20</f>
        <v>54</v>
      </c>
      <c r="G20" s="17">
        <f t="shared" ref="G20:G27" si="10">+(E20-F20)*100/F20</f>
        <v>-24.074074074074073</v>
      </c>
      <c r="H20" s="2">
        <f>+B20-C20+'Enero 2015'!H20</f>
        <v>250</v>
      </c>
      <c r="I20" s="18">
        <f>+'Febrero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26</v>
      </c>
      <c r="C21" s="19">
        <f>+'Febrero 2014'!B21</f>
        <v>25</v>
      </c>
      <c r="D21" s="17">
        <f t="shared" si="9"/>
        <v>4</v>
      </c>
      <c r="E21" s="2">
        <f>+B21+'Enero 2015'!E21</f>
        <v>47</v>
      </c>
      <c r="F21" s="2">
        <f>+C21+'Enero 2015'!F21</f>
        <v>53</v>
      </c>
      <c r="G21" s="17">
        <f t="shared" si="10"/>
        <v>-11.320754716981131</v>
      </c>
      <c r="H21" s="2">
        <f>+B21-C21+'Enero 2015'!H21</f>
        <v>242</v>
      </c>
      <c r="I21" s="18">
        <f>+'Febrero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14</v>
      </c>
      <c r="C22" s="19">
        <f>+'Febrero 2014'!B22</f>
        <v>11</v>
      </c>
      <c r="D22" s="17">
        <f t="shared" si="9"/>
        <v>27.272727272727273</v>
      </c>
      <c r="E22" s="2">
        <f>+B22+'Enero 2015'!E22</f>
        <v>25</v>
      </c>
      <c r="F22" s="2">
        <f>+C22+'Enero 2015'!F22</f>
        <v>21</v>
      </c>
      <c r="G22" s="17">
        <f t="shared" si="10"/>
        <v>19.047619047619047</v>
      </c>
      <c r="H22" s="2">
        <f>+B22-C22+'Enero 2015'!H22</f>
        <v>133</v>
      </c>
      <c r="I22" s="18">
        <f>+'Febrero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9</v>
      </c>
      <c r="C23" s="19">
        <f>+'Febrero 2014'!B23</f>
        <v>13</v>
      </c>
      <c r="D23" s="17">
        <f t="shared" si="9"/>
        <v>-30.76923076923077</v>
      </c>
      <c r="E23" s="2">
        <f>+B23+'Enero 2015'!E23</f>
        <v>26</v>
      </c>
      <c r="F23" s="2">
        <f>+C23+'Enero 2015'!F23</f>
        <v>25</v>
      </c>
      <c r="G23" s="17">
        <f t="shared" si="10"/>
        <v>4</v>
      </c>
      <c r="H23" s="2">
        <f>+B23-C23+'Enero 2015'!H23</f>
        <v>137</v>
      </c>
      <c r="I23" s="18">
        <f>+'Febrero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11</v>
      </c>
      <c r="C24" s="19">
        <f>+'Febrero 2014'!B24</f>
        <v>11</v>
      </c>
      <c r="D24" s="17">
        <f t="shared" si="9"/>
        <v>0</v>
      </c>
      <c r="E24" s="2">
        <f>+B24+'Enero 2015'!E24</f>
        <v>18</v>
      </c>
      <c r="F24" s="2">
        <f>+C24+'Enero 2015'!F24</f>
        <v>21</v>
      </c>
      <c r="G24" s="17">
        <f t="shared" si="10"/>
        <v>-14.285714285714286</v>
      </c>
      <c r="H24" s="2">
        <f>+B24-C24+'Enero 2015'!H24</f>
        <v>94</v>
      </c>
      <c r="I24" s="18">
        <f>+'Febrero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21</v>
      </c>
      <c r="C25" s="19">
        <f>+'Febrero 2014'!B25</f>
        <v>12</v>
      </c>
      <c r="D25" s="17">
        <f t="shared" si="9"/>
        <v>75</v>
      </c>
      <c r="E25" s="2">
        <f>+B25+'Enero 2015'!E25</f>
        <v>37</v>
      </c>
      <c r="F25" s="2">
        <f>+C25+'Enero 2015'!F25</f>
        <v>30</v>
      </c>
      <c r="G25" s="17">
        <f t="shared" si="10"/>
        <v>23.333333333333332</v>
      </c>
      <c r="H25" s="2">
        <f>+B25-C25+'Enero 2015'!H25</f>
        <v>188</v>
      </c>
      <c r="I25" s="18">
        <f>+'Febrero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4</v>
      </c>
      <c r="C26" s="19">
        <f>+'Febrero 2014'!B26</f>
        <v>3</v>
      </c>
      <c r="D26" s="17">
        <f t="shared" si="9"/>
        <v>33.333333333333336</v>
      </c>
      <c r="E26" s="2">
        <f>+B26+'Enero 2015'!E26</f>
        <v>10</v>
      </c>
      <c r="F26" s="2">
        <f>+C26+'Enero 2015'!F26</f>
        <v>6</v>
      </c>
      <c r="G26" s="17">
        <f t="shared" si="10"/>
        <v>66.666666666666671</v>
      </c>
      <c r="H26" s="2">
        <f>+B26-C26+'Enero 2015'!H26</f>
        <v>48</v>
      </c>
      <c r="I26" s="18">
        <f>+'Febrero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/>
      <c r="C27" s="19">
        <f>+'Febrero 2014'!B27</f>
        <v>0</v>
      </c>
      <c r="D27" s="17"/>
      <c r="E27" s="2">
        <f>+B27+'Enero 2015'!E27</f>
        <v>1</v>
      </c>
      <c r="F27" s="2">
        <f>+C27+'Enero 2015'!F27</f>
        <v>3</v>
      </c>
      <c r="G27" s="17">
        <f t="shared" si="10"/>
        <v>-66.666666666666671</v>
      </c>
      <c r="H27" s="2">
        <f>+B27-C27+'Enero 2015'!H27</f>
        <v>10</v>
      </c>
      <c r="I27" s="18">
        <f>+'Febrero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1">SUM(B20:B27)</f>
        <v>108</v>
      </c>
      <c r="C28" s="6">
        <f>SUM(C20:C27)</f>
        <v>102</v>
      </c>
      <c r="D28" s="7">
        <f>+(B28-C28)*100/C28</f>
        <v>5.882352941176471</v>
      </c>
      <c r="E28" s="6">
        <f>SUM(E20:E27)</f>
        <v>205</v>
      </c>
      <c r="F28" s="6">
        <f>SUM(F20:F27)</f>
        <v>213</v>
      </c>
      <c r="G28" s="7">
        <f>+(E28-F28)*100/F28</f>
        <v>-3.755868544600939</v>
      </c>
      <c r="H28" s="6">
        <f>SUM(H20:H27)</f>
        <v>1102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2258</v>
      </c>
      <c r="C29" s="14">
        <f>+C7+C13+C19+C28</f>
        <v>2110</v>
      </c>
      <c r="D29" s="15">
        <f>+(B29-C29)*100/C29</f>
        <v>7.0142180094786726</v>
      </c>
      <c r="E29" s="14">
        <f t="shared" ref="E29:I29" si="12">+E7+E13+E19+E28</f>
        <v>4352</v>
      </c>
      <c r="F29" s="14">
        <f t="shared" si="12"/>
        <v>4209</v>
      </c>
      <c r="G29" s="15">
        <f>+(E29-F29)*100/F29</f>
        <v>3.397481587075315</v>
      </c>
      <c r="H29" s="14">
        <f t="shared" si="12"/>
        <v>24494</v>
      </c>
      <c r="I29" s="14">
        <f t="shared" si="12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1725</v>
      </c>
      <c r="C30" s="13">
        <f>+C29-C7</f>
        <v>1584</v>
      </c>
      <c r="D30" s="12">
        <f>+(B30-C30)*100/C30</f>
        <v>8.9015151515151523</v>
      </c>
      <c r="E30" s="13">
        <f t="shared" ref="E30:I30" si="13">+E29-E7</f>
        <v>3330</v>
      </c>
      <c r="F30" s="13">
        <f t="shared" si="13"/>
        <v>3200</v>
      </c>
      <c r="G30" s="12">
        <f>+(E30-F30)*100/F30</f>
        <v>4.0625</v>
      </c>
      <c r="H30" s="13">
        <f t="shared" si="13"/>
        <v>18544</v>
      </c>
      <c r="I30" s="13">
        <f t="shared" si="13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oja8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19">
        <v>132</v>
      </c>
      <c r="C4" s="19">
        <f>+'Enero 2014'!B4</f>
        <v>141</v>
      </c>
      <c r="D4" s="17">
        <f>+(B4-C4)*100/C4</f>
        <v>-6.3829787234042552</v>
      </c>
      <c r="E4" s="2">
        <f>+B4</f>
        <v>132</v>
      </c>
      <c r="F4" s="2">
        <f>+C4</f>
        <v>141</v>
      </c>
      <c r="G4" s="17">
        <f t="shared" ref="G4:G27" si="0">+(E4-F4)*100/F4</f>
        <v>-6.3829787234042552</v>
      </c>
      <c r="H4" s="2">
        <f>+B4-C4+'Diciembre 2014'!E4</f>
        <v>1684</v>
      </c>
      <c r="I4" s="18">
        <f>+'Enero 2014'!H4</f>
        <v>0</v>
      </c>
      <c r="J4" s="17" t="e">
        <f t="shared" ref="J4:J27" si="1">+(H4-I4)*100/I4</f>
        <v>#DIV/0!</v>
      </c>
    </row>
    <row r="5" spans="1:10" ht="13" x14ac:dyDescent="0.15">
      <c r="A5" s="1" t="s">
        <v>5</v>
      </c>
      <c r="B5" s="19">
        <v>178</v>
      </c>
      <c r="C5" s="19">
        <f>+'Enero 2014'!B5</f>
        <v>154</v>
      </c>
      <c r="D5" s="17">
        <f t="shared" ref="D5:D18" si="2">+(B5-C5)*100/C5</f>
        <v>15.584415584415584</v>
      </c>
      <c r="E5" s="2">
        <f t="shared" ref="E5:E6" si="3">+B5</f>
        <v>178</v>
      </c>
      <c r="F5" s="2">
        <f t="shared" ref="F5:F6" si="4">+C5</f>
        <v>154</v>
      </c>
      <c r="G5" s="17">
        <f t="shared" si="0"/>
        <v>15.584415584415584</v>
      </c>
      <c r="H5" s="2">
        <f>+B5-C5+'Diciembre 2014'!E5</f>
        <v>1980</v>
      </c>
      <c r="I5" s="18">
        <f>+'Enero 2014'!H5</f>
        <v>0</v>
      </c>
      <c r="J5" s="17" t="e">
        <f t="shared" si="1"/>
        <v>#DIV/0!</v>
      </c>
    </row>
    <row r="6" spans="1:10" ht="13" x14ac:dyDescent="0.15">
      <c r="A6" s="1" t="s">
        <v>6</v>
      </c>
      <c r="B6" s="19">
        <v>179</v>
      </c>
      <c r="C6" s="19">
        <f>+'Enero 2014'!B6</f>
        <v>188</v>
      </c>
      <c r="D6" s="17">
        <f t="shared" si="2"/>
        <v>-4.7872340425531918</v>
      </c>
      <c r="E6" s="2">
        <f t="shared" si="3"/>
        <v>179</v>
      </c>
      <c r="F6" s="2">
        <f t="shared" si="4"/>
        <v>188</v>
      </c>
      <c r="G6" s="17">
        <f t="shared" si="0"/>
        <v>-4.7872340425531918</v>
      </c>
      <c r="H6" s="2">
        <f>+B6-C6+'Diciembre 2014'!E6</f>
        <v>2279</v>
      </c>
      <c r="I6" s="18">
        <f>+'Enero 2014'!H6</f>
        <v>0</v>
      </c>
      <c r="J6" s="17" t="e">
        <f t="shared" si="1"/>
        <v>#DIV/0!</v>
      </c>
    </row>
    <row r="7" spans="1:10" x14ac:dyDescent="0.15">
      <c r="A7" s="8" t="s">
        <v>1</v>
      </c>
      <c r="B7" s="6">
        <f t="shared" ref="B7" si="5">SUM(B4:B6)</f>
        <v>489</v>
      </c>
      <c r="C7" s="6">
        <f>SUM(C4:C6)</f>
        <v>483</v>
      </c>
      <c r="D7" s="7">
        <f>+(B7-C7)*100/C7</f>
        <v>1.2422360248447204</v>
      </c>
      <c r="E7" s="6">
        <f>SUM(E4:E6)</f>
        <v>489</v>
      </c>
      <c r="F7" s="6">
        <f>SUM(F4:F6)</f>
        <v>483</v>
      </c>
      <c r="G7" s="7">
        <f t="shared" si="0"/>
        <v>1.2422360248447204</v>
      </c>
      <c r="H7" s="6">
        <f>SUM(H4:H6)</f>
        <v>5943</v>
      </c>
      <c r="I7" s="6">
        <f>SUM(I4:I6)</f>
        <v>0</v>
      </c>
      <c r="J7" s="7" t="e">
        <f t="shared" si="1"/>
        <v>#DIV/0!</v>
      </c>
    </row>
    <row r="8" spans="1:10" ht="13" x14ac:dyDescent="0.15">
      <c r="A8" s="1" t="s">
        <v>7</v>
      </c>
      <c r="B8" s="19">
        <v>206</v>
      </c>
      <c r="C8" s="19">
        <f>+'Enero 2014'!B8</f>
        <v>183</v>
      </c>
      <c r="D8" s="17">
        <f t="shared" si="2"/>
        <v>12.568306010928962</v>
      </c>
      <c r="E8" s="2">
        <f>+B8</f>
        <v>206</v>
      </c>
      <c r="F8" s="2">
        <f>+C8</f>
        <v>183</v>
      </c>
      <c r="G8" s="17">
        <f t="shared" si="0"/>
        <v>12.568306010928962</v>
      </c>
      <c r="H8" s="2">
        <f>+B8-C8+'Diciembre 2014'!E8</f>
        <v>2303</v>
      </c>
      <c r="I8" s="18">
        <f>+'Enero 2014'!H8</f>
        <v>0</v>
      </c>
      <c r="J8" s="17" t="e">
        <f t="shared" si="1"/>
        <v>#DIV/0!</v>
      </c>
    </row>
    <row r="9" spans="1:10" ht="13" x14ac:dyDescent="0.15">
      <c r="A9" s="1" t="s">
        <v>8</v>
      </c>
      <c r="B9" s="19">
        <v>231</v>
      </c>
      <c r="C9" s="19">
        <f>+'Enero 2014'!B9</f>
        <v>248</v>
      </c>
      <c r="D9" s="17">
        <f t="shared" si="2"/>
        <v>-6.854838709677419</v>
      </c>
      <c r="E9" s="2">
        <f t="shared" ref="E9:E12" si="6">+B9</f>
        <v>231</v>
      </c>
      <c r="F9" s="2">
        <f t="shared" ref="F9:F12" si="7">+C9</f>
        <v>248</v>
      </c>
      <c r="G9" s="17">
        <f t="shared" si="0"/>
        <v>-6.854838709677419</v>
      </c>
      <c r="H9" s="2">
        <f>+B9-C9+'Diciembre 2014'!E9</f>
        <v>2771</v>
      </c>
      <c r="I9" s="18">
        <f>+'Enero 2014'!H9</f>
        <v>0</v>
      </c>
      <c r="J9" s="17" t="e">
        <f t="shared" si="1"/>
        <v>#DIV/0!</v>
      </c>
    </row>
    <row r="10" spans="1:10" ht="13" x14ac:dyDescent="0.15">
      <c r="A10" s="1" t="s">
        <v>9</v>
      </c>
      <c r="B10" s="19">
        <v>309</v>
      </c>
      <c r="C10" s="19">
        <f>+'Enero 2014'!B10</f>
        <v>305</v>
      </c>
      <c r="D10" s="17">
        <f t="shared" si="2"/>
        <v>1.3114754098360655</v>
      </c>
      <c r="E10" s="2">
        <f t="shared" si="6"/>
        <v>309</v>
      </c>
      <c r="F10" s="2">
        <f t="shared" si="7"/>
        <v>305</v>
      </c>
      <c r="G10" s="17">
        <f t="shared" si="0"/>
        <v>1.3114754098360655</v>
      </c>
      <c r="H10" s="2">
        <f>+B10-C10+'Diciembre 2014'!E10</f>
        <v>3661</v>
      </c>
      <c r="I10" s="18">
        <f>+'Enero 2014'!H10</f>
        <v>0</v>
      </c>
      <c r="J10" s="17" t="e">
        <f t="shared" si="1"/>
        <v>#DIV/0!</v>
      </c>
    </row>
    <row r="11" spans="1:10" ht="13" x14ac:dyDescent="0.15">
      <c r="A11" s="1" t="s">
        <v>10</v>
      </c>
      <c r="B11" s="19">
        <v>210</v>
      </c>
      <c r="C11" s="19">
        <f>+'Enero 2014'!B11</f>
        <v>201</v>
      </c>
      <c r="D11" s="17">
        <f t="shared" si="2"/>
        <v>4.4776119402985071</v>
      </c>
      <c r="E11" s="2">
        <f t="shared" si="6"/>
        <v>210</v>
      </c>
      <c r="F11" s="2">
        <f t="shared" si="7"/>
        <v>201</v>
      </c>
      <c r="G11" s="17">
        <f t="shared" si="0"/>
        <v>4.4776119402985071</v>
      </c>
      <c r="H11" s="2">
        <f>+B11-C11+'Diciembre 2014'!E11</f>
        <v>2442</v>
      </c>
      <c r="I11" s="18">
        <f>+'Enero 2014'!H11</f>
        <v>0</v>
      </c>
      <c r="J11" s="17" t="e">
        <f t="shared" si="1"/>
        <v>#DIV/0!</v>
      </c>
    </row>
    <row r="12" spans="1:10" ht="13" x14ac:dyDescent="0.15">
      <c r="A12" s="1" t="s">
        <v>11</v>
      </c>
      <c r="B12" s="19">
        <v>209</v>
      </c>
      <c r="C12" s="19">
        <f>+'Enero 2014'!B12</f>
        <v>207</v>
      </c>
      <c r="D12" s="17">
        <f t="shared" si="2"/>
        <v>0.96618357487922701</v>
      </c>
      <c r="E12" s="2">
        <f t="shared" si="6"/>
        <v>209</v>
      </c>
      <c r="F12" s="2">
        <f t="shared" si="7"/>
        <v>207</v>
      </c>
      <c r="G12" s="17">
        <f t="shared" si="0"/>
        <v>0.96618357487922701</v>
      </c>
      <c r="H12" s="2">
        <f>+B12-C12+'Diciembre 2014'!E12</f>
        <v>2338</v>
      </c>
      <c r="I12" s="18">
        <f>+'Enero 2014'!H12</f>
        <v>0</v>
      </c>
      <c r="J12" s="17" t="e">
        <f t="shared" si="1"/>
        <v>#DIV/0!</v>
      </c>
    </row>
    <row r="13" spans="1:10" x14ac:dyDescent="0.15">
      <c r="A13" s="8" t="s">
        <v>2</v>
      </c>
      <c r="B13" s="6">
        <f t="shared" ref="B13" si="8">SUM(B8:B12)</f>
        <v>1165</v>
      </c>
      <c r="C13" s="6">
        <f>SUM(C8:C12)</f>
        <v>1144</v>
      </c>
      <c r="D13" s="7">
        <f>+(B13-C13)*100/C13</f>
        <v>1.8356643356643356</v>
      </c>
      <c r="E13" s="6">
        <f>SUM(E8:E12)</f>
        <v>1165</v>
      </c>
      <c r="F13" s="6">
        <f>SUM(F8:F12)</f>
        <v>1144</v>
      </c>
      <c r="G13" s="7">
        <f t="shared" si="0"/>
        <v>1.8356643356643356</v>
      </c>
      <c r="H13" s="6">
        <f>SUM(H8:H12)</f>
        <v>13515</v>
      </c>
      <c r="I13" s="6">
        <f>SUM(I8:I12)</f>
        <v>0</v>
      </c>
      <c r="J13" s="7" t="e">
        <f t="shared" si="1"/>
        <v>#DIV/0!</v>
      </c>
    </row>
    <row r="14" spans="1:10" ht="13" x14ac:dyDescent="0.15">
      <c r="A14" s="1" t="s">
        <v>12</v>
      </c>
      <c r="B14" s="19">
        <v>99</v>
      </c>
      <c r="C14" s="19">
        <f>+'Enero 2014'!B14</f>
        <v>119</v>
      </c>
      <c r="D14" s="17">
        <f t="shared" si="2"/>
        <v>-16.806722689075631</v>
      </c>
      <c r="E14" s="2">
        <f>+B14</f>
        <v>99</v>
      </c>
      <c r="F14" s="2">
        <f>+C14</f>
        <v>119</v>
      </c>
      <c r="G14" s="17">
        <f t="shared" si="0"/>
        <v>-16.806722689075631</v>
      </c>
      <c r="H14" s="2">
        <f>+B14-C14+'Diciembre 2014'!E14</f>
        <v>1218</v>
      </c>
      <c r="I14" s="18">
        <f>+'Enero 2014'!H14</f>
        <v>0</v>
      </c>
      <c r="J14" s="17" t="e">
        <f t="shared" si="1"/>
        <v>#DIV/0!</v>
      </c>
    </row>
    <row r="15" spans="1:10" ht="13" x14ac:dyDescent="0.15">
      <c r="A15" s="1" t="s">
        <v>13</v>
      </c>
      <c r="B15" s="19">
        <v>78</v>
      </c>
      <c r="C15" s="19">
        <f>+'Enero 2014'!B15</f>
        <v>78</v>
      </c>
      <c r="D15" s="17">
        <f t="shared" si="2"/>
        <v>0</v>
      </c>
      <c r="E15" s="2">
        <f t="shared" ref="E15:E18" si="9">+B15</f>
        <v>78</v>
      </c>
      <c r="F15" s="2">
        <f t="shared" ref="F15:F18" si="10">+C15</f>
        <v>78</v>
      </c>
      <c r="G15" s="17">
        <f t="shared" si="0"/>
        <v>0</v>
      </c>
      <c r="H15" s="2">
        <f>+B15-C15+'Diciembre 2014'!E15</f>
        <v>898</v>
      </c>
      <c r="I15" s="18">
        <f>+'Enero 2014'!H15</f>
        <v>0</v>
      </c>
      <c r="J15" s="17" t="e">
        <f t="shared" si="1"/>
        <v>#DIV/0!</v>
      </c>
    </row>
    <row r="16" spans="1:10" ht="13" x14ac:dyDescent="0.15">
      <c r="A16" s="1" t="s">
        <v>14</v>
      </c>
      <c r="B16" s="19">
        <v>89</v>
      </c>
      <c r="C16" s="19">
        <f>+'Enero 2014'!B16</f>
        <v>82</v>
      </c>
      <c r="D16" s="17">
        <f t="shared" si="2"/>
        <v>8.536585365853659</v>
      </c>
      <c r="E16" s="2">
        <f t="shared" si="9"/>
        <v>89</v>
      </c>
      <c r="F16" s="2">
        <f t="shared" si="10"/>
        <v>82</v>
      </c>
      <c r="G16" s="17">
        <f t="shared" si="0"/>
        <v>8.536585365853659</v>
      </c>
      <c r="H16" s="2">
        <f>+B16-C16+'Diciembre 2014'!E16</f>
        <v>824</v>
      </c>
      <c r="I16" s="18">
        <f>+'Enero 2014'!H16</f>
        <v>0</v>
      </c>
      <c r="J16" s="17" t="e">
        <f t="shared" si="1"/>
        <v>#DIV/0!</v>
      </c>
    </row>
    <row r="17" spans="1:10" ht="13" x14ac:dyDescent="0.15">
      <c r="A17" s="1" t="s">
        <v>15</v>
      </c>
      <c r="B17" s="19">
        <v>48</v>
      </c>
      <c r="C17" s="19">
        <f>+'Enero 2014'!B17</f>
        <v>53</v>
      </c>
      <c r="D17" s="17">
        <f t="shared" si="2"/>
        <v>-9.433962264150944</v>
      </c>
      <c r="E17" s="2">
        <f t="shared" si="9"/>
        <v>48</v>
      </c>
      <c r="F17" s="2">
        <f t="shared" si="10"/>
        <v>53</v>
      </c>
      <c r="G17" s="17">
        <f t="shared" si="0"/>
        <v>-9.433962264150944</v>
      </c>
      <c r="H17" s="2">
        <f>+B17-C17+'Diciembre 2014'!E17</f>
        <v>564</v>
      </c>
      <c r="I17" s="18">
        <f>+'Enero 2014'!H17</f>
        <v>0</v>
      </c>
      <c r="J17" s="17" t="e">
        <f t="shared" si="1"/>
        <v>#DIV/0!</v>
      </c>
    </row>
    <row r="18" spans="1:10" ht="13" x14ac:dyDescent="0.15">
      <c r="A18" s="1" t="s">
        <v>0</v>
      </c>
      <c r="B18" s="19">
        <v>29</v>
      </c>
      <c r="C18" s="19">
        <f>+'Enero 2014'!B18</f>
        <v>29</v>
      </c>
      <c r="D18" s="17">
        <f t="shared" si="2"/>
        <v>0</v>
      </c>
      <c r="E18" s="2">
        <f t="shared" si="9"/>
        <v>29</v>
      </c>
      <c r="F18" s="2">
        <f t="shared" si="10"/>
        <v>29</v>
      </c>
      <c r="G18" s="17">
        <f t="shared" si="0"/>
        <v>0</v>
      </c>
      <c r="H18" s="2">
        <f>+B18-C18+'Diciembre 2014'!E18</f>
        <v>288</v>
      </c>
      <c r="I18" s="18">
        <f>+'Enero 2014'!H18</f>
        <v>0</v>
      </c>
      <c r="J18" s="17" t="e">
        <f t="shared" si="1"/>
        <v>#DIV/0!</v>
      </c>
    </row>
    <row r="19" spans="1:10" x14ac:dyDescent="0.15">
      <c r="A19" s="8" t="s">
        <v>3</v>
      </c>
      <c r="B19" s="6">
        <f t="shared" ref="B19" si="11">SUM(B14:B18)</f>
        <v>343</v>
      </c>
      <c r="C19" s="6">
        <f>SUM(C14:C18)</f>
        <v>361</v>
      </c>
      <c r="D19" s="7">
        <f>+(B19-C19)*100/C19</f>
        <v>-4.986149584487535</v>
      </c>
      <c r="E19" s="6">
        <f>SUM(E14:E18)</f>
        <v>343</v>
      </c>
      <c r="F19" s="6">
        <f>SUM(F14:F18)</f>
        <v>361</v>
      </c>
      <c r="G19" s="7">
        <f t="shared" si="0"/>
        <v>-4.986149584487535</v>
      </c>
      <c r="H19" s="6">
        <f>SUM(H14:H18)</f>
        <v>3792</v>
      </c>
      <c r="I19" s="6">
        <f>SUM(I14:I18)</f>
        <v>0</v>
      </c>
      <c r="J19" s="7" t="e">
        <f t="shared" si="1"/>
        <v>#DIV/0!</v>
      </c>
    </row>
    <row r="20" spans="1:10" ht="13" x14ac:dyDescent="0.15">
      <c r="A20" s="1" t="s">
        <v>16</v>
      </c>
      <c r="B20" s="19">
        <v>18</v>
      </c>
      <c r="C20" s="19">
        <f>+'Enero 2014'!B20</f>
        <v>27</v>
      </c>
      <c r="D20" s="17">
        <f t="shared" ref="D20:D26" si="12">+(B20-C20)*100/C20</f>
        <v>-33.333333333333336</v>
      </c>
      <c r="E20" s="2">
        <f>+B20</f>
        <v>18</v>
      </c>
      <c r="F20" s="2">
        <f>+C20</f>
        <v>27</v>
      </c>
      <c r="G20" s="17">
        <f t="shared" si="0"/>
        <v>-33.333333333333336</v>
      </c>
      <c r="H20" s="2">
        <f>+B20-C20+'Diciembre 2014'!E20</f>
        <v>254</v>
      </c>
      <c r="I20" s="18">
        <f>+'Enero 2014'!H20</f>
        <v>0</v>
      </c>
      <c r="J20" s="17" t="e">
        <f t="shared" si="1"/>
        <v>#DIV/0!</v>
      </c>
    </row>
    <row r="21" spans="1:10" ht="13" x14ac:dyDescent="0.15">
      <c r="A21" s="1" t="s">
        <v>17</v>
      </c>
      <c r="B21" s="19">
        <v>21</v>
      </c>
      <c r="C21" s="19">
        <f>+'Enero 2014'!B21</f>
        <v>28</v>
      </c>
      <c r="D21" s="17">
        <f t="shared" si="12"/>
        <v>-25</v>
      </c>
      <c r="E21" s="2">
        <f t="shared" ref="E21:E27" si="13">+B21</f>
        <v>21</v>
      </c>
      <c r="F21" s="2">
        <f t="shared" ref="F21:F27" si="14">+C21</f>
        <v>28</v>
      </c>
      <c r="G21" s="17">
        <f t="shared" si="0"/>
        <v>-25</v>
      </c>
      <c r="H21" s="2">
        <f>+B21-C21+'Diciembre 2014'!E21</f>
        <v>241</v>
      </c>
      <c r="I21" s="18">
        <f>+'Enero 2014'!H21</f>
        <v>0</v>
      </c>
      <c r="J21" s="17" t="e">
        <f t="shared" si="1"/>
        <v>#DIV/0!</v>
      </c>
    </row>
    <row r="22" spans="1:10" ht="13" x14ac:dyDescent="0.15">
      <c r="A22" s="1" t="s">
        <v>19</v>
      </c>
      <c r="B22" s="19">
        <v>11</v>
      </c>
      <c r="C22" s="19">
        <f>+'Enero 2014'!B22</f>
        <v>10</v>
      </c>
      <c r="D22" s="17">
        <f t="shared" si="12"/>
        <v>10</v>
      </c>
      <c r="E22" s="2">
        <f t="shared" si="13"/>
        <v>11</v>
      </c>
      <c r="F22" s="2">
        <f t="shared" si="14"/>
        <v>10</v>
      </c>
      <c r="G22" s="17">
        <f t="shared" si="0"/>
        <v>10</v>
      </c>
      <c r="H22" s="2">
        <f>+B22-C22+'Diciembre 2014'!E22</f>
        <v>130</v>
      </c>
      <c r="I22" s="18">
        <f>+'Enero 2014'!H22</f>
        <v>0</v>
      </c>
      <c r="J22" s="17" t="e">
        <f t="shared" si="1"/>
        <v>#DIV/0!</v>
      </c>
    </row>
    <row r="23" spans="1:10" ht="13" x14ac:dyDescent="0.15">
      <c r="A23" s="1" t="s">
        <v>18</v>
      </c>
      <c r="B23" s="19">
        <v>17</v>
      </c>
      <c r="C23" s="19">
        <f>+'Enero 2014'!B23</f>
        <v>12</v>
      </c>
      <c r="D23" s="17">
        <f t="shared" si="12"/>
        <v>41.666666666666664</v>
      </c>
      <c r="E23" s="2">
        <f t="shared" si="13"/>
        <v>17</v>
      </c>
      <c r="F23" s="2">
        <f t="shared" si="14"/>
        <v>12</v>
      </c>
      <c r="G23" s="17">
        <f t="shared" si="0"/>
        <v>41.666666666666664</v>
      </c>
      <c r="H23" s="2">
        <f>+B23-C23+'Diciembre 2014'!E23</f>
        <v>141</v>
      </c>
      <c r="I23" s="18">
        <f>+'Enero 2014'!H23</f>
        <v>0</v>
      </c>
      <c r="J23" s="17" t="e">
        <f t="shared" si="1"/>
        <v>#DIV/0!</v>
      </c>
    </row>
    <row r="24" spans="1:10" ht="13" x14ac:dyDescent="0.15">
      <c r="A24" s="1" t="s">
        <v>20</v>
      </c>
      <c r="B24" s="19">
        <v>7</v>
      </c>
      <c r="C24" s="19">
        <f>+'Enero 2014'!B24</f>
        <v>10</v>
      </c>
      <c r="D24" s="17">
        <f t="shared" si="12"/>
        <v>-30</v>
      </c>
      <c r="E24" s="2">
        <f t="shared" si="13"/>
        <v>7</v>
      </c>
      <c r="F24" s="2">
        <f t="shared" si="14"/>
        <v>10</v>
      </c>
      <c r="G24" s="17">
        <f t="shared" si="0"/>
        <v>-30</v>
      </c>
      <c r="H24" s="2">
        <f>+B24-C24+'Diciembre 2014'!E24</f>
        <v>94</v>
      </c>
      <c r="I24" s="18">
        <f>+'Enero 2014'!H24</f>
        <v>0</v>
      </c>
      <c r="J24" s="17" t="e">
        <f t="shared" si="1"/>
        <v>#DIV/0!</v>
      </c>
    </row>
    <row r="25" spans="1:10" ht="13" x14ac:dyDescent="0.15">
      <c r="A25" s="1" t="s">
        <v>22</v>
      </c>
      <c r="B25" s="19">
        <v>16</v>
      </c>
      <c r="C25" s="19">
        <f>+'Enero 2014'!B25</f>
        <v>18</v>
      </c>
      <c r="D25" s="17">
        <f t="shared" si="12"/>
        <v>-11.111111111111111</v>
      </c>
      <c r="E25" s="2">
        <f t="shared" si="13"/>
        <v>16</v>
      </c>
      <c r="F25" s="2">
        <f t="shared" si="14"/>
        <v>18</v>
      </c>
      <c r="G25" s="17">
        <f t="shared" si="0"/>
        <v>-11.111111111111111</v>
      </c>
      <c r="H25" s="2">
        <f>+B25-C25+'Diciembre 2014'!E25</f>
        <v>179</v>
      </c>
      <c r="I25" s="18">
        <f>+'Enero 2014'!H25</f>
        <v>0</v>
      </c>
      <c r="J25" s="17" t="e">
        <f t="shared" si="1"/>
        <v>#DIV/0!</v>
      </c>
    </row>
    <row r="26" spans="1:10" ht="13" x14ac:dyDescent="0.15">
      <c r="A26" s="1" t="s">
        <v>21</v>
      </c>
      <c r="B26" s="19">
        <v>6</v>
      </c>
      <c r="C26" s="19">
        <f>+'Enero 2014'!B26</f>
        <v>3</v>
      </c>
      <c r="D26" s="17">
        <f t="shared" si="12"/>
        <v>100</v>
      </c>
      <c r="E26" s="2">
        <f t="shared" si="13"/>
        <v>6</v>
      </c>
      <c r="F26" s="2">
        <f t="shared" si="14"/>
        <v>3</v>
      </c>
      <c r="G26" s="17">
        <f t="shared" si="0"/>
        <v>100</v>
      </c>
      <c r="H26" s="2">
        <f>+B26-C26+'Diciembre 2014'!E26</f>
        <v>47</v>
      </c>
      <c r="I26" s="18">
        <f>+'Enero 2014'!H26</f>
        <v>0</v>
      </c>
      <c r="J26" s="17" t="e">
        <f t="shared" si="1"/>
        <v>#DIV/0!</v>
      </c>
    </row>
    <row r="27" spans="1:10" ht="13" x14ac:dyDescent="0.15">
      <c r="A27" s="1" t="s">
        <v>30</v>
      </c>
      <c r="B27" s="19">
        <v>1</v>
      </c>
      <c r="C27" s="19">
        <f>+'Enero 2014'!B27</f>
        <v>3</v>
      </c>
      <c r="D27" s="17"/>
      <c r="E27" s="2">
        <f t="shared" si="13"/>
        <v>1</v>
      </c>
      <c r="F27" s="2">
        <f t="shared" si="14"/>
        <v>3</v>
      </c>
      <c r="G27" s="17">
        <f t="shared" si="0"/>
        <v>-66.666666666666671</v>
      </c>
      <c r="H27" s="2">
        <f>+B27-C27+'Diciembre 2014'!E27</f>
        <v>10</v>
      </c>
      <c r="I27" s="18">
        <f>+'Enero 2014'!H27</f>
        <v>0</v>
      </c>
      <c r="J27" s="17" t="e">
        <f t="shared" si="1"/>
        <v>#DIV/0!</v>
      </c>
    </row>
    <row r="28" spans="1:10" x14ac:dyDescent="0.15">
      <c r="A28" s="8" t="s">
        <v>27</v>
      </c>
      <c r="B28" s="6">
        <f t="shared" ref="B28" si="15">SUM(B20:B27)</f>
        <v>97</v>
      </c>
      <c r="C28" s="6">
        <f>SUM(C20:C27)</f>
        <v>111</v>
      </c>
      <c r="D28" s="7">
        <f>+(B28-C28)*100/C28</f>
        <v>-12.612612612612613</v>
      </c>
      <c r="E28" s="6">
        <f>SUM(E20:E27)</f>
        <v>97</v>
      </c>
      <c r="F28" s="6">
        <f>SUM(F20:F27)</f>
        <v>111</v>
      </c>
      <c r="G28" s="7">
        <f>+(E28-F28)*100/F28</f>
        <v>-12.612612612612613</v>
      </c>
      <c r="H28" s="6">
        <f>SUM(H20:H27)</f>
        <v>1096</v>
      </c>
      <c r="I28" s="6">
        <f>SUM(I20:I27)</f>
        <v>0</v>
      </c>
      <c r="J28" s="7" t="e">
        <f>+(H28-I28)*100/I28</f>
        <v>#DIV/0!</v>
      </c>
    </row>
    <row r="29" spans="1:10" ht="14" x14ac:dyDescent="0.15">
      <c r="A29" s="16" t="s">
        <v>28</v>
      </c>
      <c r="B29" s="14">
        <f>+B7+B13+B19+B28</f>
        <v>2094</v>
      </c>
      <c r="C29" s="14">
        <f>+C7+C13+C19+C28</f>
        <v>2099</v>
      </c>
      <c r="D29" s="15">
        <f>+(B29-C29)*100/C29</f>
        <v>-0.23820867079561697</v>
      </c>
      <c r="E29" s="14">
        <f t="shared" ref="E29:I29" si="16">+E7+E13+E19+E28</f>
        <v>2094</v>
      </c>
      <c r="F29" s="14">
        <f t="shared" si="16"/>
        <v>2099</v>
      </c>
      <c r="G29" s="15">
        <f>+(E29-F29)*100/F29</f>
        <v>-0.23820867079561697</v>
      </c>
      <c r="H29" s="14">
        <f t="shared" si="16"/>
        <v>24346</v>
      </c>
      <c r="I29" s="14">
        <f t="shared" si="16"/>
        <v>0</v>
      </c>
      <c r="J29" s="15" t="e">
        <f>+(H29-I29)*100/I29</f>
        <v>#DIV/0!</v>
      </c>
    </row>
    <row r="30" spans="1:10" x14ac:dyDescent="0.15">
      <c r="A30" s="13" t="s">
        <v>29</v>
      </c>
      <c r="B30" s="13">
        <f>+B29-B7</f>
        <v>1605</v>
      </c>
      <c r="C30" s="13">
        <f>+C29-C7</f>
        <v>1616</v>
      </c>
      <c r="D30" s="12">
        <f>+(B30-C30)*100/C30</f>
        <v>-0.68069306930693074</v>
      </c>
      <c r="E30" s="13">
        <f t="shared" ref="E30:I30" si="17">+E29-E7</f>
        <v>1605</v>
      </c>
      <c r="F30" s="13">
        <f t="shared" si="17"/>
        <v>1616</v>
      </c>
      <c r="G30" s="12">
        <f>+(E30-F30)*100/F30</f>
        <v>-0.68069306930693074</v>
      </c>
      <c r="H30" s="13">
        <f t="shared" si="17"/>
        <v>18403</v>
      </c>
      <c r="I30" s="13">
        <f t="shared" si="17"/>
        <v>0</v>
      </c>
      <c r="J30" s="12" t="e">
        <f>+(H30-I30)*100/I30</f>
        <v>#DIV/0!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9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129</v>
      </c>
      <c r="C4" s="19"/>
      <c r="D4" s="17"/>
      <c r="E4" s="2">
        <f>+B4+'Noviembre 2014'!E4</f>
        <v>1693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143</v>
      </c>
      <c r="C5" s="19"/>
      <c r="D5" s="17"/>
      <c r="E5" s="2">
        <f>+B5+'Noviembre 2014'!E5</f>
        <v>1956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186</v>
      </c>
      <c r="C6" s="19"/>
      <c r="D6" s="17"/>
      <c r="E6" s="2">
        <f>+B6+'Noviembre 2014'!E6</f>
        <v>2288</v>
      </c>
      <c r="F6" s="2"/>
      <c r="G6" s="17"/>
      <c r="H6" s="2"/>
      <c r="I6" s="18"/>
      <c r="J6" s="17"/>
    </row>
    <row r="7" spans="1:10" x14ac:dyDescent="0.15">
      <c r="A7" s="8" t="s">
        <v>1</v>
      </c>
      <c r="B7" s="6">
        <f t="shared" ref="B7" si="0">SUM(B4:B6)</f>
        <v>458</v>
      </c>
      <c r="C7" s="6"/>
      <c r="D7" s="7"/>
      <c r="E7" s="6">
        <f>SUM(E4:E6)</f>
        <v>5937</v>
      </c>
      <c r="F7" s="6"/>
      <c r="G7" s="7"/>
      <c r="H7" s="6"/>
      <c r="I7" s="6"/>
      <c r="J7" s="7"/>
    </row>
    <row r="8" spans="1:10" ht="13" x14ac:dyDescent="0.15">
      <c r="A8" s="1" t="s">
        <v>7</v>
      </c>
      <c r="B8" s="19">
        <v>172</v>
      </c>
      <c r="C8" s="19"/>
      <c r="D8" s="17"/>
      <c r="E8" s="2">
        <f>+B8+'Noviembre 2014'!E8</f>
        <v>2280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191</v>
      </c>
      <c r="C9" s="19"/>
      <c r="D9" s="17"/>
      <c r="E9" s="2">
        <f>+B9+'Noviembre 2014'!E9</f>
        <v>2788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302</v>
      </c>
      <c r="C10" s="19"/>
      <c r="D10" s="17"/>
      <c r="E10" s="2">
        <f>+B10+'Noviembre 2014'!E10</f>
        <v>3657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209</v>
      </c>
      <c r="C11" s="19"/>
      <c r="D11" s="17"/>
      <c r="E11" s="2">
        <f>+B11+'Noviembre 2014'!E11</f>
        <v>2433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197</v>
      </c>
      <c r="C12" s="19"/>
      <c r="D12" s="17"/>
      <c r="E12" s="2">
        <f>+B12+'Noviembre 2014'!E12</f>
        <v>2336</v>
      </c>
      <c r="F12" s="2"/>
      <c r="G12" s="17"/>
      <c r="H12" s="2"/>
      <c r="I12" s="18"/>
      <c r="J12" s="17"/>
    </row>
    <row r="13" spans="1:10" x14ac:dyDescent="0.15">
      <c r="A13" s="8" t="s">
        <v>2</v>
      </c>
      <c r="B13" s="6">
        <f t="shared" ref="B13" si="1">SUM(B8:B12)</f>
        <v>1071</v>
      </c>
      <c r="C13" s="6"/>
      <c r="D13" s="7"/>
      <c r="E13" s="6">
        <f>SUM(E8:E12)</f>
        <v>13494</v>
      </c>
      <c r="F13" s="6"/>
      <c r="G13" s="7"/>
      <c r="H13" s="6"/>
      <c r="I13" s="6"/>
      <c r="J13" s="7"/>
    </row>
    <row r="14" spans="1:10" ht="13" x14ac:dyDescent="0.15">
      <c r="A14" s="1" t="s">
        <v>12</v>
      </c>
      <c r="B14" s="19">
        <v>114</v>
      </c>
      <c r="C14" s="19"/>
      <c r="D14" s="17"/>
      <c r="E14" s="2">
        <f>+B14+'Noviembre 2014'!E14</f>
        <v>1238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85</v>
      </c>
      <c r="C15" s="19"/>
      <c r="D15" s="17"/>
      <c r="E15" s="2">
        <f>+B15+'Noviembre 2014'!E15</f>
        <v>898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79</v>
      </c>
      <c r="C16" s="19"/>
      <c r="D16" s="17"/>
      <c r="E16" s="2">
        <f>+B16+'Noviembre 2014'!E16</f>
        <v>817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44</v>
      </c>
      <c r="C17" s="19"/>
      <c r="D17" s="17"/>
      <c r="E17" s="2">
        <f>+B17+'Noviembre 2014'!E17</f>
        <v>569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28</v>
      </c>
      <c r="C18" s="19"/>
      <c r="D18" s="17"/>
      <c r="E18" s="2">
        <f>+B18+'Noviembre 2014'!E18</f>
        <v>288</v>
      </c>
      <c r="F18" s="2"/>
      <c r="G18" s="17"/>
      <c r="H18" s="2"/>
      <c r="I18" s="18"/>
      <c r="J18" s="17"/>
    </row>
    <row r="19" spans="1:10" x14ac:dyDescent="0.15">
      <c r="A19" s="8" t="s">
        <v>3</v>
      </c>
      <c r="B19" s="6">
        <f t="shared" ref="B19" si="2">SUM(B14:B18)</f>
        <v>350</v>
      </c>
      <c r="C19" s="6"/>
      <c r="D19" s="7"/>
      <c r="E19" s="6">
        <f>SUM(E14:E18)</f>
        <v>3810</v>
      </c>
      <c r="F19" s="6"/>
      <c r="G19" s="7"/>
      <c r="H19" s="6"/>
      <c r="I19" s="6"/>
      <c r="J19" s="7"/>
    </row>
    <row r="20" spans="1:10" ht="13" x14ac:dyDescent="0.15">
      <c r="A20" s="1" t="s">
        <v>16</v>
      </c>
      <c r="B20" s="19">
        <v>17</v>
      </c>
      <c r="C20" s="19"/>
      <c r="D20" s="17"/>
      <c r="E20" s="2">
        <f>+B20+'Noviembre 2014'!E20</f>
        <v>263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20</v>
      </c>
      <c r="C21" s="19"/>
      <c r="D21" s="17"/>
      <c r="E21" s="2">
        <f>+B21+'Noviembre 2014'!E21</f>
        <v>248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12</v>
      </c>
      <c r="C22" s="19"/>
      <c r="D22" s="17"/>
      <c r="E22" s="2">
        <f>+B22+'Noviembre 2014'!E22</f>
        <v>129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7</v>
      </c>
      <c r="C23" s="19"/>
      <c r="D23" s="17"/>
      <c r="E23" s="2">
        <f>+B23+'Noviembre 2014'!E23</f>
        <v>136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9</v>
      </c>
      <c r="C24" s="19"/>
      <c r="D24" s="17"/>
      <c r="E24" s="2">
        <f>+B24+'Noviembre 2014'!E24</f>
        <v>97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22</v>
      </c>
      <c r="C25" s="19"/>
      <c r="D25" s="17"/>
      <c r="E25" s="2">
        <f>+B25+'Noviembre 2014'!E25</f>
        <v>181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4</v>
      </c>
      <c r="C26" s="19"/>
      <c r="D26" s="17"/>
      <c r="E26" s="2">
        <f>+B26+'Noviembre 2014'!E26</f>
        <v>44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1</v>
      </c>
      <c r="C27" s="19"/>
      <c r="D27" s="17"/>
      <c r="E27" s="2">
        <f>+B27+'Noviembre 2014'!E27</f>
        <v>12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92</v>
      </c>
      <c r="C28" s="6"/>
      <c r="D28" s="7"/>
      <c r="E28" s="6">
        <f>SUM(E20:E27)</f>
        <v>1110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1971</v>
      </c>
      <c r="C29" s="14"/>
      <c r="D29" s="15"/>
      <c r="E29" s="14">
        <f t="shared" ref="E29" si="4">+E7+E13+E19+E28</f>
        <v>24351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1513</v>
      </c>
      <c r="C30" s="13"/>
      <c r="D30" s="12"/>
      <c r="E30" s="13">
        <f t="shared" ref="E30" si="5">+E29-E7</f>
        <v>18414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B8D3-78E2-5B4A-9AAC-852211B70823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89</v>
      </c>
      <c r="C4" s="19">
        <f>+'Noviembre 2022'!B4</f>
        <v>101</v>
      </c>
      <c r="D4" s="17">
        <f>+(B4-C4)*100/C4</f>
        <v>-11.881188118811881</v>
      </c>
      <c r="E4" s="2">
        <f>+B4+'Octubre 2023'!E4</f>
        <v>958</v>
      </c>
      <c r="F4" s="2">
        <f>+C4+'Octubre 2023'!F4</f>
        <v>1046</v>
      </c>
      <c r="G4" s="17">
        <f t="shared" ref="G4:G27" si="0">+(E4-F4)*100/F4</f>
        <v>-8.413001912045889</v>
      </c>
      <c r="H4" s="2">
        <f>+B4-C4+'Octubre 2023'!H4</f>
        <v>1040</v>
      </c>
      <c r="I4" s="18">
        <f>+'Noviembre 2022'!H4</f>
        <v>1145</v>
      </c>
      <c r="J4" s="17">
        <f t="shared" ref="J4:J27" si="1">+(H4-I4)*100/I4</f>
        <v>-9.1703056768558948</v>
      </c>
    </row>
    <row r="5" spans="1:10" ht="13" x14ac:dyDescent="0.15">
      <c r="A5" s="1" t="s">
        <v>5</v>
      </c>
      <c r="B5" s="2">
        <v>93</v>
      </c>
      <c r="C5" s="19">
        <f>+'Noviembre 2022'!B5</f>
        <v>113</v>
      </c>
      <c r="D5" s="17">
        <f t="shared" ref="D5:D18" si="2">+(B5-C5)*100/C5</f>
        <v>-17.699115044247787</v>
      </c>
      <c r="E5" s="2">
        <f>+B5+'Octubre 2023'!E5</f>
        <v>1083</v>
      </c>
      <c r="F5" s="2">
        <f>+C5+'Octubre 2023'!F5</f>
        <v>1194</v>
      </c>
      <c r="G5" s="17">
        <f t="shared" si="0"/>
        <v>-9.2964824120603016</v>
      </c>
      <c r="H5" s="2">
        <f>+B5-C5+'Octubre 2023'!H5</f>
        <v>1160</v>
      </c>
      <c r="I5" s="18">
        <f>+'Noviembre 2022'!H5</f>
        <v>1322</v>
      </c>
      <c r="J5" s="17">
        <f t="shared" si="1"/>
        <v>-12.254160363086234</v>
      </c>
    </row>
    <row r="6" spans="1:10" ht="13" x14ac:dyDescent="0.15">
      <c r="A6" s="1" t="s">
        <v>6</v>
      </c>
      <c r="B6" s="2">
        <v>132</v>
      </c>
      <c r="C6" s="19">
        <f>+'Noviembre 2022'!B6</f>
        <v>128</v>
      </c>
      <c r="D6" s="17">
        <f t="shared" si="2"/>
        <v>3.125</v>
      </c>
      <c r="E6" s="2">
        <f>+B6+'Octubre 2023'!E6</f>
        <v>1317</v>
      </c>
      <c r="F6" s="2">
        <f>+C6+'Octubre 2023'!F6</f>
        <v>1464</v>
      </c>
      <c r="G6" s="17">
        <f t="shared" si="0"/>
        <v>-10.040983606557377</v>
      </c>
      <c r="H6" s="2">
        <f>+B6-C6+'Octubre 2023'!H6</f>
        <v>1432</v>
      </c>
      <c r="I6" s="18">
        <f>+'Noviembre 2022'!H6</f>
        <v>1596</v>
      </c>
      <c r="J6" s="17">
        <f t="shared" si="1"/>
        <v>-10.275689223057643</v>
      </c>
    </row>
    <row r="7" spans="1:10" x14ac:dyDescent="0.15">
      <c r="A7" s="8" t="s">
        <v>1</v>
      </c>
      <c r="B7" s="6">
        <f t="shared" ref="B7" si="3">+B4+B5+B6</f>
        <v>314</v>
      </c>
      <c r="C7" s="6">
        <f>SUM(C4:C6)</f>
        <v>342</v>
      </c>
      <c r="D7" s="7">
        <f>+(B7-C7)*100/C7</f>
        <v>-8.1871345029239766</v>
      </c>
      <c r="E7" s="6">
        <f>SUM(E4:E6)</f>
        <v>3358</v>
      </c>
      <c r="F7" s="6">
        <f>SUM(F4:F6)</f>
        <v>3704</v>
      </c>
      <c r="G7" s="7">
        <f t="shared" si="0"/>
        <v>-9.3412526997840164</v>
      </c>
      <c r="H7" s="6">
        <f>SUM(H4:H6)</f>
        <v>3632</v>
      </c>
      <c r="I7" s="6">
        <f>SUM(I4:I6)</f>
        <v>4063</v>
      </c>
      <c r="J7" s="7">
        <f t="shared" si="1"/>
        <v>-10.607925178439576</v>
      </c>
    </row>
    <row r="8" spans="1:10" ht="13" x14ac:dyDescent="0.15">
      <c r="A8" s="1" t="s">
        <v>7</v>
      </c>
      <c r="B8" s="2">
        <v>127</v>
      </c>
      <c r="C8" s="19">
        <f>+'Noviembre 2022'!B8</f>
        <v>116</v>
      </c>
      <c r="D8" s="17">
        <f t="shared" si="2"/>
        <v>9.4827586206896548</v>
      </c>
      <c r="E8" s="2">
        <f>+B8+'Octubre 2023'!E8</f>
        <v>1163</v>
      </c>
      <c r="F8" s="2">
        <f>+C8+'Octubre 2023'!F8</f>
        <v>1207</v>
      </c>
      <c r="G8" s="17">
        <f t="shared" si="0"/>
        <v>-3.6454018227009115</v>
      </c>
      <c r="H8" s="2">
        <f>+B8-C8+'Octubre 2023'!H8</f>
        <v>1264</v>
      </c>
      <c r="I8" s="18">
        <f>+'Noviembre 2022'!H8</f>
        <v>1312</v>
      </c>
      <c r="J8" s="17">
        <f t="shared" si="1"/>
        <v>-3.6585365853658538</v>
      </c>
    </row>
    <row r="9" spans="1:10" ht="13" x14ac:dyDescent="0.15">
      <c r="A9" s="1" t="s">
        <v>8</v>
      </c>
      <c r="B9" s="2">
        <v>222</v>
      </c>
      <c r="C9" s="19">
        <f>+'Noviembre 2022'!B9</f>
        <v>213</v>
      </c>
      <c r="D9" s="17">
        <f t="shared" si="2"/>
        <v>4.225352112676056</v>
      </c>
      <c r="E9" s="2">
        <f>+B9+'Octubre 2023'!E9</f>
        <v>1969</v>
      </c>
      <c r="F9" s="2">
        <f>+C9+'Octubre 2023'!F9</f>
        <v>2194</v>
      </c>
      <c r="G9" s="17">
        <f t="shared" si="0"/>
        <v>-10.255241567912488</v>
      </c>
      <c r="H9" s="2">
        <f>+B9-C9+'Octubre 2023'!H9</f>
        <v>2132</v>
      </c>
      <c r="I9" s="18">
        <f>+'Noviembre 2022'!H9</f>
        <v>2372</v>
      </c>
      <c r="J9" s="17">
        <f t="shared" si="1"/>
        <v>-10.118043844856661</v>
      </c>
    </row>
    <row r="10" spans="1:10" ht="13" x14ac:dyDescent="0.15">
      <c r="A10" s="1" t="s">
        <v>9</v>
      </c>
      <c r="B10" s="2">
        <v>351</v>
      </c>
      <c r="C10" s="19">
        <f>+'Noviembre 2022'!B10</f>
        <v>335</v>
      </c>
      <c r="D10" s="17">
        <f t="shared" si="2"/>
        <v>4.7761194029850742</v>
      </c>
      <c r="E10" s="2">
        <f>+B10+'Octubre 2023'!E10</f>
        <v>3241</v>
      </c>
      <c r="F10" s="2">
        <f>+C10+'Octubre 2023'!F10</f>
        <v>3343</v>
      </c>
      <c r="G10" s="17">
        <f t="shared" si="0"/>
        <v>-3.0511516601854622</v>
      </c>
      <c r="H10" s="2">
        <f>+B10-C10+'Octubre 2023'!H10</f>
        <v>3522</v>
      </c>
      <c r="I10" s="18">
        <f>+'Noviembre 2022'!H10</f>
        <v>3630</v>
      </c>
      <c r="J10" s="17">
        <f t="shared" si="1"/>
        <v>-2.9752066115702478</v>
      </c>
    </row>
    <row r="11" spans="1:10" ht="13" x14ac:dyDescent="0.15">
      <c r="A11" s="1" t="s">
        <v>10</v>
      </c>
      <c r="B11" s="2">
        <v>294</v>
      </c>
      <c r="C11" s="19">
        <f>+'Noviembre 2022'!B11</f>
        <v>261</v>
      </c>
      <c r="D11" s="17">
        <f t="shared" si="2"/>
        <v>12.64367816091954</v>
      </c>
      <c r="E11" s="2">
        <f>+B11+'Octubre 2023'!E11</f>
        <v>2578</v>
      </c>
      <c r="F11" s="2">
        <f>+C11+'Octubre 2023'!F11</f>
        <v>2594</v>
      </c>
      <c r="G11" s="17">
        <f t="shared" si="0"/>
        <v>-0.61680801850424061</v>
      </c>
      <c r="H11" s="2">
        <f>+B11-C11+'Octubre 2023'!H11</f>
        <v>2819</v>
      </c>
      <c r="I11" s="18">
        <f>+'Noviembre 2022'!H11</f>
        <v>2827</v>
      </c>
      <c r="J11" s="17">
        <f t="shared" si="1"/>
        <v>-0.28298549699327907</v>
      </c>
    </row>
    <row r="12" spans="1:10" ht="13" x14ac:dyDescent="0.15">
      <c r="A12" s="1" t="s">
        <v>11</v>
      </c>
      <c r="B12" s="2">
        <v>342</v>
      </c>
      <c r="C12" s="19">
        <f>+'Noviembre 2022'!B12</f>
        <v>322</v>
      </c>
      <c r="D12" s="17">
        <f t="shared" si="2"/>
        <v>6.2111801242236027</v>
      </c>
      <c r="E12" s="2">
        <f>+B12+'Octubre 2023'!E12</f>
        <v>2959</v>
      </c>
      <c r="F12" s="2">
        <f>+C12+'Octubre 2023'!F12</f>
        <v>3016</v>
      </c>
      <c r="G12" s="17">
        <f t="shared" si="0"/>
        <v>-1.8899204244031831</v>
      </c>
      <c r="H12" s="2">
        <f>+B12-C12+'Octubre 2023'!H12</f>
        <v>3218</v>
      </c>
      <c r="I12" s="18">
        <f>+'Noviembre 2022'!H12</f>
        <v>3298</v>
      </c>
      <c r="J12" s="17">
        <f t="shared" si="1"/>
        <v>-2.4257125530624619</v>
      </c>
    </row>
    <row r="13" spans="1:10" x14ac:dyDescent="0.15">
      <c r="A13" s="8" t="s">
        <v>2</v>
      </c>
      <c r="B13" s="6">
        <f t="shared" ref="B13" si="4">+B8+B9+B10+B11+B12</f>
        <v>1336</v>
      </c>
      <c r="C13" s="6">
        <f>SUM(C8:C12)</f>
        <v>1247</v>
      </c>
      <c r="D13" s="7">
        <f>+(B13-C13)*100/C13</f>
        <v>7.1371291098636727</v>
      </c>
      <c r="E13" s="6">
        <f>SUM(E8:E12)</f>
        <v>11910</v>
      </c>
      <c r="F13" s="6">
        <f>SUM(F8:F12)</f>
        <v>12354</v>
      </c>
      <c r="G13" s="7">
        <f t="shared" si="0"/>
        <v>-3.5939776590577952</v>
      </c>
      <c r="H13" s="6">
        <f>SUM(H8:H12)</f>
        <v>12955</v>
      </c>
      <c r="I13" s="6">
        <f>SUM(I8:I12)</f>
        <v>13439</v>
      </c>
      <c r="J13" s="7">
        <f t="shared" si="1"/>
        <v>-3.6014584418483517</v>
      </c>
    </row>
    <row r="14" spans="1:10" ht="13" x14ac:dyDescent="0.15">
      <c r="A14" s="1" t="s">
        <v>12</v>
      </c>
      <c r="B14" s="2">
        <v>181</v>
      </c>
      <c r="C14" s="19">
        <f>+'Noviembre 2022'!B14</f>
        <v>149</v>
      </c>
      <c r="D14" s="17">
        <f t="shared" si="2"/>
        <v>21.476510067114095</v>
      </c>
      <c r="E14" s="2">
        <f>+B14+'Octubre 2023'!E14</f>
        <v>1521</v>
      </c>
      <c r="F14" s="2">
        <f>+C14+'Octubre 2023'!F14</f>
        <v>1537</v>
      </c>
      <c r="G14" s="17">
        <f t="shared" si="0"/>
        <v>-1.0409889394925178</v>
      </c>
      <c r="H14" s="2">
        <f>+B14-C14+'Octubre 2023'!H14</f>
        <v>1651</v>
      </c>
      <c r="I14" s="18">
        <f>+'Noviembre 2022'!H14</f>
        <v>1677</v>
      </c>
      <c r="J14" s="17">
        <f t="shared" si="1"/>
        <v>-1.5503875968992249</v>
      </c>
    </row>
    <row r="15" spans="1:10" ht="13" x14ac:dyDescent="0.15">
      <c r="A15" s="1" t="s">
        <v>13</v>
      </c>
      <c r="B15" s="2">
        <v>131</v>
      </c>
      <c r="C15" s="19">
        <f>+'Noviembre 2022'!B15</f>
        <v>130</v>
      </c>
      <c r="D15" s="17">
        <f t="shared" si="2"/>
        <v>0.76923076923076927</v>
      </c>
      <c r="E15" s="2">
        <f>+B15+'Octubre 2023'!E15</f>
        <v>1236</v>
      </c>
      <c r="F15" s="2">
        <f>+C15+'Octubre 2023'!F15</f>
        <v>1224</v>
      </c>
      <c r="G15" s="17">
        <f t="shared" si="0"/>
        <v>0.98039215686274506</v>
      </c>
      <c r="H15" s="2">
        <f>+B15-C15+'Octubre 2023'!H15</f>
        <v>1346</v>
      </c>
      <c r="I15" s="18">
        <f>+'Noviembre 2022'!H15</f>
        <v>1324</v>
      </c>
      <c r="J15" s="17">
        <f t="shared" si="1"/>
        <v>1.661631419939577</v>
      </c>
    </row>
    <row r="16" spans="1:10" ht="13" x14ac:dyDescent="0.15">
      <c r="A16" s="1" t="s">
        <v>14</v>
      </c>
      <c r="B16" s="2">
        <v>134</v>
      </c>
      <c r="C16" s="19">
        <f>+'Noviembre 2022'!B16</f>
        <v>118</v>
      </c>
      <c r="D16" s="17">
        <f t="shared" si="2"/>
        <v>13.559322033898304</v>
      </c>
      <c r="E16" s="2">
        <f>+B16+'Octubre 2023'!E16</f>
        <v>1051</v>
      </c>
      <c r="F16" s="2">
        <f>+C16+'Octubre 2023'!F16</f>
        <v>1120</v>
      </c>
      <c r="G16" s="17">
        <f t="shared" si="0"/>
        <v>-6.1607142857142856</v>
      </c>
      <c r="H16" s="2">
        <f>+B16-C16+'Octubre 2023'!H16</f>
        <v>1143</v>
      </c>
      <c r="I16" s="18">
        <f>+'Noviembre 2022'!H16</f>
        <v>1219</v>
      </c>
      <c r="J16" s="17">
        <f t="shared" si="1"/>
        <v>-6.2346185397867107</v>
      </c>
    </row>
    <row r="17" spans="1:10" ht="13" x14ac:dyDescent="0.15">
      <c r="A17" s="1" t="s">
        <v>15</v>
      </c>
      <c r="B17" s="2">
        <v>82</v>
      </c>
      <c r="C17" s="19">
        <f>+'Noviembre 2022'!B17</f>
        <v>77</v>
      </c>
      <c r="D17" s="17">
        <f t="shared" si="2"/>
        <v>6.4935064935064934</v>
      </c>
      <c r="E17" s="2">
        <f>+B17+'Octubre 2023'!E17</f>
        <v>722</v>
      </c>
      <c r="F17" s="2">
        <f>+C17+'Octubre 2023'!F17</f>
        <v>708</v>
      </c>
      <c r="G17" s="17">
        <f t="shared" si="0"/>
        <v>1.9774011299435028</v>
      </c>
      <c r="H17" s="2">
        <f>+B17-C17+'Octubre 2023'!H17</f>
        <v>779</v>
      </c>
      <c r="I17" s="18">
        <f>+'Noviembre 2022'!H17</f>
        <v>770</v>
      </c>
      <c r="J17" s="17">
        <f t="shared" si="1"/>
        <v>1.1688311688311688</v>
      </c>
    </row>
    <row r="18" spans="1:10" ht="13" x14ac:dyDescent="0.15">
      <c r="A18" s="1" t="s">
        <v>31</v>
      </c>
      <c r="B18" s="2">
        <v>67</v>
      </c>
      <c r="C18" s="19">
        <f>+'Noviembre 2022'!B18</f>
        <v>59</v>
      </c>
      <c r="D18" s="17">
        <f t="shared" si="2"/>
        <v>13.559322033898304</v>
      </c>
      <c r="E18" s="2">
        <f>+B18+'Octubre 2023'!E18</f>
        <v>464</v>
      </c>
      <c r="F18" s="2">
        <f>+C18+'Octubre 2023'!F18</f>
        <v>488</v>
      </c>
      <c r="G18" s="17">
        <f t="shared" si="0"/>
        <v>-4.918032786885246</v>
      </c>
      <c r="H18" s="2">
        <f>+B18-C18+'Octubre 2023'!H18</f>
        <v>518</v>
      </c>
      <c r="I18" s="18">
        <f>+'Noviembre 2022'!H18</f>
        <v>527</v>
      </c>
      <c r="J18" s="17">
        <f t="shared" si="1"/>
        <v>-1.7077798861480076</v>
      </c>
    </row>
    <row r="19" spans="1:10" x14ac:dyDescent="0.15">
      <c r="A19" s="8" t="s">
        <v>3</v>
      </c>
      <c r="B19" s="6">
        <f t="shared" ref="B19" si="5">+B14+B16+B15+B17+B18</f>
        <v>595</v>
      </c>
      <c r="C19" s="6">
        <f>SUM(C14:C18)</f>
        <v>533</v>
      </c>
      <c r="D19" s="7">
        <f>+(B19-C19)*100/C19</f>
        <v>11.632270168855534</v>
      </c>
      <c r="E19" s="6">
        <f>SUM(E14:E18)</f>
        <v>4994</v>
      </c>
      <c r="F19" s="6">
        <f>SUM(F14:F18)</f>
        <v>5077</v>
      </c>
      <c r="G19" s="7">
        <f t="shared" si="0"/>
        <v>-1.6348237147922</v>
      </c>
      <c r="H19" s="6">
        <f>SUM(H14:H18)</f>
        <v>5437</v>
      </c>
      <c r="I19" s="6">
        <f>SUM(I14:I18)</f>
        <v>5517</v>
      </c>
      <c r="J19" s="7">
        <f t="shared" si="1"/>
        <v>-1.4500634402755121</v>
      </c>
    </row>
    <row r="20" spans="1:10" ht="13" x14ac:dyDescent="0.15">
      <c r="A20" s="1" t="s">
        <v>16</v>
      </c>
      <c r="B20" s="2">
        <v>42</v>
      </c>
      <c r="C20" s="19">
        <f>+'Noviembre 2022'!B20</f>
        <v>49</v>
      </c>
      <c r="D20" s="17">
        <f t="shared" ref="D20:D27" si="6">+(B20-C20)*100/C20</f>
        <v>-14.285714285714286</v>
      </c>
      <c r="E20" s="2">
        <f>+B20+'Octubre 2023'!E20</f>
        <v>407</v>
      </c>
      <c r="F20" s="2">
        <f>+C20+'Octubre 2023'!F20</f>
        <v>441</v>
      </c>
      <c r="G20" s="17">
        <f t="shared" si="0"/>
        <v>-7.7097505668934243</v>
      </c>
      <c r="H20" s="2">
        <f>+B20-C20+'Octubre 2023'!H20</f>
        <v>433</v>
      </c>
      <c r="I20" s="18">
        <f>+'Noviembre 2022'!H20</f>
        <v>479</v>
      </c>
      <c r="J20" s="17">
        <f t="shared" si="1"/>
        <v>-9.6033402922755737</v>
      </c>
    </row>
    <row r="21" spans="1:10" ht="13" x14ac:dyDescent="0.15">
      <c r="A21" s="1" t="s">
        <v>17</v>
      </c>
      <c r="B21" s="2">
        <v>40</v>
      </c>
      <c r="C21" s="19">
        <f>+'Noviembre 2022'!B21</f>
        <v>43</v>
      </c>
      <c r="D21" s="17">
        <f t="shared" si="6"/>
        <v>-6.9767441860465116</v>
      </c>
      <c r="E21" s="2">
        <f>+B21+'Octubre 2023'!E21</f>
        <v>412</v>
      </c>
      <c r="F21" s="2">
        <f>+C21+'Octubre 2023'!F21</f>
        <v>389</v>
      </c>
      <c r="G21" s="17">
        <f t="shared" si="0"/>
        <v>5.9125964010282779</v>
      </c>
      <c r="H21" s="2">
        <f>+B21-C21+'Octubre 2023'!H21</f>
        <v>451</v>
      </c>
      <c r="I21" s="18">
        <f>+'Noviembre 2022'!H21</f>
        <v>424</v>
      </c>
      <c r="J21" s="17">
        <f t="shared" si="1"/>
        <v>6.367924528301887</v>
      </c>
    </row>
    <row r="22" spans="1:10" ht="13" x14ac:dyDescent="0.15">
      <c r="A22" s="1" t="s">
        <v>19</v>
      </c>
      <c r="B22" s="2">
        <v>20</v>
      </c>
      <c r="C22" s="19">
        <f>+'Noviembre 2022'!B22</f>
        <v>24</v>
      </c>
      <c r="D22" s="17">
        <f t="shared" si="6"/>
        <v>-16.666666666666668</v>
      </c>
      <c r="E22" s="2">
        <f>+B22+'Octubre 2023'!E22</f>
        <v>186</v>
      </c>
      <c r="F22" s="2">
        <f>+C22+'Octubre 2023'!F22</f>
        <v>199</v>
      </c>
      <c r="G22" s="17">
        <f t="shared" si="0"/>
        <v>-6.5326633165829149</v>
      </c>
      <c r="H22" s="2">
        <f>+B22-C22+'Octubre 2023'!H22</f>
        <v>206</v>
      </c>
      <c r="I22" s="18">
        <f>+'Noviembre 2022'!H22</f>
        <v>212</v>
      </c>
      <c r="J22" s="17">
        <f t="shared" si="1"/>
        <v>-2.8301886792452828</v>
      </c>
    </row>
    <row r="23" spans="1:10" ht="13" x14ac:dyDescent="0.15">
      <c r="A23" s="1" t="s">
        <v>18</v>
      </c>
      <c r="B23" s="2">
        <v>19</v>
      </c>
      <c r="C23" s="19">
        <f>+'Noviembre 2022'!B23</f>
        <v>18</v>
      </c>
      <c r="D23" s="17">
        <f t="shared" si="6"/>
        <v>5.5555555555555554</v>
      </c>
      <c r="E23" s="2">
        <f>+B23+'Octubre 2023'!E23</f>
        <v>199</v>
      </c>
      <c r="F23" s="2">
        <f>+C23+'Octubre 2023'!F23</f>
        <v>214</v>
      </c>
      <c r="G23" s="17">
        <f t="shared" si="0"/>
        <v>-7.009345794392523</v>
      </c>
      <c r="H23" s="2">
        <f>+B23-C23+'Octubre 2023'!H23</f>
        <v>213</v>
      </c>
      <c r="I23" s="18">
        <f>+'Noviembre 2022'!H23</f>
        <v>234</v>
      </c>
      <c r="J23" s="17">
        <f t="shared" si="1"/>
        <v>-8.9743589743589745</v>
      </c>
    </row>
    <row r="24" spans="1:10" ht="13" x14ac:dyDescent="0.15">
      <c r="A24" s="1" t="s">
        <v>20</v>
      </c>
      <c r="B24" s="2">
        <v>21</v>
      </c>
      <c r="C24" s="19">
        <f>+'Noviembre 2022'!B24</f>
        <v>24</v>
      </c>
      <c r="D24" s="17">
        <f t="shared" si="6"/>
        <v>-12.5</v>
      </c>
      <c r="E24" s="2">
        <f>+B24+'Octubre 2023'!E24</f>
        <v>228</v>
      </c>
      <c r="F24" s="2">
        <f>+C24+'Octubre 2023'!F24</f>
        <v>192</v>
      </c>
      <c r="G24" s="17">
        <f t="shared" si="0"/>
        <v>18.75</v>
      </c>
      <c r="H24" s="2">
        <f>+B24-C24+'Octubre 2023'!H24</f>
        <v>245</v>
      </c>
      <c r="I24" s="18">
        <f>+'Noviembre 2022'!H24</f>
        <v>218</v>
      </c>
      <c r="J24" s="17">
        <f t="shared" si="1"/>
        <v>12.385321100917432</v>
      </c>
    </row>
    <row r="25" spans="1:10" ht="13" x14ac:dyDescent="0.15">
      <c r="A25" s="1" t="s">
        <v>22</v>
      </c>
      <c r="B25" s="2">
        <v>47</v>
      </c>
      <c r="C25" s="19">
        <f>+'Noviembre 2022'!B25</f>
        <v>64</v>
      </c>
      <c r="D25" s="17">
        <f t="shared" si="6"/>
        <v>-26.5625</v>
      </c>
      <c r="E25" s="2">
        <f>+B25+'Octubre 2023'!E25</f>
        <v>485</v>
      </c>
      <c r="F25" s="2">
        <f>+C25+'Octubre 2023'!F25</f>
        <v>532</v>
      </c>
      <c r="G25" s="17">
        <f t="shared" si="0"/>
        <v>-8.8345864661654137</v>
      </c>
      <c r="H25" s="2">
        <f>+B25-C25+'Octubre 2023'!H25</f>
        <v>527</v>
      </c>
      <c r="I25" s="18">
        <f>+'Noviembre 2022'!H25</f>
        <v>579</v>
      </c>
      <c r="J25" s="17">
        <f t="shared" si="1"/>
        <v>-8.9810017271157161</v>
      </c>
    </row>
    <row r="26" spans="1:10" ht="13" x14ac:dyDescent="0.15">
      <c r="A26" s="1" t="s">
        <v>21</v>
      </c>
      <c r="B26" s="2">
        <v>16</v>
      </c>
      <c r="C26" s="19">
        <f>+'Noviembre 2022'!B26</f>
        <v>14</v>
      </c>
      <c r="D26" s="17">
        <f t="shared" si="6"/>
        <v>14.285714285714286</v>
      </c>
      <c r="E26" s="2">
        <f>+B26+'Octubre 2023'!E26</f>
        <v>153</v>
      </c>
      <c r="F26" s="2">
        <f>+C26+'Octubre 2023'!F26</f>
        <v>153</v>
      </c>
      <c r="G26" s="17">
        <f t="shared" si="0"/>
        <v>0</v>
      </c>
      <c r="H26" s="2">
        <f>+B26-C26+'Octubre 2023'!H26</f>
        <v>169</v>
      </c>
      <c r="I26" s="18">
        <f>+'Noviembre 2022'!H26</f>
        <v>160</v>
      </c>
      <c r="J26" s="17">
        <f t="shared" si="1"/>
        <v>5.625</v>
      </c>
    </row>
    <row r="27" spans="1:10" ht="13" x14ac:dyDescent="0.15">
      <c r="A27" s="1" t="s">
        <v>30</v>
      </c>
      <c r="B27" s="2">
        <v>6</v>
      </c>
      <c r="C27" s="19">
        <f>+'Noviembre 2022'!B27</f>
        <v>8</v>
      </c>
      <c r="D27" s="17">
        <f t="shared" si="6"/>
        <v>-25</v>
      </c>
      <c r="E27" s="2">
        <f>+B27+'Octubre 2023'!E27</f>
        <v>90</v>
      </c>
      <c r="F27" s="2">
        <f>+C27+'Octubre 2023'!F27</f>
        <v>91</v>
      </c>
      <c r="G27" s="17">
        <f t="shared" si="0"/>
        <v>-1.098901098901099</v>
      </c>
      <c r="H27" s="2">
        <f>+B27-C27+'Octubre 2023'!H27</f>
        <v>93</v>
      </c>
      <c r="I27" s="18">
        <f>+'Noviembre 2022'!H27</f>
        <v>96</v>
      </c>
      <c r="J27" s="17">
        <f t="shared" si="1"/>
        <v>-3.125</v>
      </c>
    </row>
    <row r="28" spans="1:10" x14ac:dyDescent="0.15">
      <c r="A28" s="8" t="s">
        <v>27</v>
      </c>
      <c r="B28" s="6">
        <f>SUM(B20:B27)</f>
        <v>211</v>
      </c>
      <c r="C28" s="6">
        <f>SUM(C20:C27)</f>
        <v>244</v>
      </c>
      <c r="D28" s="7">
        <f>+(B28-C28)*100/C28</f>
        <v>-13.524590163934427</v>
      </c>
      <c r="E28" s="6">
        <f>SUM(E20:E27)</f>
        <v>2160</v>
      </c>
      <c r="F28" s="6">
        <f>SUM(F20:F27)</f>
        <v>2211</v>
      </c>
      <c r="G28" s="7">
        <f>+(E28-F28)*100/F28</f>
        <v>-2.3066485753052919</v>
      </c>
      <c r="H28" s="6">
        <f>SUM(H20:H27)</f>
        <v>2337</v>
      </c>
      <c r="I28" s="6">
        <f>SUM(I20:I27)</f>
        <v>2402</v>
      </c>
      <c r="J28" s="7">
        <f>+(H28-I28)*100/I28</f>
        <v>-2.7060782681099083</v>
      </c>
    </row>
    <row r="29" spans="1:10" ht="14" x14ac:dyDescent="0.15">
      <c r="A29" s="16" t="s">
        <v>28</v>
      </c>
      <c r="B29" s="14">
        <f>+B7+B13+B19+B28</f>
        <v>2456</v>
      </c>
      <c r="C29" s="14">
        <f>+C7+C13+C19+C28</f>
        <v>2366</v>
      </c>
      <c r="D29" s="15">
        <f>+(B29-C29)*100/C29</f>
        <v>3.8038884192730347</v>
      </c>
      <c r="E29" s="14">
        <f t="shared" ref="E29:I29" si="7">+E7+E13+E19+E28</f>
        <v>22422</v>
      </c>
      <c r="F29" s="14">
        <f t="shared" si="7"/>
        <v>23346</v>
      </c>
      <c r="G29" s="15">
        <f>+(E29-F29)*100/F29</f>
        <v>-3.9578514520688768</v>
      </c>
      <c r="H29" s="14">
        <f t="shared" si="7"/>
        <v>24361</v>
      </c>
      <c r="I29" s="14">
        <f t="shared" si="7"/>
        <v>25421</v>
      </c>
      <c r="J29" s="15">
        <f>+(H29-I29)*100/I29</f>
        <v>-4.1697808898155069</v>
      </c>
    </row>
    <row r="30" spans="1:10" x14ac:dyDescent="0.15">
      <c r="A30" s="13" t="s">
        <v>29</v>
      </c>
      <c r="B30" s="13">
        <f>+B29-B7</f>
        <v>2142</v>
      </c>
      <c r="C30" s="13">
        <f>+C29-C7</f>
        <v>2024</v>
      </c>
      <c r="D30" s="12">
        <f>+(B30-C30)*100/C30</f>
        <v>5.8300395256916993</v>
      </c>
      <c r="E30" s="13">
        <f t="shared" ref="E30:I30" si="8">+E29-E7</f>
        <v>19064</v>
      </c>
      <c r="F30" s="13">
        <f t="shared" si="8"/>
        <v>19642</v>
      </c>
      <c r="G30" s="12">
        <f>+(E30-F30)*100/F30</f>
        <v>-2.9426738621321658</v>
      </c>
      <c r="H30" s="13">
        <f t="shared" si="8"/>
        <v>20729</v>
      </c>
      <c r="I30" s="13">
        <f t="shared" si="8"/>
        <v>21358</v>
      </c>
      <c r="J30" s="12">
        <f>+(H30-I30)*100/I30</f>
        <v>-2.94503230639573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10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144</v>
      </c>
      <c r="C4" s="19"/>
      <c r="D4" s="17"/>
      <c r="E4" s="2">
        <f>+B4+'Octubre 2014'!E4</f>
        <v>1564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159</v>
      </c>
      <c r="C5" s="19"/>
      <c r="D5" s="17"/>
      <c r="E5" s="2">
        <f>+B5+'Octubre 2014'!E5</f>
        <v>1813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201</v>
      </c>
      <c r="C6" s="19"/>
      <c r="D6" s="17"/>
      <c r="E6" s="2">
        <f>+B6+'Octubre 2014'!E6</f>
        <v>2102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504</v>
      </c>
      <c r="C7" s="5"/>
      <c r="D7" s="7"/>
      <c r="E7" s="5">
        <f>SUM(E4:E6)</f>
        <v>5479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203</v>
      </c>
      <c r="C8" s="19"/>
      <c r="D8" s="17"/>
      <c r="E8" s="2">
        <f>+B8+'Octubre 2014'!E8</f>
        <v>2108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271</v>
      </c>
      <c r="C9" s="19"/>
      <c r="D9" s="17"/>
      <c r="E9" s="2">
        <f>+B9+'Octubre 2014'!E9</f>
        <v>2597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352</v>
      </c>
      <c r="C10" s="19"/>
      <c r="D10" s="17"/>
      <c r="E10" s="2">
        <f>+B10+'Octubre 2014'!E10</f>
        <v>3355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242</v>
      </c>
      <c r="C11" s="19"/>
      <c r="D11" s="17"/>
      <c r="E11" s="2">
        <f>+B11+'Octubre 2014'!E11</f>
        <v>2224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228</v>
      </c>
      <c r="C12" s="19"/>
      <c r="D12" s="17"/>
      <c r="E12" s="2">
        <f>+B12+'Octubre 2014'!E12</f>
        <v>2139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1296</v>
      </c>
      <c r="C13" s="5"/>
      <c r="D13" s="7"/>
      <c r="E13" s="5">
        <f>SUM(E8:E12)</f>
        <v>12423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101</v>
      </c>
      <c r="C14" s="19"/>
      <c r="D14" s="17"/>
      <c r="E14" s="2">
        <f>+B14+'Octubre 2014'!E14</f>
        <v>1124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83</v>
      </c>
      <c r="C15" s="19"/>
      <c r="D15" s="17"/>
      <c r="E15" s="2">
        <f>+B15+'Octubre 2014'!E15</f>
        <v>813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80</v>
      </c>
      <c r="C16" s="19"/>
      <c r="D16" s="17"/>
      <c r="E16" s="2">
        <f>+B16+'Octubre 2014'!E16</f>
        <v>738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52</v>
      </c>
      <c r="C17" s="19"/>
      <c r="D17" s="17"/>
      <c r="E17" s="2">
        <f>+B17+'Octubre 2014'!E17</f>
        <v>525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23</v>
      </c>
      <c r="C18" s="19"/>
      <c r="D18" s="17"/>
      <c r="E18" s="2">
        <f>+B18+'Octubre 2014'!E18</f>
        <v>260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339</v>
      </c>
      <c r="C19" s="5"/>
      <c r="D19" s="7"/>
      <c r="E19" s="5">
        <f>SUM(E14:E18)</f>
        <v>3460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25</v>
      </c>
      <c r="C20" s="19"/>
      <c r="D20" s="17"/>
      <c r="E20" s="2">
        <f>+B20+'Octubre 2014'!E20</f>
        <v>246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29</v>
      </c>
      <c r="C21" s="19"/>
      <c r="D21" s="17"/>
      <c r="E21" s="2">
        <f>+B21+'Octubre 2014'!E21</f>
        <v>228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10</v>
      </c>
      <c r="C22" s="19"/>
      <c r="D22" s="17"/>
      <c r="E22" s="2">
        <f>+B22+'Octubre 2014'!E22</f>
        <v>117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13</v>
      </c>
      <c r="C23" s="19"/>
      <c r="D23" s="17"/>
      <c r="E23" s="2">
        <f>+B23+'Octubre 2014'!E23</f>
        <v>129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8</v>
      </c>
      <c r="C24" s="19"/>
      <c r="D24" s="17"/>
      <c r="E24" s="2">
        <f>+B24+'Octubre 2014'!E24</f>
        <v>88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14</v>
      </c>
      <c r="C25" s="19"/>
      <c r="D25" s="17"/>
      <c r="E25" s="2">
        <f>+B25+'Octubre 2014'!E25</f>
        <v>159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7</v>
      </c>
      <c r="C26" s="19"/>
      <c r="D26" s="17"/>
      <c r="E26" s="2">
        <f>+B26+'Octubre 2014'!E26</f>
        <v>40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/>
      <c r="C27" s="19"/>
      <c r="D27" s="17"/>
      <c r="E27" s="2">
        <f>+B27+'Octubre 2014'!E27</f>
        <v>11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106</v>
      </c>
      <c r="C28" s="6"/>
      <c r="D28" s="7"/>
      <c r="E28" s="6">
        <f>SUM(E20:E27)</f>
        <v>1018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2245</v>
      </c>
      <c r="C29" s="14"/>
      <c r="D29" s="15"/>
      <c r="E29" s="14">
        <f t="shared" ref="E29" si="4">+E7+E13+E19+E28</f>
        <v>22380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1741</v>
      </c>
      <c r="C30" s="13"/>
      <c r="D30" s="12"/>
      <c r="E30" s="13">
        <f t="shared" ref="E30" si="5">+E29-E7</f>
        <v>16901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oja11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136</v>
      </c>
      <c r="C4" s="19"/>
      <c r="D4" s="17"/>
      <c r="E4" s="2">
        <f>+B4+'Septiembre 2014'!E4</f>
        <v>1420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176</v>
      </c>
      <c r="C5" s="19"/>
      <c r="D5" s="17"/>
      <c r="E5" s="2">
        <f>+B5+'Septiembre 2014'!E5</f>
        <v>1654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201</v>
      </c>
      <c r="C6" s="19"/>
      <c r="D6" s="17"/>
      <c r="E6" s="2">
        <f>+B6+'Septiembre 2014'!E6</f>
        <v>1901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513</v>
      </c>
      <c r="C7" s="5"/>
      <c r="D7" s="7"/>
      <c r="E7" s="5">
        <f>SUM(E4:E6)</f>
        <v>4975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194</v>
      </c>
      <c r="C8" s="19"/>
      <c r="D8" s="17"/>
      <c r="E8" s="2">
        <f>+B8+'Septiembre 2014'!E8</f>
        <v>1905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214</v>
      </c>
      <c r="C9" s="19"/>
      <c r="D9" s="17"/>
      <c r="E9" s="2">
        <f>+B9+'Septiembre 2014'!E9</f>
        <v>2326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316</v>
      </c>
      <c r="C10" s="19"/>
      <c r="D10" s="17"/>
      <c r="E10" s="2">
        <f>+B10+'Septiembre 2014'!E10</f>
        <v>3003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193</v>
      </c>
      <c r="C11" s="19"/>
      <c r="D11" s="17"/>
      <c r="E11" s="2">
        <f>+B11+'Septiembre 2014'!E11</f>
        <v>1982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176</v>
      </c>
      <c r="C12" s="19"/>
      <c r="D12" s="17"/>
      <c r="E12" s="2">
        <f>+B12+'Septiembre 2014'!E12</f>
        <v>1911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1093</v>
      </c>
      <c r="C13" s="5"/>
      <c r="D13" s="7"/>
      <c r="E13" s="5">
        <f>SUM(E8:E12)</f>
        <v>11127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103</v>
      </c>
      <c r="C14" s="19"/>
      <c r="D14" s="17"/>
      <c r="E14" s="2">
        <f>+B14+'Septiembre 2014'!E14</f>
        <v>1023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91</v>
      </c>
      <c r="C15" s="19"/>
      <c r="D15" s="17"/>
      <c r="E15" s="2">
        <f>+B15+'Septiembre 2014'!E15</f>
        <v>730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72</v>
      </c>
      <c r="C16" s="19"/>
      <c r="D16" s="17"/>
      <c r="E16" s="2">
        <f>+B16+'Septiembre 2014'!E16</f>
        <v>658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46</v>
      </c>
      <c r="C17" s="19"/>
      <c r="D17" s="17"/>
      <c r="E17" s="2">
        <f>+B17+'Septiembre 2014'!E17</f>
        <v>473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29</v>
      </c>
      <c r="C18" s="19"/>
      <c r="D18" s="17"/>
      <c r="E18" s="2">
        <f>+B18+'Septiembre 2014'!E18</f>
        <v>237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341</v>
      </c>
      <c r="C19" s="5"/>
      <c r="D19" s="7"/>
      <c r="E19" s="5">
        <f>SUM(E14:E18)</f>
        <v>3121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24</v>
      </c>
      <c r="C20" s="19"/>
      <c r="D20" s="17"/>
      <c r="E20" s="2">
        <f>+B20+'Septiembre 2014'!E20</f>
        <v>221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27</v>
      </c>
      <c r="C21" s="19"/>
      <c r="D21" s="17"/>
      <c r="E21" s="2">
        <f>+B21+'Septiembre 2014'!E21</f>
        <v>199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14</v>
      </c>
      <c r="C22" s="19"/>
      <c r="D22" s="17"/>
      <c r="E22" s="2">
        <f>+B22+'Septiembre 2014'!E22</f>
        <v>107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18</v>
      </c>
      <c r="C23" s="19"/>
      <c r="D23" s="17"/>
      <c r="E23" s="2">
        <f>+B23+'Septiembre 2014'!E23</f>
        <v>116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8</v>
      </c>
      <c r="C24" s="19"/>
      <c r="D24" s="17"/>
      <c r="E24" s="2">
        <f>+B24+'Septiembre 2014'!E24</f>
        <v>80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19</v>
      </c>
      <c r="C25" s="19"/>
      <c r="D25" s="17"/>
      <c r="E25" s="2">
        <f>+B25+'Septiembre 2014'!E25</f>
        <v>145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9</v>
      </c>
      <c r="C26" s="19"/>
      <c r="D26" s="17"/>
      <c r="E26" s="2">
        <f>+B26+'Septiembre 2014'!E26</f>
        <v>33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/>
      <c r="C27" s="19"/>
      <c r="D27" s="17"/>
      <c r="E27" s="2">
        <f>+B27+'Septiembre 2014'!E27</f>
        <v>11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119</v>
      </c>
      <c r="C28" s="6"/>
      <c r="D28" s="7"/>
      <c r="E28" s="6">
        <f>SUM(E20:E27)</f>
        <v>912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2066</v>
      </c>
      <c r="C29" s="14"/>
      <c r="D29" s="15"/>
      <c r="E29" s="14">
        <f t="shared" ref="E29" si="4">+E7+E13+E19+E28</f>
        <v>20135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1553</v>
      </c>
      <c r="C30" s="13"/>
      <c r="D30" s="12"/>
      <c r="E30" s="13">
        <f t="shared" ref="E30" si="5">+E29-E7</f>
        <v>15160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12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125</v>
      </c>
      <c r="C4" s="19"/>
      <c r="D4" s="17"/>
      <c r="E4" s="2">
        <f>+B4+'Agosto 2014'!E4</f>
        <v>1284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125</v>
      </c>
      <c r="C5" s="19"/>
      <c r="D5" s="17"/>
      <c r="E5" s="2">
        <f>+B5+'Agosto 2014'!E5</f>
        <v>1478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165</v>
      </c>
      <c r="C6" s="19"/>
      <c r="D6" s="17"/>
      <c r="E6" s="2">
        <f>+B6+'Agosto 2014'!E6</f>
        <v>1700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415</v>
      </c>
      <c r="C7" s="5"/>
      <c r="D7" s="7"/>
      <c r="E7" s="5">
        <f>SUM(E4:E6)</f>
        <v>4462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156</v>
      </c>
      <c r="C8" s="19"/>
      <c r="D8" s="17"/>
      <c r="E8" s="2">
        <f>+B8+'Agosto 2014'!E8</f>
        <v>1711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198</v>
      </c>
      <c r="C9" s="19"/>
      <c r="D9" s="17"/>
      <c r="E9" s="2">
        <f>+B9+'Agosto 2014'!E9</f>
        <v>2112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257</v>
      </c>
      <c r="C10" s="19"/>
      <c r="D10" s="17"/>
      <c r="E10" s="2">
        <f>+B10+'Agosto 2014'!E10</f>
        <v>2687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148</v>
      </c>
      <c r="C11" s="19"/>
      <c r="D11" s="17"/>
      <c r="E11" s="2">
        <f>+B11+'Agosto 2014'!E11</f>
        <v>1789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173</v>
      </c>
      <c r="C12" s="19"/>
      <c r="D12" s="17"/>
      <c r="E12" s="2">
        <f>+B12+'Agosto 2014'!E12</f>
        <v>1735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932</v>
      </c>
      <c r="C13" s="5"/>
      <c r="D13" s="7"/>
      <c r="E13" s="5">
        <f>SUM(E8:E12)</f>
        <v>10034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87</v>
      </c>
      <c r="C14" s="19"/>
      <c r="D14" s="17"/>
      <c r="E14" s="2">
        <f>+B14+'Agosto 2014'!E14</f>
        <v>920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78</v>
      </c>
      <c r="C15" s="19"/>
      <c r="D15" s="17"/>
      <c r="E15" s="2">
        <f>+B15+'Agosto 2014'!E15</f>
        <v>639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68</v>
      </c>
      <c r="C16" s="19"/>
      <c r="D16" s="17"/>
      <c r="E16" s="2">
        <f>+B16+'Agosto 2014'!E16</f>
        <v>586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48</v>
      </c>
      <c r="C17" s="19"/>
      <c r="D17" s="17"/>
      <c r="E17" s="2">
        <f>+B17+'Agosto 2014'!E17</f>
        <v>427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17</v>
      </c>
      <c r="C18" s="19"/>
      <c r="D18" s="17"/>
      <c r="E18" s="2">
        <f>+B18+'Agosto 2014'!E18</f>
        <v>208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298</v>
      </c>
      <c r="C19" s="5"/>
      <c r="D19" s="7"/>
      <c r="E19" s="5">
        <f>SUM(E14:E18)</f>
        <v>2780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14</v>
      </c>
      <c r="C20" s="19"/>
      <c r="D20" s="17"/>
      <c r="E20" s="2">
        <f>+B20+'Agosto 2014'!E20</f>
        <v>197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7</v>
      </c>
      <c r="C21" s="19"/>
      <c r="D21" s="17"/>
      <c r="E21" s="2">
        <f>+B21+'Agosto 2014'!E21</f>
        <v>172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7</v>
      </c>
      <c r="C22" s="19"/>
      <c r="D22" s="17"/>
      <c r="E22" s="2">
        <f>+B22+'Agosto 2014'!E22</f>
        <v>93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15</v>
      </c>
      <c r="C23" s="19"/>
      <c r="D23" s="17"/>
      <c r="E23" s="2">
        <f>+B23+'Agosto 2014'!E23</f>
        <v>98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4</v>
      </c>
      <c r="C24" s="19"/>
      <c r="D24" s="17"/>
      <c r="E24" s="2">
        <f>+B24+'Agosto 2014'!E24</f>
        <v>72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7</v>
      </c>
      <c r="C25" s="19"/>
      <c r="D25" s="17"/>
      <c r="E25" s="2">
        <f>+B25+'Agosto 2014'!E25</f>
        <v>126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5</v>
      </c>
      <c r="C26" s="19"/>
      <c r="D26" s="17"/>
      <c r="E26" s="2">
        <f>+B26+'Agosto 2014'!E26</f>
        <v>24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1</v>
      </c>
      <c r="C27" s="19"/>
      <c r="D27" s="17"/>
      <c r="E27" s="2">
        <f>+B27+'Agosto 2014'!E27</f>
        <v>11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60</v>
      </c>
      <c r="C28" s="6"/>
      <c r="D28" s="7"/>
      <c r="E28" s="6">
        <f>SUM(E20:E27)</f>
        <v>793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1705</v>
      </c>
      <c r="C29" s="14"/>
      <c r="D29" s="15"/>
      <c r="E29" s="14">
        <f t="shared" ref="E29" si="4">+E7+E13+E19+E28</f>
        <v>18069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1290</v>
      </c>
      <c r="C30" s="13"/>
      <c r="D30" s="12"/>
      <c r="E30" s="13">
        <f t="shared" ref="E30" si="5">+E29-E7</f>
        <v>13607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13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120</v>
      </c>
      <c r="C4" s="19"/>
      <c r="D4" s="17"/>
      <c r="E4" s="2">
        <f>+B4+'Julio 2014'!E4</f>
        <v>1159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105</v>
      </c>
      <c r="C5" s="19"/>
      <c r="D5" s="17"/>
      <c r="E5" s="2">
        <f>+B5+'Julio 2014'!E5</f>
        <v>1353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151</v>
      </c>
      <c r="C6" s="19"/>
      <c r="D6" s="17"/>
      <c r="E6" s="2">
        <f>+B6+'Julio 2014'!E6</f>
        <v>1535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376</v>
      </c>
      <c r="C7" s="5"/>
      <c r="D7" s="7"/>
      <c r="E7" s="5">
        <f>SUM(E4:E6)</f>
        <v>4047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139</v>
      </c>
      <c r="C8" s="19"/>
      <c r="D8" s="17"/>
      <c r="E8" s="2">
        <f>+B8+'Julio 2014'!E8</f>
        <v>1555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185</v>
      </c>
      <c r="C9" s="19"/>
      <c r="D9" s="17"/>
      <c r="E9" s="2">
        <f>+B9+'Julio 2014'!E9</f>
        <v>1914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224</v>
      </c>
      <c r="C10" s="19"/>
      <c r="D10" s="17"/>
      <c r="E10" s="2">
        <f>+B10+'Julio 2014'!E10</f>
        <v>2430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159</v>
      </c>
      <c r="C11" s="19"/>
      <c r="D11" s="17"/>
      <c r="E11" s="2">
        <f>+B11+'Julio 2014'!E11</f>
        <v>1641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153</v>
      </c>
      <c r="C12" s="19"/>
      <c r="D12" s="17"/>
      <c r="E12" s="2">
        <f>+B12+'Julio 2014'!E12</f>
        <v>1562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860</v>
      </c>
      <c r="C13" s="5"/>
      <c r="D13" s="7"/>
      <c r="E13" s="5">
        <f>SUM(E8:E12)</f>
        <v>9102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77</v>
      </c>
      <c r="C14" s="19"/>
      <c r="D14" s="17"/>
      <c r="E14" s="2">
        <f>+B14+'Julio 2014'!E14</f>
        <v>833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48</v>
      </c>
      <c r="C15" s="19"/>
      <c r="D15" s="17"/>
      <c r="E15" s="2">
        <f>+B15+'Julio 2014'!E15</f>
        <v>561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57</v>
      </c>
      <c r="C16" s="19"/>
      <c r="D16" s="17"/>
      <c r="E16" s="2">
        <f>+B16+'Julio 2014'!E16</f>
        <v>518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30</v>
      </c>
      <c r="C17" s="19"/>
      <c r="D17" s="17"/>
      <c r="E17" s="2">
        <f>+B17+'Julio 2014'!E17</f>
        <v>379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18</v>
      </c>
      <c r="C18" s="19"/>
      <c r="D18" s="17"/>
      <c r="E18" s="2">
        <f>+B18+'Julio 2014'!E18</f>
        <v>191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230</v>
      </c>
      <c r="C19" s="5"/>
      <c r="D19" s="7"/>
      <c r="E19" s="5">
        <f>SUM(E14:E18)</f>
        <v>2482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16</v>
      </c>
      <c r="C20" s="19"/>
      <c r="D20" s="17"/>
      <c r="E20" s="2">
        <f>+B20+'Julio 2014'!E20</f>
        <v>183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11</v>
      </c>
      <c r="C21" s="19"/>
      <c r="D21" s="17"/>
      <c r="E21" s="2">
        <f>+B21+'Julio 2014'!E21</f>
        <v>165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11</v>
      </c>
      <c r="C22" s="19"/>
      <c r="D22" s="17"/>
      <c r="E22" s="2">
        <f>+B22+'Julio 2014'!E22</f>
        <v>86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6</v>
      </c>
      <c r="C23" s="19"/>
      <c r="D23" s="17"/>
      <c r="E23" s="2">
        <f>+B23+'Julio 2014'!E23</f>
        <v>83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4</v>
      </c>
      <c r="C24" s="19"/>
      <c r="D24" s="17"/>
      <c r="E24" s="2">
        <f>+B24+'Julio 2014'!E24</f>
        <v>68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9</v>
      </c>
      <c r="C25" s="19"/>
      <c r="D25" s="17"/>
      <c r="E25" s="2">
        <f>+B25+'Julio 2014'!E25</f>
        <v>119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1</v>
      </c>
      <c r="C26" s="19"/>
      <c r="D26" s="17"/>
      <c r="E26" s="2">
        <f>+B26+'Julio 2014'!E26</f>
        <v>19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1</v>
      </c>
      <c r="C27" s="19"/>
      <c r="D27" s="17"/>
      <c r="E27" s="2">
        <f>+B27+'Julio 2014'!E27</f>
        <v>10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59</v>
      </c>
      <c r="C28" s="6"/>
      <c r="D28" s="7"/>
      <c r="E28" s="6">
        <f>SUM(E20:E27)</f>
        <v>733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1525</v>
      </c>
      <c r="C29" s="14"/>
      <c r="D29" s="15"/>
      <c r="E29" s="14">
        <f t="shared" ref="E29" si="4">+E7+E13+E19+E28</f>
        <v>16364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1149</v>
      </c>
      <c r="C30" s="13">
        <f>+C29-C7</f>
        <v>0</v>
      </c>
      <c r="D30" s="12" t="e">
        <f>+(B30-C30)*100/C30</f>
        <v>#DIV/0!</v>
      </c>
      <c r="E30" s="13">
        <f t="shared" ref="E30" si="5">+E29-E7</f>
        <v>12317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Hoja14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146</v>
      </c>
      <c r="C4" s="19"/>
      <c r="D4" s="17"/>
      <c r="E4" s="2">
        <f>+B4+'Junio 2014'!E4</f>
        <v>1039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186</v>
      </c>
      <c r="C5" s="19"/>
      <c r="D5" s="17"/>
      <c r="E5" s="2">
        <f>+B5+'Junio 2014'!E5</f>
        <v>1248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176</v>
      </c>
      <c r="C6" s="19"/>
      <c r="D6" s="17"/>
      <c r="E6" s="2">
        <f>+B6+'Junio 2014'!E6</f>
        <v>1384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508</v>
      </c>
      <c r="C7" s="5"/>
      <c r="D7" s="7"/>
      <c r="E7" s="5">
        <f>SUM(E4:E6)</f>
        <v>3671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202</v>
      </c>
      <c r="C8" s="19"/>
      <c r="D8" s="17"/>
      <c r="E8" s="2">
        <f>+B8+'Junio 2014'!E8</f>
        <v>1416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224</v>
      </c>
      <c r="C9" s="19"/>
      <c r="D9" s="17"/>
      <c r="E9" s="2">
        <f>+B9+'Junio 2014'!E9</f>
        <v>1729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316</v>
      </c>
      <c r="C10" s="19"/>
      <c r="D10" s="17"/>
      <c r="E10" s="2">
        <f>+B10+'Junio 2014'!E10</f>
        <v>2206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208</v>
      </c>
      <c r="C11" s="19"/>
      <c r="D11" s="17"/>
      <c r="E11" s="2">
        <f>+B11+'Junio 2014'!E11</f>
        <v>1482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205</v>
      </c>
      <c r="C12" s="19"/>
      <c r="D12" s="17"/>
      <c r="E12" s="2">
        <f>+B12+'Junio 2014'!E12</f>
        <v>1409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1155</v>
      </c>
      <c r="C13" s="5"/>
      <c r="D13" s="7"/>
      <c r="E13" s="5">
        <f>SUM(E8:E12)</f>
        <v>8242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85</v>
      </c>
      <c r="C14" s="19"/>
      <c r="D14" s="17"/>
      <c r="E14" s="2">
        <f>+B14+'Junio 2014'!E14</f>
        <v>756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57</v>
      </c>
      <c r="C15" s="19"/>
      <c r="D15" s="17"/>
      <c r="E15" s="2">
        <f>+B15+'Junio 2014'!E15</f>
        <v>513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53</v>
      </c>
      <c r="C16" s="19"/>
      <c r="D16" s="17"/>
      <c r="E16" s="2">
        <f>+B16+'Junio 2014'!E16</f>
        <v>461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40</v>
      </c>
      <c r="C17" s="19"/>
      <c r="D17" s="17"/>
      <c r="E17" s="2">
        <f>+B17+'Junio 2014'!E17</f>
        <v>349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23</v>
      </c>
      <c r="C18" s="19"/>
      <c r="D18" s="17"/>
      <c r="E18" s="2">
        <f>+B18+'Junio 2014'!E18</f>
        <v>173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258</v>
      </c>
      <c r="C19" s="5"/>
      <c r="D19" s="7"/>
      <c r="E19" s="5">
        <f>SUM(E14:E18)</f>
        <v>2252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17</v>
      </c>
      <c r="C20" s="19"/>
      <c r="D20" s="17"/>
      <c r="E20" s="2">
        <f>+B20+'Junio 2014'!E20</f>
        <v>167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14</v>
      </c>
      <c r="C21" s="19"/>
      <c r="D21" s="17"/>
      <c r="E21" s="2">
        <f>+B21+'Junio 2014'!E21</f>
        <v>154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14</v>
      </c>
      <c r="C22" s="19"/>
      <c r="D22" s="17"/>
      <c r="E22" s="2">
        <f>+B22+'Junio 2014'!E22</f>
        <v>75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10</v>
      </c>
      <c r="C23" s="19"/>
      <c r="D23" s="17"/>
      <c r="E23" s="2">
        <f>+B23+'Junio 2014'!E23</f>
        <v>77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6</v>
      </c>
      <c r="C24" s="19"/>
      <c r="D24" s="17"/>
      <c r="E24" s="2">
        <f>+B24+'Junio 2014'!E24</f>
        <v>64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18</v>
      </c>
      <c r="C25" s="19"/>
      <c r="D25" s="17"/>
      <c r="E25" s="2">
        <f>+B25+'Junio 2014'!E25</f>
        <v>110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3</v>
      </c>
      <c r="C26" s="19"/>
      <c r="D26" s="17"/>
      <c r="E26" s="2">
        <f>+B26+'Junio 2014'!E26</f>
        <v>18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2</v>
      </c>
      <c r="C27" s="19"/>
      <c r="D27" s="17"/>
      <c r="E27" s="2">
        <f>+B27+'Junio 2014'!E27</f>
        <v>9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84</v>
      </c>
      <c r="C28" s="6"/>
      <c r="D28" s="7"/>
      <c r="E28" s="6">
        <f>SUM(E20:E27)</f>
        <v>674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2005</v>
      </c>
      <c r="C29" s="14"/>
      <c r="D29" s="15"/>
      <c r="E29" s="14">
        <f t="shared" ref="E29" si="4">+E7+E13+E19+E28</f>
        <v>14839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1497</v>
      </c>
      <c r="C30" s="13"/>
      <c r="D30" s="12"/>
      <c r="E30" s="13">
        <f t="shared" ref="E30" si="5">+E29-E7</f>
        <v>11168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Hoja15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127</v>
      </c>
      <c r="C4" s="19"/>
      <c r="D4" s="17"/>
      <c r="E4" s="2">
        <f>+B4+'Mayo 2014'!E4</f>
        <v>893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174</v>
      </c>
      <c r="C5" s="19"/>
      <c r="D5" s="17"/>
      <c r="E5" s="2">
        <f>+B5+'Mayo 2014'!E5</f>
        <v>1062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189</v>
      </c>
      <c r="C6" s="19"/>
      <c r="D6" s="17"/>
      <c r="E6" s="2">
        <f>+B6+'Mayo 2014'!E6</f>
        <v>1208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490</v>
      </c>
      <c r="C7" s="5"/>
      <c r="D7" s="7"/>
      <c r="E7" s="5">
        <f>SUM(E4:E6)</f>
        <v>3163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204</v>
      </c>
      <c r="C8" s="19"/>
      <c r="D8" s="17"/>
      <c r="E8" s="2">
        <f>+B8+'Mayo 2014'!E8</f>
        <v>1214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239</v>
      </c>
      <c r="C9" s="19"/>
      <c r="D9" s="17"/>
      <c r="E9" s="2">
        <f>+B9+'Mayo 2014'!E9</f>
        <v>1505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308</v>
      </c>
      <c r="C10" s="19"/>
      <c r="D10" s="17"/>
      <c r="E10" s="2">
        <f>+B10+'Mayo 2014'!E10</f>
        <v>1890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217</v>
      </c>
      <c r="C11" s="19"/>
      <c r="D11" s="17"/>
      <c r="E11" s="2">
        <f>+B11+'Mayo 2014'!E11</f>
        <v>1274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210</v>
      </c>
      <c r="C12" s="19"/>
      <c r="D12" s="17"/>
      <c r="E12" s="2">
        <f>+B12+'Mayo 2014'!E12</f>
        <v>1204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1178</v>
      </c>
      <c r="C13" s="5"/>
      <c r="D13" s="7"/>
      <c r="E13" s="5">
        <f>SUM(E8:E12)</f>
        <v>7087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95</v>
      </c>
      <c r="C14" s="19"/>
      <c r="D14" s="17"/>
      <c r="E14" s="2">
        <f>+B14+'Mayo 2014'!E14</f>
        <v>671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66</v>
      </c>
      <c r="C15" s="19"/>
      <c r="D15" s="17"/>
      <c r="E15" s="2">
        <f>+B15+'Mayo 2014'!E15</f>
        <v>456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61</v>
      </c>
      <c r="C16" s="19"/>
      <c r="D16" s="17"/>
      <c r="E16" s="2">
        <f>+B16+'Mayo 2014'!E16</f>
        <v>408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48</v>
      </c>
      <c r="C17" s="19"/>
      <c r="D17" s="17"/>
      <c r="E17" s="2">
        <f>+B17+'Mayo 2014'!E17</f>
        <v>309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19</v>
      </c>
      <c r="C18" s="19"/>
      <c r="D18" s="17"/>
      <c r="E18" s="2">
        <f>+B18+'Mayo 2014'!E18</f>
        <v>150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289</v>
      </c>
      <c r="C19" s="5"/>
      <c r="D19" s="7"/>
      <c r="E19" s="5">
        <f>SUM(E14:E18)</f>
        <v>1994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25</v>
      </c>
      <c r="C20" s="19"/>
      <c r="D20" s="17"/>
      <c r="E20" s="2">
        <f>+B20+'Mayo 2014'!E20</f>
        <v>150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22</v>
      </c>
      <c r="C21" s="19"/>
      <c r="D21" s="17"/>
      <c r="E21" s="2">
        <f>+B21+'Mayo 2014'!E21</f>
        <v>140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9</v>
      </c>
      <c r="C22" s="19"/>
      <c r="D22" s="17"/>
      <c r="E22" s="2">
        <f>+B22+'Mayo 2014'!E22</f>
        <v>61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11</v>
      </c>
      <c r="C23" s="19"/>
      <c r="D23" s="17"/>
      <c r="E23" s="2">
        <f>+B23+'Mayo 2014'!E23</f>
        <v>67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10</v>
      </c>
      <c r="C24" s="19"/>
      <c r="D24" s="17"/>
      <c r="E24" s="2">
        <f>+B24+'Mayo 2014'!E24</f>
        <v>58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20</v>
      </c>
      <c r="C25" s="19"/>
      <c r="D25" s="17"/>
      <c r="E25" s="2">
        <f>+B25+'Mayo 2014'!E25</f>
        <v>92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1</v>
      </c>
      <c r="C26" s="19"/>
      <c r="D26" s="17"/>
      <c r="E26" s="2">
        <f>+B26+'Mayo 2014'!E26</f>
        <v>15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1</v>
      </c>
      <c r="C27" s="19"/>
      <c r="D27" s="17"/>
      <c r="E27" s="2">
        <f>+B27+'Mayo 2014'!E27</f>
        <v>7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99</v>
      </c>
      <c r="C28" s="6"/>
      <c r="D28" s="7"/>
      <c r="E28" s="6">
        <f>SUM(E20:E27)</f>
        <v>590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2056</v>
      </c>
      <c r="C29" s="14"/>
      <c r="D29" s="15"/>
      <c r="E29" s="14">
        <f t="shared" ref="E29" si="4">+E7+E13+E19+E28</f>
        <v>12834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1566</v>
      </c>
      <c r="C30" s="13"/>
      <c r="D30" s="12"/>
      <c r="E30" s="13">
        <f t="shared" ref="E30" si="5">+E29-E7</f>
        <v>9671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Hoja16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159</v>
      </c>
      <c r="C4" s="19"/>
      <c r="D4" s="17"/>
      <c r="E4" s="2">
        <f>+B4+'Abril 2014'!E4</f>
        <v>766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199</v>
      </c>
      <c r="C5" s="19"/>
      <c r="D5" s="17"/>
      <c r="E5" s="2">
        <f>+B5+'Abril 2014'!E5</f>
        <v>888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210</v>
      </c>
      <c r="C6" s="19"/>
      <c r="D6" s="17"/>
      <c r="E6" s="2">
        <f>+B6+'Abril 2014'!E6</f>
        <v>1019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568</v>
      </c>
      <c r="C7" s="5"/>
      <c r="D7" s="7"/>
      <c r="E7" s="5">
        <f>SUM(E4:E6)</f>
        <v>2673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209</v>
      </c>
      <c r="C8" s="19"/>
      <c r="D8" s="17"/>
      <c r="E8" s="2">
        <f>+B8+'Abril 2014'!E8</f>
        <v>1010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257</v>
      </c>
      <c r="C9" s="19"/>
      <c r="D9" s="17"/>
      <c r="E9" s="2">
        <f>+B9+'Abril 2014'!E9</f>
        <v>1266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355</v>
      </c>
      <c r="C10" s="19"/>
      <c r="D10" s="17"/>
      <c r="E10" s="2">
        <f>+B10+'Abril 2014'!E10</f>
        <v>1582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229</v>
      </c>
      <c r="C11" s="19"/>
      <c r="D11" s="17"/>
      <c r="E11" s="2">
        <f>+B11+'Abril 2014'!E11</f>
        <v>1057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178</v>
      </c>
      <c r="C12" s="19"/>
      <c r="D12" s="17"/>
      <c r="E12" s="2">
        <f>+B12+'Abril 2014'!E12</f>
        <v>994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1228</v>
      </c>
      <c r="C13" s="5"/>
      <c r="D13" s="7"/>
      <c r="E13" s="5">
        <f>SUM(E8:E12)</f>
        <v>5909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103</v>
      </c>
      <c r="C14" s="19"/>
      <c r="D14" s="17"/>
      <c r="E14" s="2">
        <f>+B14+'Abril 2014'!E14</f>
        <v>576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82</v>
      </c>
      <c r="C15" s="19"/>
      <c r="D15" s="17"/>
      <c r="E15" s="2">
        <f>+B15+'Abril 2014'!E15</f>
        <v>390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77</v>
      </c>
      <c r="C16" s="19"/>
      <c r="D16" s="17"/>
      <c r="E16" s="2">
        <f>+B16+'Abril 2014'!E16</f>
        <v>347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50</v>
      </c>
      <c r="C17" s="19"/>
      <c r="D17" s="17"/>
      <c r="E17" s="2">
        <f>+B17+'Abril 2014'!E17</f>
        <v>261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28</v>
      </c>
      <c r="C18" s="19"/>
      <c r="D18" s="17"/>
      <c r="E18" s="2">
        <f>+B18+'Abril 2014'!E18</f>
        <v>131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340</v>
      </c>
      <c r="C19" s="5"/>
      <c r="D19" s="7"/>
      <c r="E19" s="5">
        <f>SUM(E14:E18)</f>
        <v>1705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21</v>
      </c>
      <c r="C20" s="19"/>
      <c r="D20" s="17"/>
      <c r="E20" s="2">
        <f>+B20+'Abril 2014'!E20</f>
        <v>125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18</v>
      </c>
      <c r="C21" s="19"/>
      <c r="D21" s="17"/>
      <c r="E21" s="2">
        <f>+B21+'Abril 2014'!E21</f>
        <v>118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15</v>
      </c>
      <c r="C22" s="19"/>
      <c r="D22" s="17"/>
      <c r="E22" s="2">
        <f>+B22+'Abril 2014'!E22</f>
        <v>52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10</v>
      </c>
      <c r="C23" s="19"/>
      <c r="D23" s="17"/>
      <c r="E23" s="2">
        <f>+B23+'Abril 2014'!E23</f>
        <v>56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8</v>
      </c>
      <c r="C24" s="19"/>
      <c r="D24" s="17"/>
      <c r="E24" s="2">
        <f>+B24+'Abril 2014'!E24</f>
        <v>48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13</v>
      </c>
      <c r="C25" s="19"/>
      <c r="D25" s="17"/>
      <c r="E25" s="2">
        <f>+B25+'Abril 2014'!E25</f>
        <v>72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2</v>
      </c>
      <c r="C26" s="19"/>
      <c r="D26" s="17"/>
      <c r="E26" s="2">
        <f>+B26+'Abril 2014'!E26</f>
        <v>14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2</v>
      </c>
      <c r="C27" s="19"/>
      <c r="D27" s="17"/>
      <c r="E27" s="2">
        <f>+B27+'Abril 2014'!E27</f>
        <v>6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89</v>
      </c>
      <c r="C28" s="6"/>
      <c r="D28" s="7"/>
      <c r="E28" s="6">
        <f>SUM(E20:E27)</f>
        <v>491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2225</v>
      </c>
      <c r="C29" s="14"/>
      <c r="D29" s="15"/>
      <c r="E29" s="14">
        <f t="shared" ref="E29" si="4">+E7+E13+E19+E28</f>
        <v>10778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1657</v>
      </c>
      <c r="C30" s="13"/>
      <c r="D30" s="12"/>
      <c r="E30" s="13">
        <f t="shared" ref="E30" si="5">+E29-E7</f>
        <v>8105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Hoja17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152</v>
      </c>
      <c r="C4" s="19"/>
      <c r="D4" s="17"/>
      <c r="E4" s="2">
        <f>+B4+'Marzo 2014'!E4</f>
        <v>607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164</v>
      </c>
      <c r="C5" s="19"/>
      <c r="D5" s="17"/>
      <c r="E5" s="2">
        <f>+B5+'Marzo 2014'!E5</f>
        <v>689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199</v>
      </c>
      <c r="C6" s="19"/>
      <c r="D6" s="17"/>
      <c r="E6" s="2">
        <f>+B6+'Marzo 2014'!E6</f>
        <v>809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515</v>
      </c>
      <c r="C7" s="5"/>
      <c r="D7" s="7"/>
      <c r="E7" s="5">
        <f>SUM(E4:E6)</f>
        <v>2105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179</v>
      </c>
      <c r="C8" s="19"/>
      <c r="D8" s="17"/>
      <c r="E8" s="2">
        <f>+B8+'Marzo 2014'!E8</f>
        <v>801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250</v>
      </c>
      <c r="C9" s="19"/>
      <c r="D9" s="17"/>
      <c r="E9" s="2">
        <f>+B9+'Marzo 2014'!E9</f>
        <v>1009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322</v>
      </c>
      <c r="C10" s="19"/>
      <c r="D10" s="17"/>
      <c r="E10" s="2">
        <f>+B10+'Marzo 2014'!E10</f>
        <v>1227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226</v>
      </c>
      <c r="C11" s="19"/>
      <c r="D11" s="17"/>
      <c r="E11" s="2">
        <f>+B11+'Marzo 2014'!E11</f>
        <v>828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175</v>
      </c>
      <c r="C12" s="19"/>
      <c r="D12" s="17"/>
      <c r="E12" s="2">
        <f>+B12+'Marzo 2014'!E12</f>
        <v>816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1152</v>
      </c>
      <c r="C13" s="5"/>
      <c r="D13" s="7"/>
      <c r="E13" s="5">
        <f>SUM(E8:E12)</f>
        <v>4681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114</v>
      </c>
      <c r="C14" s="19"/>
      <c r="D14" s="17"/>
      <c r="E14" s="2">
        <f>+B14+'Marzo 2014'!E14</f>
        <v>473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76</v>
      </c>
      <c r="C15" s="19"/>
      <c r="D15" s="17"/>
      <c r="E15" s="2">
        <f>+B15+'Marzo 2014'!E15</f>
        <v>308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62</v>
      </c>
      <c r="C16" s="19"/>
      <c r="D16" s="17"/>
      <c r="E16" s="2">
        <f>+B16+'Marzo 2014'!E16</f>
        <v>270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58</v>
      </c>
      <c r="C17" s="19"/>
      <c r="D17" s="17"/>
      <c r="E17" s="2">
        <f>+B17+'Marzo 2014'!E17</f>
        <v>211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24</v>
      </c>
      <c r="C18" s="19"/>
      <c r="D18" s="17"/>
      <c r="E18" s="2">
        <f>+B18+'Marzo 2014'!E18</f>
        <v>103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334</v>
      </c>
      <c r="C19" s="5"/>
      <c r="D19" s="7"/>
      <c r="E19" s="5">
        <f>SUM(E14:E18)</f>
        <v>1365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19</v>
      </c>
      <c r="C20" s="19"/>
      <c r="D20" s="17"/>
      <c r="E20" s="2">
        <f>+B20+'Marzo 2014'!E20</f>
        <v>104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26</v>
      </c>
      <c r="C21" s="19"/>
      <c r="D21" s="17"/>
      <c r="E21" s="2">
        <f>+B21+'Marzo 2014'!E21</f>
        <v>100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8</v>
      </c>
      <c r="C22" s="19"/>
      <c r="D22" s="17"/>
      <c r="E22" s="2">
        <f>+B22+'Marzo 2014'!E22</f>
        <v>37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7</v>
      </c>
      <c r="C23" s="19"/>
      <c r="D23" s="17"/>
      <c r="E23" s="2">
        <f>+B23+'Marzo 2014'!E23</f>
        <v>46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12</v>
      </c>
      <c r="C24" s="19"/>
      <c r="D24" s="17"/>
      <c r="E24" s="2">
        <f>+B24+'Marzo 2014'!E24</f>
        <v>40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17</v>
      </c>
      <c r="C25" s="19"/>
      <c r="D25" s="17"/>
      <c r="E25" s="2">
        <f>+B25+'Marzo 2014'!E25</f>
        <v>59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2</v>
      </c>
      <c r="C26" s="19"/>
      <c r="D26" s="17"/>
      <c r="E26" s="2">
        <f>+B26+'Marzo 2014'!E26</f>
        <v>12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1</v>
      </c>
      <c r="C27" s="19"/>
      <c r="D27" s="17"/>
      <c r="E27" s="2">
        <f>+B27+'Marzo 2014'!E27</f>
        <v>4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92</v>
      </c>
      <c r="C28" s="6"/>
      <c r="D28" s="7"/>
      <c r="E28" s="6">
        <f>SUM(E20:E27)</f>
        <v>402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2093</v>
      </c>
      <c r="C29" s="14"/>
      <c r="D29" s="15"/>
      <c r="E29" s="14">
        <f t="shared" ref="E29" si="4">+E7+E13+E19+E28</f>
        <v>8553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1578</v>
      </c>
      <c r="C30" s="13"/>
      <c r="D30" s="12"/>
      <c r="E30" s="13">
        <f t="shared" ref="E30" si="5">+E29-E7</f>
        <v>6448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Hoja18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165</v>
      </c>
      <c r="C4" s="19"/>
      <c r="D4" s="17"/>
      <c r="E4" s="2">
        <f>+B4+'Febrero 2014'!E4</f>
        <v>455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188</v>
      </c>
      <c r="C5" s="19"/>
      <c r="D5" s="17"/>
      <c r="E5" s="2">
        <f>+B5+'Febrero 2014'!E5</f>
        <v>525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228</v>
      </c>
      <c r="C6" s="19"/>
      <c r="D6" s="17"/>
      <c r="E6" s="2">
        <f>+B6+'Febrero 2014'!E6</f>
        <v>610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581</v>
      </c>
      <c r="C7" s="5"/>
      <c r="D7" s="7"/>
      <c r="E7" s="5">
        <f>SUM(E4:E6)</f>
        <v>1590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228</v>
      </c>
      <c r="C8" s="19"/>
      <c r="D8" s="17"/>
      <c r="E8" s="2">
        <f>+B8+'Febrero 2014'!E8</f>
        <v>622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268</v>
      </c>
      <c r="C9" s="19"/>
      <c r="D9" s="17"/>
      <c r="E9" s="2">
        <f>+B9+'Febrero 2014'!E9</f>
        <v>759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303</v>
      </c>
      <c r="C10" s="19"/>
      <c r="D10" s="17"/>
      <c r="E10" s="2">
        <f>+B10+'Febrero 2014'!E10</f>
        <v>905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213</v>
      </c>
      <c r="C11" s="19"/>
      <c r="D11" s="17"/>
      <c r="E11" s="2">
        <f>+B11+'Febrero 2014'!E11</f>
        <v>602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211</v>
      </c>
      <c r="C12" s="19"/>
      <c r="D12" s="17"/>
      <c r="E12" s="2">
        <f>+B12+'Febrero 2014'!E12</f>
        <v>641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1223</v>
      </c>
      <c r="C13" s="5"/>
      <c r="D13" s="7"/>
      <c r="E13" s="5">
        <f>SUM(E8:E12)</f>
        <v>3529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125</v>
      </c>
      <c r="C14" s="19"/>
      <c r="D14" s="17"/>
      <c r="E14" s="2">
        <f>+B14+'Febrero 2014'!E14</f>
        <v>359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84</v>
      </c>
      <c r="C15" s="19"/>
      <c r="D15" s="17"/>
      <c r="E15" s="2">
        <f>+B15+'Febrero 2014'!E15</f>
        <v>232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63</v>
      </c>
      <c r="C16" s="19"/>
      <c r="D16" s="17"/>
      <c r="E16" s="2">
        <f>+B16+'Febrero 2014'!E16</f>
        <v>208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57</v>
      </c>
      <c r="C17" s="19"/>
      <c r="D17" s="17"/>
      <c r="E17" s="2">
        <f>+B17+'Febrero 2014'!E17</f>
        <v>153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21</v>
      </c>
      <c r="C18" s="19"/>
      <c r="D18" s="17"/>
      <c r="E18" s="2">
        <f>+B18+'Febrero 2014'!E18</f>
        <v>79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350</v>
      </c>
      <c r="C19" s="5"/>
      <c r="D19" s="7"/>
      <c r="E19" s="5">
        <f>SUM(E14:E18)</f>
        <v>1031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31</v>
      </c>
      <c r="C20" s="19"/>
      <c r="D20" s="17"/>
      <c r="E20" s="2">
        <f>+B20+'Febrero 2014'!E20</f>
        <v>85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21</v>
      </c>
      <c r="C21" s="19"/>
      <c r="D21" s="17"/>
      <c r="E21" s="2">
        <f>+B21+'Febrero 2014'!E21</f>
        <v>74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8</v>
      </c>
      <c r="C22" s="19"/>
      <c r="D22" s="17"/>
      <c r="E22" s="2">
        <f>+B22+'Febrero 2014'!E22</f>
        <v>29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14</v>
      </c>
      <c r="C23" s="19"/>
      <c r="D23" s="17"/>
      <c r="E23" s="2">
        <f>+B23+'Febrero 2014'!E23</f>
        <v>39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7</v>
      </c>
      <c r="C24" s="19"/>
      <c r="D24" s="17"/>
      <c r="E24" s="2">
        <f>+B24+'Febrero 2014'!E24</f>
        <v>28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12</v>
      </c>
      <c r="C25" s="19"/>
      <c r="D25" s="17"/>
      <c r="E25" s="2">
        <f>+B25+'Febrero 2014'!E25</f>
        <v>42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4</v>
      </c>
      <c r="C26" s="19"/>
      <c r="D26" s="17"/>
      <c r="E26" s="2">
        <f>+B26+'Febrero 2014'!E26</f>
        <v>10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/>
      <c r="C27" s="19"/>
      <c r="D27" s="17"/>
      <c r="E27" s="2">
        <f>+B27+'Febrero 2014'!E27</f>
        <v>3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97</v>
      </c>
      <c r="C28" s="6"/>
      <c r="D28" s="7"/>
      <c r="E28" s="6">
        <f>SUM(E20:E27)</f>
        <v>310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2251</v>
      </c>
      <c r="C29" s="14"/>
      <c r="D29" s="15"/>
      <c r="E29" s="14">
        <f t="shared" ref="E29" si="4">+E7+E13+E19+E28</f>
        <v>6460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1670</v>
      </c>
      <c r="C30" s="13"/>
      <c r="D30" s="12"/>
      <c r="E30" s="13">
        <f t="shared" ref="E30" si="5">+E29-E7</f>
        <v>4870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Hoja19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149</v>
      </c>
      <c r="C4" s="19"/>
      <c r="D4" s="17"/>
      <c r="E4" s="2">
        <f>+B4+'Enero 2014'!E4</f>
        <v>290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183</v>
      </c>
      <c r="C5" s="19"/>
      <c r="D5" s="17"/>
      <c r="E5" s="2">
        <f>+B5+'Enero 2014'!E5</f>
        <v>337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194</v>
      </c>
      <c r="C6" s="19"/>
      <c r="D6" s="17"/>
      <c r="E6" s="2">
        <f>+B6+'Enero 2014'!E6</f>
        <v>382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 t="shared" ref="B7" si="0">SUM(B4:B6)</f>
        <v>526</v>
      </c>
      <c r="C7" s="5"/>
      <c r="D7" s="7"/>
      <c r="E7" s="5">
        <f>SUM(E4:E6)</f>
        <v>1009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211</v>
      </c>
      <c r="C8" s="19"/>
      <c r="D8" s="17"/>
      <c r="E8" s="2">
        <f>+B8+'Enero 2014'!E8</f>
        <v>394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243</v>
      </c>
      <c r="C9" s="19"/>
      <c r="D9" s="17"/>
      <c r="E9" s="2">
        <f>+B9+'Enero 2014'!E9</f>
        <v>491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297</v>
      </c>
      <c r="C10" s="19"/>
      <c r="D10" s="17"/>
      <c r="E10" s="2">
        <f>+B10+'Enero 2014'!E10</f>
        <v>602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188</v>
      </c>
      <c r="C11" s="19"/>
      <c r="D11" s="17"/>
      <c r="E11" s="2">
        <f>+B11+'Enero 2014'!E11</f>
        <v>389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223</v>
      </c>
      <c r="C12" s="19"/>
      <c r="D12" s="17"/>
      <c r="E12" s="2">
        <f>+B12+'Enero 2014'!E12</f>
        <v>430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 t="shared" ref="B13" si="1">SUM(B8:B12)</f>
        <v>1162</v>
      </c>
      <c r="C13" s="5"/>
      <c r="D13" s="7"/>
      <c r="E13" s="5">
        <f>SUM(E8:E12)</f>
        <v>2306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115</v>
      </c>
      <c r="C14" s="19"/>
      <c r="D14" s="17"/>
      <c r="E14" s="2">
        <f>+B14+'Enero 2014'!E14</f>
        <v>234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70</v>
      </c>
      <c r="C15" s="19"/>
      <c r="D15" s="17"/>
      <c r="E15" s="2">
        <f>+B15+'Enero 2014'!E15</f>
        <v>148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63</v>
      </c>
      <c r="C16" s="19"/>
      <c r="D16" s="17"/>
      <c r="E16" s="2">
        <f>+B16+'Enero 2014'!E16</f>
        <v>145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43</v>
      </c>
      <c r="C17" s="19"/>
      <c r="D17" s="17"/>
      <c r="E17" s="2">
        <f>+B17+'Enero 2014'!E17</f>
        <v>96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29</v>
      </c>
      <c r="C18" s="19"/>
      <c r="D18" s="17"/>
      <c r="E18" s="2">
        <f>+B18+'Enero 2014'!E18</f>
        <v>58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 t="shared" ref="B19" si="2">SUM(B14:B18)</f>
        <v>320</v>
      </c>
      <c r="C19" s="5"/>
      <c r="D19" s="7"/>
      <c r="E19" s="5">
        <f>SUM(E14:E18)</f>
        <v>681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27</v>
      </c>
      <c r="C20" s="19"/>
      <c r="D20" s="17"/>
      <c r="E20" s="2">
        <f>+B20+'Enero 2014'!E20</f>
        <v>54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25</v>
      </c>
      <c r="C21" s="19"/>
      <c r="D21" s="17"/>
      <c r="E21" s="2">
        <f>+B21+'Enero 2014'!E21</f>
        <v>53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11</v>
      </c>
      <c r="C22" s="19"/>
      <c r="D22" s="17"/>
      <c r="E22" s="2">
        <f>+B22+'Enero 2014'!E22</f>
        <v>21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13</v>
      </c>
      <c r="C23" s="19"/>
      <c r="D23" s="17"/>
      <c r="E23" s="2">
        <f>+B23+'Enero 2014'!E23</f>
        <v>25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11</v>
      </c>
      <c r="C24" s="19"/>
      <c r="D24" s="17"/>
      <c r="E24" s="2">
        <f>+B24+'Enero 2014'!E24</f>
        <v>21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12</v>
      </c>
      <c r="C25" s="19"/>
      <c r="D25" s="17"/>
      <c r="E25" s="2">
        <f>+B25+'Enero 2014'!E25</f>
        <v>30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3</v>
      </c>
      <c r="C26" s="19"/>
      <c r="D26" s="17"/>
      <c r="E26" s="2">
        <f>+B26+'Enero 2014'!E26</f>
        <v>6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/>
      <c r="C27" s="19"/>
      <c r="D27" s="17"/>
      <c r="E27" s="2">
        <f>+B27+'Enero 2014'!E27</f>
        <v>3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 t="shared" ref="B28" si="3">SUM(B20:B27)</f>
        <v>102</v>
      </c>
      <c r="C28" s="6"/>
      <c r="D28" s="7"/>
      <c r="E28" s="6">
        <f>SUM(E20:E27)</f>
        <v>213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2110</v>
      </c>
      <c r="C29" s="14"/>
      <c r="D29" s="15"/>
      <c r="E29" s="14">
        <f t="shared" ref="E29" si="4">+E7+E13+E19+E28</f>
        <v>4209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1584</v>
      </c>
      <c r="C30" s="13"/>
      <c r="D30" s="12"/>
      <c r="E30" s="13">
        <f t="shared" ref="E30" si="5">+E29-E7</f>
        <v>3200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7B50-F934-AA44-BB38-7F615E4500D6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72</v>
      </c>
      <c r="C4" s="19">
        <f>+'Octubre 2022'!B4</f>
        <v>79</v>
      </c>
      <c r="D4" s="17">
        <f>+(B4-C4)*100/C4</f>
        <v>-8.8607594936708853</v>
      </c>
      <c r="E4" s="2">
        <f>+B4+'Septiembre 2023'!E4</f>
        <v>869</v>
      </c>
      <c r="F4" s="2">
        <f>+C4+'Septiembre 2023'!F4</f>
        <v>945</v>
      </c>
      <c r="G4" s="17">
        <f t="shared" ref="G4:G27" si="0">+(E4-F4)*100/F4</f>
        <v>-8.0423280423280428</v>
      </c>
      <c r="H4" s="2">
        <f>+B4-C4+'Septiembre 2023'!H4</f>
        <v>1052</v>
      </c>
      <c r="I4" s="18">
        <f>+'Octubre 2022'!H4</f>
        <v>1166</v>
      </c>
      <c r="J4" s="17">
        <f t="shared" ref="J4:J27" si="1">+(H4-I4)*100/I4</f>
        <v>-9.7770154373927962</v>
      </c>
    </row>
    <row r="5" spans="1:10" ht="13" x14ac:dyDescent="0.15">
      <c r="A5" s="1" t="s">
        <v>5</v>
      </c>
      <c r="B5" s="2">
        <v>103</v>
      </c>
      <c r="C5" s="19">
        <f>+'Octubre 2022'!B5</f>
        <v>76</v>
      </c>
      <c r="D5" s="17">
        <f t="shared" ref="D5:D18" si="2">+(B5-C5)*100/C5</f>
        <v>35.526315789473685</v>
      </c>
      <c r="E5" s="2">
        <f>+B5+'Septiembre 2023'!E5</f>
        <v>990</v>
      </c>
      <c r="F5" s="2">
        <f>+C5+'Septiembre 2023'!F5</f>
        <v>1081</v>
      </c>
      <c r="G5" s="17">
        <f t="shared" si="0"/>
        <v>-8.4181313598519889</v>
      </c>
      <c r="H5" s="2">
        <f>+B5-C5+'Septiembre 2023'!H5</f>
        <v>1180</v>
      </c>
      <c r="I5" s="18">
        <f>+'Octubre 2022'!H5</f>
        <v>1365</v>
      </c>
      <c r="J5" s="17">
        <f t="shared" si="1"/>
        <v>-13.553113553113553</v>
      </c>
    </row>
    <row r="6" spans="1:10" ht="13" x14ac:dyDescent="0.15">
      <c r="A6" s="1" t="s">
        <v>6</v>
      </c>
      <c r="B6" s="2">
        <v>109</v>
      </c>
      <c r="C6" s="19">
        <f>+'Octubre 2022'!B6</f>
        <v>127</v>
      </c>
      <c r="D6" s="17">
        <f t="shared" si="2"/>
        <v>-14.173228346456693</v>
      </c>
      <c r="E6" s="2">
        <f>+B6+'Septiembre 2023'!E6</f>
        <v>1185</v>
      </c>
      <c r="F6" s="2">
        <f>+C6+'Septiembre 2023'!F6</f>
        <v>1336</v>
      </c>
      <c r="G6" s="17">
        <f t="shared" si="0"/>
        <v>-11.302395209580839</v>
      </c>
      <c r="H6" s="2">
        <f>+B6-C6+'Septiembre 2023'!H6</f>
        <v>1428</v>
      </c>
      <c r="I6" s="18">
        <f>+'Octubre 2022'!H6</f>
        <v>1625</v>
      </c>
      <c r="J6" s="17">
        <f t="shared" si="1"/>
        <v>-12.123076923076923</v>
      </c>
    </row>
    <row r="7" spans="1:10" x14ac:dyDescent="0.15">
      <c r="A7" s="8" t="s">
        <v>1</v>
      </c>
      <c r="B7" s="6">
        <f t="shared" ref="B7" si="3">+B4+B5+B6</f>
        <v>284</v>
      </c>
      <c r="C7" s="6">
        <f>SUM(C4:C6)</f>
        <v>282</v>
      </c>
      <c r="D7" s="7">
        <f>+(B7-C7)*100/C7</f>
        <v>0.70921985815602839</v>
      </c>
      <c r="E7" s="6">
        <f>SUM(E4:E6)</f>
        <v>3044</v>
      </c>
      <c r="F7" s="6">
        <f>SUM(F4:F6)</f>
        <v>3362</v>
      </c>
      <c r="G7" s="7">
        <f t="shared" si="0"/>
        <v>-9.4586555621653776</v>
      </c>
      <c r="H7" s="6">
        <f>SUM(H4:H6)</f>
        <v>3660</v>
      </c>
      <c r="I7" s="6">
        <f>SUM(I4:I6)</f>
        <v>4156</v>
      </c>
      <c r="J7" s="7">
        <f t="shared" si="1"/>
        <v>-11.934552454282965</v>
      </c>
    </row>
    <row r="8" spans="1:10" ht="13" x14ac:dyDescent="0.15">
      <c r="A8" s="1" t="s">
        <v>7</v>
      </c>
      <c r="B8" s="2">
        <v>102</v>
      </c>
      <c r="C8" s="19">
        <f>+'Octubre 2022'!B8</f>
        <v>101</v>
      </c>
      <c r="D8" s="17">
        <f t="shared" si="2"/>
        <v>0.99009900990099009</v>
      </c>
      <c r="E8" s="2">
        <f>+B8+'Septiembre 2023'!E8</f>
        <v>1036</v>
      </c>
      <c r="F8" s="2">
        <f>+C8+'Septiembre 2023'!F8</f>
        <v>1091</v>
      </c>
      <c r="G8" s="17">
        <f t="shared" si="0"/>
        <v>-5.0412465627864345</v>
      </c>
      <c r="H8" s="2">
        <f>+B8-C8+'Septiembre 2023'!H8</f>
        <v>1253</v>
      </c>
      <c r="I8" s="18">
        <f>+'Octubre 2022'!H8</f>
        <v>1345</v>
      </c>
      <c r="J8" s="17">
        <f t="shared" si="1"/>
        <v>-6.8401486988847582</v>
      </c>
    </row>
    <row r="9" spans="1:10" ht="13" x14ac:dyDescent="0.15">
      <c r="A9" s="1" t="s">
        <v>8</v>
      </c>
      <c r="B9" s="2">
        <v>170</v>
      </c>
      <c r="C9" s="19">
        <f>+'Octubre 2022'!B9</f>
        <v>192</v>
      </c>
      <c r="D9" s="17">
        <f t="shared" si="2"/>
        <v>-11.458333333333334</v>
      </c>
      <c r="E9" s="2">
        <f>+B9+'Septiembre 2023'!E9</f>
        <v>1747</v>
      </c>
      <c r="F9" s="2">
        <f>+C9+'Septiembre 2023'!F9</f>
        <v>1981</v>
      </c>
      <c r="G9" s="17">
        <f t="shared" si="0"/>
        <v>-11.812216052498737</v>
      </c>
      <c r="H9" s="2">
        <f>+B9-C9+'Septiembre 2023'!H9</f>
        <v>2123</v>
      </c>
      <c r="I9" s="18">
        <f>+'Octubre 2022'!H9</f>
        <v>2398</v>
      </c>
      <c r="J9" s="17">
        <f t="shared" si="1"/>
        <v>-11.467889908256881</v>
      </c>
    </row>
    <row r="10" spans="1:10" ht="13" x14ac:dyDescent="0.15">
      <c r="A10" s="1" t="s">
        <v>9</v>
      </c>
      <c r="B10" s="2">
        <v>289</v>
      </c>
      <c r="C10" s="19">
        <f>+'Octubre 2022'!B10</f>
        <v>248</v>
      </c>
      <c r="D10" s="17">
        <f t="shared" si="2"/>
        <v>16.532258064516128</v>
      </c>
      <c r="E10" s="2">
        <f>+B10+'Septiembre 2023'!E10</f>
        <v>2890</v>
      </c>
      <c r="F10" s="2">
        <f>+C10+'Septiembre 2023'!F10</f>
        <v>3008</v>
      </c>
      <c r="G10" s="17">
        <f t="shared" si="0"/>
        <v>-3.9228723404255321</v>
      </c>
      <c r="H10" s="2">
        <f>+B10-C10+'Septiembre 2023'!H10</f>
        <v>3506</v>
      </c>
      <c r="I10" s="18">
        <f>+'Octubre 2022'!H10</f>
        <v>3675</v>
      </c>
      <c r="J10" s="17">
        <f t="shared" si="1"/>
        <v>-4.5986394557823127</v>
      </c>
    </row>
    <row r="11" spans="1:10" ht="13" x14ac:dyDescent="0.15">
      <c r="A11" s="1" t="s">
        <v>10</v>
      </c>
      <c r="B11" s="2">
        <v>220</v>
      </c>
      <c r="C11" s="19">
        <f>+'Octubre 2022'!B11</f>
        <v>219</v>
      </c>
      <c r="D11" s="17">
        <f t="shared" si="2"/>
        <v>0.45662100456621002</v>
      </c>
      <c r="E11" s="2">
        <f>+B11+'Septiembre 2023'!E11</f>
        <v>2284</v>
      </c>
      <c r="F11" s="2">
        <f>+C11+'Septiembre 2023'!F11</f>
        <v>2333</v>
      </c>
      <c r="G11" s="17">
        <f t="shared" si="0"/>
        <v>-2.1003000428632661</v>
      </c>
      <c r="H11" s="2">
        <f>+B11-C11+'Septiembre 2023'!H11</f>
        <v>2786</v>
      </c>
      <c r="I11" s="18">
        <f>+'Octubre 2022'!H11</f>
        <v>2851</v>
      </c>
      <c r="J11" s="17">
        <f t="shared" si="1"/>
        <v>-2.2799017888460189</v>
      </c>
    </row>
    <row r="12" spans="1:10" ht="13" x14ac:dyDescent="0.15">
      <c r="A12" s="1" t="s">
        <v>11</v>
      </c>
      <c r="B12" s="2">
        <v>260</v>
      </c>
      <c r="C12" s="19">
        <f>+'Octubre 2022'!B12</f>
        <v>241</v>
      </c>
      <c r="D12" s="17">
        <f t="shared" si="2"/>
        <v>7.8838174273858925</v>
      </c>
      <c r="E12" s="2">
        <f>+B12+'Septiembre 2023'!E12</f>
        <v>2617</v>
      </c>
      <c r="F12" s="2">
        <f>+C12+'Septiembre 2023'!F12</f>
        <v>2694</v>
      </c>
      <c r="G12" s="17">
        <f t="shared" si="0"/>
        <v>-2.858203414996288</v>
      </c>
      <c r="H12" s="2">
        <f>+B12-C12+'Septiembre 2023'!H12</f>
        <v>3198</v>
      </c>
      <c r="I12" s="18">
        <f>+'Octubre 2022'!H12</f>
        <v>3300</v>
      </c>
      <c r="J12" s="17">
        <f t="shared" si="1"/>
        <v>-3.0909090909090908</v>
      </c>
    </row>
    <row r="13" spans="1:10" x14ac:dyDescent="0.15">
      <c r="A13" s="8" t="s">
        <v>2</v>
      </c>
      <c r="B13" s="6">
        <f t="shared" ref="B13" si="4">+B8+B9+B10+B11+B12</f>
        <v>1041</v>
      </c>
      <c r="C13" s="6">
        <f>SUM(C8:C12)</f>
        <v>1001</v>
      </c>
      <c r="D13" s="7">
        <f>+(B13-C13)*100/C13</f>
        <v>3.9960039960039961</v>
      </c>
      <c r="E13" s="6">
        <f>SUM(E8:E12)</f>
        <v>10574</v>
      </c>
      <c r="F13" s="6">
        <f>SUM(F8:F12)</f>
        <v>11107</v>
      </c>
      <c r="G13" s="7">
        <f t="shared" si="0"/>
        <v>-4.7987755469523723</v>
      </c>
      <c r="H13" s="6">
        <f>SUM(H8:H12)</f>
        <v>12866</v>
      </c>
      <c r="I13" s="6">
        <f>SUM(I8:I12)</f>
        <v>13569</v>
      </c>
      <c r="J13" s="7">
        <f t="shared" si="1"/>
        <v>-5.1809271132729018</v>
      </c>
    </row>
    <row r="14" spans="1:10" ht="13" x14ac:dyDescent="0.15">
      <c r="A14" s="1" t="s">
        <v>12</v>
      </c>
      <c r="B14" s="2">
        <v>132</v>
      </c>
      <c r="C14" s="19">
        <f>+'Octubre 2022'!B14</f>
        <v>141</v>
      </c>
      <c r="D14" s="17">
        <f t="shared" si="2"/>
        <v>-6.3829787234042552</v>
      </c>
      <c r="E14" s="2">
        <f>+B14+'Septiembre 2023'!E14</f>
        <v>1340</v>
      </c>
      <c r="F14" s="2">
        <f>+C14+'Septiembre 2023'!F14</f>
        <v>1388</v>
      </c>
      <c r="G14" s="17">
        <f t="shared" si="0"/>
        <v>-3.4582132564841497</v>
      </c>
      <c r="H14" s="2">
        <f>+B14-C14+'Septiembre 2023'!H14</f>
        <v>1619</v>
      </c>
      <c r="I14" s="18">
        <f>+'Octubre 2022'!H14</f>
        <v>1674</v>
      </c>
      <c r="J14" s="17">
        <f t="shared" si="1"/>
        <v>-3.2855436081242533</v>
      </c>
    </row>
    <row r="15" spans="1:10" ht="13" x14ac:dyDescent="0.15">
      <c r="A15" s="1" t="s">
        <v>13</v>
      </c>
      <c r="B15" s="2">
        <v>109</v>
      </c>
      <c r="C15" s="19">
        <f>+'Octubre 2022'!B15</f>
        <v>111</v>
      </c>
      <c r="D15" s="17">
        <f t="shared" si="2"/>
        <v>-1.8018018018018018</v>
      </c>
      <c r="E15" s="2">
        <f>+B15+'Septiembre 2023'!E15</f>
        <v>1105</v>
      </c>
      <c r="F15" s="2">
        <f>+C15+'Septiembre 2023'!F15</f>
        <v>1094</v>
      </c>
      <c r="G15" s="17">
        <f t="shared" si="0"/>
        <v>1.0054844606946984</v>
      </c>
      <c r="H15" s="2">
        <f>+B15-C15+'Septiembre 2023'!H15</f>
        <v>1345</v>
      </c>
      <c r="I15" s="18">
        <f>+'Octubre 2022'!H15</f>
        <v>1336</v>
      </c>
      <c r="J15" s="17">
        <f t="shared" si="1"/>
        <v>0.67365269461077848</v>
      </c>
    </row>
    <row r="16" spans="1:10" ht="13" x14ac:dyDescent="0.15">
      <c r="A16" s="1" t="s">
        <v>14</v>
      </c>
      <c r="B16" s="2">
        <v>84</v>
      </c>
      <c r="C16" s="19">
        <f>+'Octubre 2022'!B16</f>
        <v>88</v>
      </c>
      <c r="D16" s="17">
        <f t="shared" si="2"/>
        <v>-4.5454545454545459</v>
      </c>
      <c r="E16" s="2">
        <f>+B16+'Septiembre 2023'!E16</f>
        <v>917</v>
      </c>
      <c r="F16" s="2">
        <f>+C16+'Septiembre 2023'!F16</f>
        <v>1002</v>
      </c>
      <c r="G16" s="17">
        <f t="shared" si="0"/>
        <v>-8.4830339321357293</v>
      </c>
      <c r="H16" s="2">
        <f>+B16-C16+'Septiembre 2023'!H16</f>
        <v>1127</v>
      </c>
      <c r="I16" s="18">
        <f>+'Octubre 2022'!H16</f>
        <v>1210</v>
      </c>
      <c r="J16" s="17">
        <f t="shared" si="1"/>
        <v>-6.8595041322314048</v>
      </c>
    </row>
    <row r="17" spans="1:10" ht="13" x14ac:dyDescent="0.15">
      <c r="A17" s="1" t="s">
        <v>15</v>
      </c>
      <c r="B17" s="2">
        <v>55</v>
      </c>
      <c r="C17" s="19">
        <f>+'Octubre 2022'!B17</f>
        <v>78</v>
      </c>
      <c r="D17" s="17">
        <f t="shared" si="2"/>
        <v>-29.487179487179485</v>
      </c>
      <c r="E17" s="2">
        <f>+B17+'Septiembre 2023'!E17</f>
        <v>640</v>
      </c>
      <c r="F17" s="2">
        <f>+C17+'Septiembre 2023'!F17</f>
        <v>631</v>
      </c>
      <c r="G17" s="17">
        <f t="shared" si="0"/>
        <v>1.4263074484944533</v>
      </c>
      <c r="H17" s="2">
        <f>+B17-C17+'Septiembre 2023'!H17</f>
        <v>774</v>
      </c>
      <c r="I17" s="18">
        <f>+'Octubre 2022'!H17</f>
        <v>766</v>
      </c>
      <c r="J17" s="17">
        <f t="shared" si="1"/>
        <v>1.0443864229765014</v>
      </c>
    </row>
    <row r="18" spans="1:10" ht="13" x14ac:dyDescent="0.15">
      <c r="A18" s="1" t="s">
        <v>31</v>
      </c>
      <c r="B18" s="2">
        <v>43</v>
      </c>
      <c r="C18" s="19">
        <f>+'Octubre 2022'!B18</f>
        <v>35</v>
      </c>
      <c r="D18" s="17">
        <f t="shared" si="2"/>
        <v>22.857142857142858</v>
      </c>
      <c r="E18" s="2">
        <f>+B18+'Septiembre 2023'!E18</f>
        <v>397</v>
      </c>
      <c r="F18" s="2">
        <f>+C18+'Septiembre 2023'!F18</f>
        <v>429</v>
      </c>
      <c r="G18" s="17">
        <f t="shared" si="0"/>
        <v>-7.4592074592074589</v>
      </c>
      <c r="H18" s="2">
        <f>+B18-C18+'Septiembre 2023'!H18</f>
        <v>510</v>
      </c>
      <c r="I18" s="18">
        <f>+'Octubre 2022'!H18</f>
        <v>516</v>
      </c>
      <c r="J18" s="17">
        <f t="shared" si="1"/>
        <v>-1.1627906976744187</v>
      </c>
    </row>
    <row r="19" spans="1:10" x14ac:dyDescent="0.15">
      <c r="A19" s="8" t="s">
        <v>3</v>
      </c>
      <c r="B19" s="6">
        <f t="shared" ref="B19" si="5">+B14+B16+B15+B17+B18</f>
        <v>423</v>
      </c>
      <c r="C19" s="6">
        <f>SUM(C14:C18)</f>
        <v>453</v>
      </c>
      <c r="D19" s="7">
        <f>+(B19-C19)*100/C19</f>
        <v>-6.6225165562913908</v>
      </c>
      <c r="E19" s="6">
        <f>SUM(E14:E18)</f>
        <v>4399</v>
      </c>
      <c r="F19" s="6">
        <f>SUM(F14:F18)</f>
        <v>4544</v>
      </c>
      <c r="G19" s="7">
        <f t="shared" si="0"/>
        <v>-3.1910211267605635</v>
      </c>
      <c r="H19" s="6">
        <f>SUM(H14:H18)</f>
        <v>5375</v>
      </c>
      <c r="I19" s="6">
        <f>SUM(I14:I18)</f>
        <v>5502</v>
      </c>
      <c r="J19" s="7">
        <f t="shared" si="1"/>
        <v>-2.3082515448927663</v>
      </c>
    </row>
    <row r="20" spans="1:10" ht="13" x14ac:dyDescent="0.15">
      <c r="A20" s="1" t="s">
        <v>16</v>
      </c>
      <c r="B20" s="2">
        <v>36</v>
      </c>
      <c r="C20" s="19">
        <f>+'Octubre 2022'!B20</f>
        <v>37</v>
      </c>
      <c r="D20" s="17">
        <f t="shared" ref="D20:D27" si="6">+(B20-C20)*100/C20</f>
        <v>-2.7027027027027026</v>
      </c>
      <c r="E20" s="2">
        <f>+B20+'Septiembre 2023'!E20</f>
        <v>365</v>
      </c>
      <c r="F20" s="2">
        <f>+C20+'Septiembre 2023'!F20</f>
        <v>392</v>
      </c>
      <c r="G20" s="17">
        <f t="shared" si="0"/>
        <v>-6.8877551020408161</v>
      </c>
      <c r="H20" s="2">
        <f>+B20-C20+'Septiembre 2023'!H20</f>
        <v>440</v>
      </c>
      <c r="I20" s="18">
        <f>+'Octubre 2022'!H20</f>
        <v>476</v>
      </c>
      <c r="J20" s="17">
        <f t="shared" si="1"/>
        <v>-7.5630252100840334</v>
      </c>
    </row>
    <row r="21" spans="1:10" ht="13" x14ac:dyDescent="0.15">
      <c r="A21" s="1" t="s">
        <v>17</v>
      </c>
      <c r="B21" s="2">
        <v>32</v>
      </c>
      <c r="C21" s="19">
        <f>+'Octubre 2022'!B21</f>
        <v>30</v>
      </c>
      <c r="D21" s="17">
        <f t="shared" si="6"/>
        <v>6.666666666666667</v>
      </c>
      <c r="E21" s="2">
        <f>+B21+'Septiembre 2023'!E21</f>
        <v>372</v>
      </c>
      <c r="F21" s="2">
        <f>+C21+'Septiembre 2023'!F21</f>
        <v>346</v>
      </c>
      <c r="G21" s="17">
        <f t="shared" si="0"/>
        <v>7.5144508670520231</v>
      </c>
      <c r="H21" s="2">
        <f>+B21-C21+'Septiembre 2023'!H21</f>
        <v>454</v>
      </c>
      <c r="I21" s="18">
        <f>+'Octubre 2022'!H21</f>
        <v>427</v>
      </c>
      <c r="J21" s="17">
        <f t="shared" si="1"/>
        <v>6.3231850117096018</v>
      </c>
    </row>
    <row r="22" spans="1:10" ht="13" x14ac:dyDescent="0.15">
      <c r="A22" s="1" t="s">
        <v>19</v>
      </c>
      <c r="B22" s="2">
        <v>16</v>
      </c>
      <c r="C22" s="19">
        <f>+'Octubre 2022'!B22</f>
        <v>23</v>
      </c>
      <c r="D22" s="17">
        <f t="shared" si="6"/>
        <v>-30.434782608695652</v>
      </c>
      <c r="E22" s="2">
        <f>+B22+'Septiembre 2023'!E22</f>
        <v>166</v>
      </c>
      <c r="F22" s="2">
        <f>+C22+'Septiembre 2023'!F22</f>
        <v>175</v>
      </c>
      <c r="G22" s="17">
        <f t="shared" si="0"/>
        <v>-5.1428571428571432</v>
      </c>
      <c r="H22" s="2">
        <f>+B22-C22+'Septiembre 2023'!H22</f>
        <v>210</v>
      </c>
      <c r="I22" s="18">
        <f>+'Octubre 2022'!H22</f>
        <v>210</v>
      </c>
      <c r="J22" s="17">
        <f t="shared" si="1"/>
        <v>0</v>
      </c>
    </row>
    <row r="23" spans="1:10" ht="13" x14ac:dyDescent="0.15">
      <c r="A23" s="1" t="s">
        <v>18</v>
      </c>
      <c r="B23" s="2">
        <v>12</v>
      </c>
      <c r="C23" s="19">
        <f>+'Octubre 2022'!B23</f>
        <v>18</v>
      </c>
      <c r="D23" s="17">
        <f t="shared" si="6"/>
        <v>-33.333333333333336</v>
      </c>
      <c r="E23" s="2">
        <f>+B23+'Septiembre 2023'!E23</f>
        <v>180</v>
      </c>
      <c r="F23" s="2">
        <f>+C23+'Septiembre 2023'!F23</f>
        <v>196</v>
      </c>
      <c r="G23" s="17">
        <f t="shared" si="0"/>
        <v>-8.1632653061224492</v>
      </c>
      <c r="H23" s="2">
        <f>+B23-C23+'Septiembre 2023'!H23</f>
        <v>212</v>
      </c>
      <c r="I23" s="18">
        <f>+'Octubre 2022'!H23</f>
        <v>242</v>
      </c>
      <c r="J23" s="17">
        <f t="shared" si="1"/>
        <v>-12.396694214876034</v>
      </c>
    </row>
    <row r="24" spans="1:10" ht="13" x14ac:dyDescent="0.15">
      <c r="A24" s="1" t="s">
        <v>20</v>
      </c>
      <c r="B24" s="2">
        <v>11</v>
      </c>
      <c r="C24" s="19">
        <f>+'Octubre 2022'!B24</f>
        <v>12</v>
      </c>
      <c r="D24" s="17">
        <f t="shared" si="6"/>
        <v>-8.3333333333333339</v>
      </c>
      <c r="E24" s="2">
        <f>+B24+'Septiembre 2023'!E24</f>
        <v>207</v>
      </c>
      <c r="F24" s="2">
        <f>+C24+'Septiembre 2023'!F24</f>
        <v>168</v>
      </c>
      <c r="G24" s="17">
        <f t="shared" si="0"/>
        <v>23.214285714285715</v>
      </c>
      <c r="H24" s="2">
        <f>+B24-C24+'Septiembre 2023'!H24</f>
        <v>248</v>
      </c>
      <c r="I24" s="18">
        <f>+'Octubre 2022'!H24</f>
        <v>212</v>
      </c>
      <c r="J24" s="17">
        <f t="shared" si="1"/>
        <v>16.981132075471699</v>
      </c>
    </row>
    <row r="25" spans="1:10" ht="13" x14ac:dyDescent="0.15">
      <c r="A25" s="1" t="s">
        <v>22</v>
      </c>
      <c r="B25" s="2">
        <v>41</v>
      </c>
      <c r="C25" s="19">
        <f>+'Octubre 2022'!B25</f>
        <v>50</v>
      </c>
      <c r="D25" s="17">
        <f t="shared" si="6"/>
        <v>-18</v>
      </c>
      <c r="E25" s="2">
        <f>+B25+'Septiembre 2023'!E25</f>
        <v>438</v>
      </c>
      <c r="F25" s="2">
        <f>+C25+'Septiembre 2023'!F25</f>
        <v>468</v>
      </c>
      <c r="G25" s="17">
        <f t="shared" si="0"/>
        <v>-6.4102564102564106</v>
      </c>
      <c r="H25" s="2">
        <f>+B25-C25+'Septiembre 2023'!H25</f>
        <v>544</v>
      </c>
      <c r="I25" s="18">
        <f>+'Octubre 2022'!H25</f>
        <v>554</v>
      </c>
      <c r="J25" s="17">
        <f t="shared" si="1"/>
        <v>-1.8050541516245486</v>
      </c>
    </row>
    <row r="26" spans="1:10" ht="13" x14ac:dyDescent="0.15">
      <c r="A26" s="1" t="s">
        <v>21</v>
      </c>
      <c r="B26" s="2">
        <v>15</v>
      </c>
      <c r="C26" s="19">
        <f>+'Octubre 2022'!B26</f>
        <v>11</v>
      </c>
      <c r="D26" s="17">
        <f t="shared" si="6"/>
        <v>36.363636363636367</v>
      </c>
      <c r="E26" s="2">
        <f>+B26+'Septiembre 2023'!E26</f>
        <v>137</v>
      </c>
      <c r="F26" s="2">
        <f>+C26+'Septiembre 2023'!F26</f>
        <v>139</v>
      </c>
      <c r="G26" s="17">
        <f t="shared" si="0"/>
        <v>-1.4388489208633093</v>
      </c>
      <c r="H26" s="2">
        <f>+B26-C26+'Septiembre 2023'!H26</f>
        <v>167</v>
      </c>
      <c r="I26" s="18">
        <f>+'Octubre 2022'!H26</f>
        <v>161</v>
      </c>
      <c r="J26" s="17">
        <f t="shared" si="1"/>
        <v>3.7267080745341614</v>
      </c>
    </row>
    <row r="27" spans="1:10" ht="13" x14ac:dyDescent="0.15">
      <c r="A27" s="1" t="s">
        <v>30</v>
      </c>
      <c r="B27" s="2">
        <v>4</v>
      </c>
      <c r="C27" s="19">
        <f>+'Octubre 2022'!B27</f>
        <v>13</v>
      </c>
      <c r="D27" s="17">
        <f t="shared" si="6"/>
        <v>-69.230769230769226</v>
      </c>
      <c r="E27" s="2">
        <f>+B27+'Septiembre 2023'!E27</f>
        <v>84</v>
      </c>
      <c r="F27" s="2">
        <f>+C27+'Septiembre 2023'!F27</f>
        <v>83</v>
      </c>
      <c r="G27" s="17">
        <f t="shared" si="0"/>
        <v>1.2048192771084338</v>
      </c>
      <c r="H27" s="2">
        <f>+B27-C27+'Septiembre 2023'!H27</f>
        <v>95</v>
      </c>
      <c r="I27" s="18">
        <f>+'Octubre 2022'!H27</f>
        <v>100</v>
      </c>
      <c r="J27" s="17">
        <f t="shared" si="1"/>
        <v>-5</v>
      </c>
    </row>
    <row r="28" spans="1:10" x14ac:dyDescent="0.15">
      <c r="A28" s="8" t="s">
        <v>27</v>
      </c>
      <c r="B28" s="6">
        <f>SUM(B20:B27)</f>
        <v>167</v>
      </c>
      <c r="C28" s="6">
        <f>SUM(C20:C27)</f>
        <v>194</v>
      </c>
      <c r="D28" s="7">
        <f>+(B28-C28)*100/C28</f>
        <v>-13.917525773195877</v>
      </c>
      <c r="E28" s="6">
        <f>SUM(E20:E27)</f>
        <v>1949</v>
      </c>
      <c r="F28" s="6">
        <f>SUM(F20:F27)</f>
        <v>1967</v>
      </c>
      <c r="G28" s="7">
        <f>+(E28-F28)*100/F28</f>
        <v>-0.91509913573970514</v>
      </c>
      <c r="H28" s="6">
        <f>SUM(H20:H27)</f>
        <v>2370</v>
      </c>
      <c r="I28" s="6">
        <f>SUM(I20:I27)</f>
        <v>2382</v>
      </c>
      <c r="J28" s="7">
        <f>+(H28-I28)*100/I28</f>
        <v>-0.50377833753148615</v>
      </c>
    </row>
    <row r="29" spans="1:10" ht="14" x14ac:dyDescent="0.15">
      <c r="A29" s="16" t="s">
        <v>28</v>
      </c>
      <c r="B29" s="14">
        <f>+B7+B13+B19+B28</f>
        <v>1915</v>
      </c>
      <c r="C29" s="14">
        <f>+C7+C13+C19+C28</f>
        <v>1930</v>
      </c>
      <c r="D29" s="15">
        <f>+(B29-C29)*100/C29</f>
        <v>-0.77720207253886009</v>
      </c>
      <c r="E29" s="14">
        <f t="shared" ref="E29:I29" si="7">+E7+E13+E19+E28</f>
        <v>19966</v>
      </c>
      <c r="F29" s="14">
        <f t="shared" si="7"/>
        <v>20980</v>
      </c>
      <c r="G29" s="15">
        <f>+(E29-F29)*100/F29</f>
        <v>-4.8331744518589135</v>
      </c>
      <c r="H29" s="14">
        <f t="shared" si="7"/>
        <v>24271</v>
      </c>
      <c r="I29" s="14">
        <f t="shared" si="7"/>
        <v>25609</v>
      </c>
      <c r="J29" s="15">
        <f>+(H29-I29)*100/I29</f>
        <v>-5.2247256823772892</v>
      </c>
    </row>
    <row r="30" spans="1:10" x14ac:dyDescent="0.15">
      <c r="A30" s="13" t="s">
        <v>29</v>
      </c>
      <c r="B30" s="13">
        <f>+B29-B7</f>
        <v>1631</v>
      </c>
      <c r="C30" s="13">
        <f>+C29-C7</f>
        <v>1648</v>
      </c>
      <c r="D30" s="12">
        <f>+(B30-C30)*100/C30</f>
        <v>-1.0315533980582525</v>
      </c>
      <c r="E30" s="13">
        <f t="shared" ref="E30:I30" si="8">+E29-E7</f>
        <v>16922</v>
      </c>
      <c r="F30" s="13">
        <f t="shared" si="8"/>
        <v>17618</v>
      </c>
      <c r="G30" s="12">
        <f>+(E30-F30)*100/F30</f>
        <v>-3.9505051651719834</v>
      </c>
      <c r="H30" s="13">
        <f t="shared" si="8"/>
        <v>20611</v>
      </c>
      <c r="I30" s="13">
        <f t="shared" si="8"/>
        <v>21453</v>
      </c>
      <c r="J30" s="12">
        <f>+(H30-I30)*100/I30</f>
        <v>-3.9248589940800822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Hoja20"/>
  <dimension ref="A2:J30"/>
  <sheetViews>
    <sheetView workbookViewId="0">
      <selection activeCell="A33" sqref="A3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2014</v>
      </c>
      <c r="C3" s="10"/>
      <c r="D3" s="11"/>
      <c r="E3" s="9">
        <v>2014</v>
      </c>
      <c r="F3" s="10"/>
      <c r="G3" s="11"/>
      <c r="H3" s="9"/>
      <c r="I3" s="10"/>
      <c r="J3" s="11"/>
    </row>
    <row r="4" spans="1:10" ht="13" x14ac:dyDescent="0.15">
      <c r="A4" s="1" t="s">
        <v>4</v>
      </c>
      <c r="B4" s="19">
        <v>141</v>
      </c>
      <c r="C4" s="19"/>
      <c r="D4" s="17"/>
      <c r="E4" s="2">
        <f>+B4</f>
        <v>141</v>
      </c>
      <c r="F4" s="2"/>
      <c r="G4" s="17"/>
      <c r="H4" s="2"/>
      <c r="I4" s="18"/>
      <c r="J4" s="17"/>
    </row>
    <row r="5" spans="1:10" ht="13" x14ac:dyDescent="0.15">
      <c r="A5" s="1" t="s">
        <v>5</v>
      </c>
      <c r="B5" s="19">
        <v>154</v>
      </c>
      <c r="C5" s="19"/>
      <c r="D5" s="17"/>
      <c r="E5" s="2">
        <f t="shared" ref="E5:E6" si="0">+B5</f>
        <v>154</v>
      </c>
      <c r="F5" s="2"/>
      <c r="G5" s="17"/>
      <c r="H5" s="2"/>
      <c r="I5" s="18"/>
      <c r="J5" s="17"/>
    </row>
    <row r="6" spans="1:10" ht="13" x14ac:dyDescent="0.15">
      <c r="A6" s="1" t="s">
        <v>6</v>
      </c>
      <c r="B6" s="19">
        <v>188</v>
      </c>
      <c r="C6" s="19"/>
      <c r="D6" s="17"/>
      <c r="E6" s="2">
        <f t="shared" si="0"/>
        <v>188</v>
      </c>
      <c r="F6" s="2"/>
      <c r="G6" s="17"/>
      <c r="H6" s="2"/>
      <c r="I6" s="18"/>
      <c r="J6" s="17"/>
    </row>
    <row r="7" spans="1:10" ht="13" x14ac:dyDescent="0.15">
      <c r="A7" s="4" t="s">
        <v>1</v>
      </c>
      <c r="B7" s="5">
        <f>SUM(B4:B6)</f>
        <v>483</v>
      </c>
      <c r="C7" s="5"/>
      <c r="D7" s="7"/>
      <c r="E7" s="5">
        <f>SUM(E4:E6)</f>
        <v>483</v>
      </c>
      <c r="F7" s="5"/>
      <c r="G7" s="7"/>
      <c r="H7" s="5"/>
      <c r="I7" s="5"/>
      <c r="J7" s="7"/>
    </row>
    <row r="8" spans="1:10" ht="13" x14ac:dyDescent="0.15">
      <c r="A8" s="1" t="s">
        <v>7</v>
      </c>
      <c r="B8" s="19">
        <v>183</v>
      </c>
      <c r="C8" s="19"/>
      <c r="D8" s="17"/>
      <c r="E8" s="2">
        <f>+B8</f>
        <v>183</v>
      </c>
      <c r="F8" s="2"/>
      <c r="G8" s="17"/>
      <c r="H8" s="2"/>
      <c r="I8" s="18"/>
      <c r="J8" s="17"/>
    </row>
    <row r="9" spans="1:10" ht="13" x14ac:dyDescent="0.15">
      <c r="A9" s="1" t="s">
        <v>8</v>
      </c>
      <c r="B9" s="19">
        <v>248</v>
      </c>
      <c r="C9" s="19"/>
      <c r="D9" s="17"/>
      <c r="E9" s="2">
        <f t="shared" ref="E9:E12" si="1">+B9</f>
        <v>248</v>
      </c>
      <c r="F9" s="2"/>
      <c r="G9" s="17"/>
      <c r="H9" s="2"/>
      <c r="I9" s="18"/>
      <c r="J9" s="17"/>
    </row>
    <row r="10" spans="1:10" ht="13" x14ac:dyDescent="0.15">
      <c r="A10" s="1" t="s">
        <v>9</v>
      </c>
      <c r="B10" s="19">
        <v>305</v>
      </c>
      <c r="C10" s="19"/>
      <c r="D10" s="17"/>
      <c r="E10" s="2">
        <f t="shared" si="1"/>
        <v>305</v>
      </c>
      <c r="F10" s="2"/>
      <c r="G10" s="17"/>
      <c r="H10" s="2"/>
      <c r="I10" s="18"/>
      <c r="J10" s="17"/>
    </row>
    <row r="11" spans="1:10" ht="13" x14ac:dyDescent="0.15">
      <c r="A11" s="1" t="s">
        <v>10</v>
      </c>
      <c r="B11" s="19">
        <v>201</v>
      </c>
      <c r="C11" s="19"/>
      <c r="D11" s="17"/>
      <c r="E11" s="2">
        <f t="shared" si="1"/>
        <v>201</v>
      </c>
      <c r="F11" s="2"/>
      <c r="G11" s="17"/>
      <c r="H11" s="2"/>
      <c r="I11" s="18"/>
      <c r="J11" s="17"/>
    </row>
    <row r="12" spans="1:10" ht="13" x14ac:dyDescent="0.15">
      <c r="A12" s="1" t="s">
        <v>11</v>
      </c>
      <c r="B12" s="19">
        <v>207</v>
      </c>
      <c r="C12" s="19"/>
      <c r="D12" s="17"/>
      <c r="E12" s="2">
        <f t="shared" si="1"/>
        <v>207</v>
      </c>
      <c r="F12" s="2"/>
      <c r="G12" s="17"/>
      <c r="H12" s="2"/>
      <c r="I12" s="18"/>
      <c r="J12" s="17"/>
    </row>
    <row r="13" spans="1:10" ht="13" x14ac:dyDescent="0.15">
      <c r="A13" s="4" t="s">
        <v>2</v>
      </c>
      <c r="B13" s="5">
        <f>SUM(B8:B12)</f>
        <v>1144</v>
      </c>
      <c r="C13" s="5"/>
      <c r="D13" s="7"/>
      <c r="E13" s="5">
        <f>SUM(E8:E12)</f>
        <v>1144</v>
      </c>
      <c r="F13" s="5"/>
      <c r="G13" s="7"/>
      <c r="H13" s="5"/>
      <c r="I13" s="5"/>
      <c r="J13" s="7"/>
    </row>
    <row r="14" spans="1:10" ht="13" x14ac:dyDescent="0.15">
      <c r="A14" s="1" t="s">
        <v>12</v>
      </c>
      <c r="B14" s="19">
        <v>119</v>
      </c>
      <c r="C14" s="19"/>
      <c r="D14" s="17"/>
      <c r="E14" s="2">
        <f>+B14</f>
        <v>119</v>
      </c>
      <c r="F14" s="2"/>
      <c r="G14" s="17"/>
      <c r="H14" s="2"/>
      <c r="I14" s="18"/>
      <c r="J14" s="17"/>
    </row>
    <row r="15" spans="1:10" ht="13" x14ac:dyDescent="0.15">
      <c r="A15" s="1" t="s">
        <v>13</v>
      </c>
      <c r="B15" s="19">
        <v>78</v>
      </c>
      <c r="C15" s="19"/>
      <c r="D15" s="17"/>
      <c r="E15" s="2">
        <f t="shared" ref="E15:E18" si="2">+B15</f>
        <v>78</v>
      </c>
      <c r="F15" s="2"/>
      <c r="G15" s="17"/>
      <c r="H15" s="2"/>
      <c r="I15" s="18"/>
      <c r="J15" s="17"/>
    </row>
    <row r="16" spans="1:10" ht="13" x14ac:dyDescent="0.15">
      <c r="A16" s="1" t="s">
        <v>14</v>
      </c>
      <c r="B16" s="19">
        <v>82</v>
      </c>
      <c r="C16" s="19"/>
      <c r="D16" s="17"/>
      <c r="E16" s="2">
        <f t="shared" si="2"/>
        <v>82</v>
      </c>
      <c r="F16" s="2"/>
      <c r="G16" s="17"/>
      <c r="H16" s="2"/>
      <c r="I16" s="18"/>
      <c r="J16" s="17"/>
    </row>
    <row r="17" spans="1:10" ht="13" x14ac:dyDescent="0.15">
      <c r="A17" s="1" t="s">
        <v>15</v>
      </c>
      <c r="B17" s="19">
        <v>53</v>
      </c>
      <c r="C17" s="19"/>
      <c r="D17" s="17"/>
      <c r="E17" s="2">
        <f t="shared" si="2"/>
        <v>53</v>
      </c>
      <c r="F17" s="2"/>
      <c r="G17" s="17"/>
      <c r="H17" s="2"/>
      <c r="I17" s="18"/>
      <c r="J17" s="17"/>
    </row>
    <row r="18" spans="1:10" ht="13" x14ac:dyDescent="0.15">
      <c r="A18" s="1" t="s">
        <v>0</v>
      </c>
      <c r="B18" s="19">
        <v>29</v>
      </c>
      <c r="C18" s="19"/>
      <c r="D18" s="17"/>
      <c r="E18" s="2">
        <f t="shared" si="2"/>
        <v>29</v>
      </c>
      <c r="F18" s="2"/>
      <c r="G18" s="17"/>
      <c r="H18" s="2"/>
      <c r="I18" s="18"/>
      <c r="J18" s="17"/>
    </row>
    <row r="19" spans="1:10" ht="13" x14ac:dyDescent="0.15">
      <c r="A19" s="4" t="s">
        <v>3</v>
      </c>
      <c r="B19" s="5">
        <f>SUM(B14:B18)</f>
        <v>361</v>
      </c>
      <c r="C19" s="5"/>
      <c r="D19" s="7"/>
      <c r="E19" s="5">
        <f>SUM(E14:E18)</f>
        <v>361</v>
      </c>
      <c r="F19" s="5"/>
      <c r="G19" s="7"/>
      <c r="H19" s="5"/>
      <c r="I19" s="5"/>
      <c r="J19" s="7"/>
    </row>
    <row r="20" spans="1:10" ht="13" x14ac:dyDescent="0.15">
      <c r="A20" s="1" t="s">
        <v>16</v>
      </c>
      <c r="B20" s="19">
        <v>27</v>
      </c>
      <c r="C20" s="19"/>
      <c r="D20" s="17"/>
      <c r="E20" s="2">
        <f>+B20</f>
        <v>27</v>
      </c>
      <c r="F20" s="2"/>
      <c r="G20" s="17"/>
      <c r="H20" s="2"/>
      <c r="I20" s="18"/>
      <c r="J20" s="17"/>
    </row>
    <row r="21" spans="1:10" ht="13" x14ac:dyDescent="0.15">
      <c r="A21" s="1" t="s">
        <v>17</v>
      </c>
      <c r="B21" s="19">
        <v>28</v>
      </c>
      <c r="C21" s="19"/>
      <c r="D21" s="17"/>
      <c r="E21" s="2">
        <f t="shared" ref="E21:E27" si="3">+B21</f>
        <v>28</v>
      </c>
      <c r="F21" s="2"/>
      <c r="G21" s="17"/>
      <c r="H21" s="2"/>
      <c r="I21" s="18"/>
      <c r="J21" s="17"/>
    </row>
    <row r="22" spans="1:10" ht="13" x14ac:dyDescent="0.15">
      <c r="A22" s="1" t="s">
        <v>19</v>
      </c>
      <c r="B22" s="19">
        <v>10</v>
      </c>
      <c r="C22" s="19"/>
      <c r="D22" s="17"/>
      <c r="E22" s="2">
        <f t="shared" si="3"/>
        <v>10</v>
      </c>
      <c r="F22" s="2"/>
      <c r="G22" s="17"/>
      <c r="H22" s="2"/>
      <c r="I22" s="18"/>
      <c r="J22" s="17"/>
    </row>
    <row r="23" spans="1:10" ht="13" x14ac:dyDescent="0.15">
      <c r="A23" s="1" t="s">
        <v>18</v>
      </c>
      <c r="B23" s="19">
        <v>12</v>
      </c>
      <c r="C23" s="19"/>
      <c r="D23" s="17"/>
      <c r="E23" s="2">
        <f t="shared" si="3"/>
        <v>12</v>
      </c>
      <c r="F23" s="2"/>
      <c r="G23" s="17"/>
      <c r="H23" s="2"/>
      <c r="I23" s="18"/>
      <c r="J23" s="17"/>
    </row>
    <row r="24" spans="1:10" ht="13" x14ac:dyDescent="0.15">
      <c r="A24" s="1" t="s">
        <v>20</v>
      </c>
      <c r="B24" s="19">
        <v>10</v>
      </c>
      <c r="C24" s="19"/>
      <c r="D24" s="17"/>
      <c r="E24" s="2">
        <f t="shared" si="3"/>
        <v>10</v>
      </c>
      <c r="F24" s="2"/>
      <c r="G24" s="17"/>
      <c r="H24" s="2"/>
      <c r="I24" s="18"/>
      <c r="J24" s="17"/>
    </row>
    <row r="25" spans="1:10" ht="13" x14ac:dyDescent="0.15">
      <c r="A25" s="1" t="s">
        <v>22</v>
      </c>
      <c r="B25" s="19">
        <v>18</v>
      </c>
      <c r="C25" s="19"/>
      <c r="D25" s="17"/>
      <c r="E25" s="2">
        <f t="shared" si="3"/>
        <v>18</v>
      </c>
      <c r="F25" s="2"/>
      <c r="G25" s="17"/>
      <c r="H25" s="2"/>
      <c r="I25" s="18"/>
      <c r="J25" s="17"/>
    </row>
    <row r="26" spans="1:10" ht="13" x14ac:dyDescent="0.15">
      <c r="A26" s="1" t="s">
        <v>21</v>
      </c>
      <c r="B26" s="19">
        <v>3</v>
      </c>
      <c r="C26" s="19"/>
      <c r="D26" s="17"/>
      <c r="E26" s="2">
        <f t="shared" si="3"/>
        <v>3</v>
      </c>
      <c r="F26" s="2"/>
      <c r="G26" s="17"/>
      <c r="H26" s="2"/>
      <c r="I26" s="18"/>
      <c r="J26" s="17"/>
    </row>
    <row r="27" spans="1:10" ht="13" x14ac:dyDescent="0.15">
      <c r="A27" s="1" t="s">
        <v>30</v>
      </c>
      <c r="B27" s="19">
        <v>3</v>
      </c>
      <c r="C27" s="19"/>
      <c r="D27" s="17"/>
      <c r="E27" s="2">
        <f t="shared" si="3"/>
        <v>3</v>
      </c>
      <c r="F27" s="2"/>
      <c r="G27" s="17"/>
      <c r="H27" s="2"/>
      <c r="I27" s="18"/>
      <c r="J27" s="17"/>
    </row>
    <row r="28" spans="1:10" x14ac:dyDescent="0.15">
      <c r="A28" s="8" t="s">
        <v>27</v>
      </c>
      <c r="B28" s="6">
        <f>SUM(B20:B27)</f>
        <v>111</v>
      </c>
      <c r="C28" s="6"/>
      <c r="D28" s="7"/>
      <c r="E28" s="6">
        <f>SUM(E20:E27)</f>
        <v>111</v>
      </c>
      <c r="F28" s="6"/>
      <c r="G28" s="7"/>
      <c r="H28" s="6"/>
      <c r="I28" s="6"/>
      <c r="J28" s="7"/>
    </row>
    <row r="29" spans="1:10" ht="14" x14ac:dyDescent="0.15">
      <c r="A29" s="16" t="s">
        <v>28</v>
      </c>
      <c r="B29" s="14">
        <f>+B7+B13+B19+B28</f>
        <v>2099</v>
      </c>
      <c r="C29" s="14"/>
      <c r="D29" s="15"/>
      <c r="E29" s="14">
        <f t="shared" ref="E29" si="4">+E7+E13+E19+E28</f>
        <v>2099</v>
      </c>
      <c r="F29" s="14"/>
      <c r="G29" s="15"/>
      <c r="H29" s="14"/>
      <c r="I29" s="14"/>
      <c r="J29" s="15"/>
    </row>
    <row r="30" spans="1:10" x14ac:dyDescent="0.15">
      <c r="A30" s="13" t="s">
        <v>29</v>
      </c>
      <c r="B30" s="13">
        <f>+B29-B7</f>
        <v>1616</v>
      </c>
      <c r="C30" s="13"/>
      <c r="D30" s="12"/>
      <c r="E30" s="13">
        <f t="shared" ref="E30" si="5">+E29-E7</f>
        <v>1616</v>
      </c>
      <c r="F30" s="13"/>
      <c r="G30" s="12"/>
      <c r="H30" s="13"/>
      <c r="I30" s="13"/>
      <c r="J30" s="12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5202-265A-D84A-BF70-2B277A209960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84</v>
      </c>
      <c r="C4" s="19">
        <f>+'Septiembre 2022'!B4</f>
        <v>76</v>
      </c>
      <c r="D4" s="17">
        <f>+(B4-C4)*100/C4</f>
        <v>10.526315789473685</v>
      </c>
      <c r="E4" s="2">
        <f>+B4+'Agosto 2023'!E4</f>
        <v>797</v>
      </c>
      <c r="F4" s="2">
        <f>+C4+'Agosto 2023'!F4</f>
        <v>866</v>
      </c>
      <c r="G4" s="17">
        <f t="shared" ref="G4:G27" si="0">+(E4-F4)*100/F4</f>
        <v>-7.9676674364896076</v>
      </c>
      <c r="H4" s="2">
        <f>+B4-C4+'Agosto 2023'!H4</f>
        <v>1059</v>
      </c>
      <c r="I4" s="18">
        <f>+'Septiembre 2022'!H4</f>
        <v>1227</v>
      </c>
      <c r="J4" s="17">
        <f t="shared" ref="J4:J27" si="1">+(H4-I4)*100/I4</f>
        <v>-13.691931540342297</v>
      </c>
    </row>
    <row r="5" spans="1:10" ht="13" x14ac:dyDescent="0.15">
      <c r="A5" s="1" t="s">
        <v>5</v>
      </c>
      <c r="B5" s="2">
        <v>93</v>
      </c>
      <c r="C5" s="19">
        <f>+'Septiembre 2022'!B5</f>
        <v>107</v>
      </c>
      <c r="D5" s="17">
        <f t="shared" ref="D5:D18" si="2">+(B5-C5)*100/C5</f>
        <v>-13.084112149532711</v>
      </c>
      <c r="E5" s="2">
        <f>+B5+'Agosto 2023'!E5</f>
        <v>887</v>
      </c>
      <c r="F5" s="2">
        <f>+C5+'Agosto 2023'!F5</f>
        <v>1005</v>
      </c>
      <c r="G5" s="17">
        <f t="shared" si="0"/>
        <v>-11.741293532338309</v>
      </c>
      <c r="H5" s="2">
        <f>+B5-C5+'Agosto 2023'!H5</f>
        <v>1153</v>
      </c>
      <c r="I5" s="18">
        <f>+'Septiembre 2022'!H5</f>
        <v>1448</v>
      </c>
      <c r="J5" s="17">
        <f t="shared" si="1"/>
        <v>-20.372928176795579</v>
      </c>
    </row>
    <row r="6" spans="1:10" ht="13" x14ac:dyDescent="0.15">
      <c r="A6" s="1" t="s">
        <v>6</v>
      </c>
      <c r="B6" s="2">
        <v>119</v>
      </c>
      <c r="C6" s="19">
        <f>+'Septiembre 2022'!B6</f>
        <v>126</v>
      </c>
      <c r="D6" s="17">
        <f t="shared" si="2"/>
        <v>-5.5555555555555554</v>
      </c>
      <c r="E6" s="2">
        <f>+B6+'Agosto 2023'!E6</f>
        <v>1076</v>
      </c>
      <c r="F6" s="2">
        <f>+C6+'Agosto 2023'!F6</f>
        <v>1209</v>
      </c>
      <c r="G6" s="17">
        <f t="shared" si="0"/>
        <v>-11.000827129859388</v>
      </c>
      <c r="H6" s="2">
        <f>+B6-C6+'Agosto 2023'!H6</f>
        <v>1446</v>
      </c>
      <c r="I6" s="18">
        <f>+'Septiembre 2022'!H6</f>
        <v>1655</v>
      </c>
      <c r="J6" s="17">
        <f t="shared" si="1"/>
        <v>-12.628398791540786</v>
      </c>
    </row>
    <row r="7" spans="1:10" x14ac:dyDescent="0.15">
      <c r="A7" s="8" t="s">
        <v>1</v>
      </c>
      <c r="B7" s="6">
        <f t="shared" ref="B7" si="3">+B4+B5+B6</f>
        <v>296</v>
      </c>
      <c r="C7" s="6">
        <f>SUM(C4:C6)</f>
        <v>309</v>
      </c>
      <c r="D7" s="7">
        <f>+(B7-C7)*100/C7</f>
        <v>-4.2071197411003238</v>
      </c>
      <c r="E7" s="6">
        <f>SUM(E4:E6)</f>
        <v>2760</v>
      </c>
      <c r="F7" s="6">
        <f>SUM(F4:F6)</f>
        <v>3080</v>
      </c>
      <c r="G7" s="7">
        <f t="shared" si="0"/>
        <v>-10.38961038961039</v>
      </c>
      <c r="H7" s="6">
        <f>SUM(H4:H6)</f>
        <v>3658</v>
      </c>
      <c r="I7" s="6">
        <f>SUM(I4:I6)</f>
        <v>4330</v>
      </c>
      <c r="J7" s="7">
        <f t="shared" si="1"/>
        <v>-15.519630484988452</v>
      </c>
    </row>
    <row r="8" spans="1:10" ht="13" x14ac:dyDescent="0.15">
      <c r="A8" s="1" t="s">
        <v>7</v>
      </c>
      <c r="B8" s="2">
        <v>101</v>
      </c>
      <c r="C8" s="19">
        <f>+'Septiembre 2022'!B8</f>
        <v>112</v>
      </c>
      <c r="D8" s="17">
        <f t="shared" si="2"/>
        <v>-9.8214285714285712</v>
      </c>
      <c r="E8" s="2">
        <f>+B8+'Agosto 2023'!E8</f>
        <v>934</v>
      </c>
      <c r="F8" s="2">
        <f>+C8+'Agosto 2023'!F8</f>
        <v>990</v>
      </c>
      <c r="G8" s="17">
        <f t="shared" si="0"/>
        <v>-5.6565656565656566</v>
      </c>
      <c r="H8" s="2">
        <f>+B8-C8+'Agosto 2023'!H8</f>
        <v>1252</v>
      </c>
      <c r="I8" s="18">
        <f>+'Septiembre 2022'!H8</f>
        <v>1375</v>
      </c>
      <c r="J8" s="17">
        <f t="shared" si="1"/>
        <v>-8.9454545454545453</v>
      </c>
    </row>
    <row r="9" spans="1:10" ht="13" x14ac:dyDescent="0.15">
      <c r="A9" s="1" t="s">
        <v>8</v>
      </c>
      <c r="B9" s="2">
        <v>125</v>
      </c>
      <c r="C9" s="19">
        <f>+'Septiembre 2022'!B9</f>
        <v>210</v>
      </c>
      <c r="D9" s="17">
        <f t="shared" si="2"/>
        <v>-40.476190476190474</v>
      </c>
      <c r="E9" s="2">
        <f>+B9+'Agosto 2023'!E9</f>
        <v>1577</v>
      </c>
      <c r="F9" s="2">
        <f>+C9+'Agosto 2023'!F9</f>
        <v>1789</v>
      </c>
      <c r="G9" s="17">
        <f t="shared" si="0"/>
        <v>-11.850195640022358</v>
      </c>
      <c r="H9" s="2">
        <f>+B9-C9+'Agosto 2023'!H9</f>
        <v>2145</v>
      </c>
      <c r="I9" s="18">
        <f>+'Septiembre 2022'!H9</f>
        <v>2424</v>
      </c>
      <c r="J9" s="17">
        <f t="shared" si="1"/>
        <v>-11.509900990099009</v>
      </c>
    </row>
    <row r="10" spans="1:10" ht="13" x14ac:dyDescent="0.15">
      <c r="A10" s="1" t="s">
        <v>9</v>
      </c>
      <c r="B10" s="2">
        <v>259</v>
      </c>
      <c r="C10" s="19">
        <f>+'Septiembre 2022'!B10</f>
        <v>281</v>
      </c>
      <c r="D10" s="17">
        <f t="shared" si="2"/>
        <v>-7.8291814946619214</v>
      </c>
      <c r="E10" s="2">
        <f>+B10+'Agosto 2023'!E10</f>
        <v>2601</v>
      </c>
      <c r="F10" s="2">
        <f>+C10+'Agosto 2023'!F10</f>
        <v>2760</v>
      </c>
      <c r="G10" s="17">
        <f t="shared" si="0"/>
        <v>-5.7608695652173916</v>
      </c>
      <c r="H10" s="2">
        <f>+B10-C10+'Agosto 2023'!H10</f>
        <v>3465</v>
      </c>
      <c r="I10" s="18">
        <f>+'Septiembre 2022'!H10</f>
        <v>3754</v>
      </c>
      <c r="J10" s="17">
        <f t="shared" si="1"/>
        <v>-7.6984549813532235</v>
      </c>
    </row>
    <row r="11" spans="1:10" ht="13" x14ac:dyDescent="0.15">
      <c r="A11" s="1" t="s">
        <v>10</v>
      </c>
      <c r="B11" s="2">
        <v>190</v>
      </c>
      <c r="C11" s="19">
        <f>+'Septiembre 2022'!B11</f>
        <v>211</v>
      </c>
      <c r="D11" s="17">
        <f t="shared" si="2"/>
        <v>-9.9526066350710902</v>
      </c>
      <c r="E11" s="2">
        <f>+B11+'Agosto 2023'!E11</f>
        <v>2064</v>
      </c>
      <c r="F11" s="2">
        <f>+C11+'Agosto 2023'!F11</f>
        <v>2114</v>
      </c>
      <c r="G11" s="17">
        <f t="shared" si="0"/>
        <v>-2.3651844843897822</v>
      </c>
      <c r="H11" s="2">
        <f>+B11-C11+'Agosto 2023'!H11</f>
        <v>2785</v>
      </c>
      <c r="I11" s="18">
        <f>+'Septiembre 2022'!H11</f>
        <v>2903</v>
      </c>
      <c r="J11" s="17">
        <f t="shared" si="1"/>
        <v>-4.0647605924905275</v>
      </c>
    </row>
    <row r="12" spans="1:10" ht="13" x14ac:dyDescent="0.15">
      <c r="A12" s="1" t="s">
        <v>11</v>
      </c>
      <c r="B12" s="2">
        <v>204</v>
      </c>
      <c r="C12" s="19">
        <f>+'Septiembre 2022'!B12</f>
        <v>245</v>
      </c>
      <c r="D12" s="17">
        <f t="shared" si="2"/>
        <v>-16.73469387755102</v>
      </c>
      <c r="E12" s="2">
        <f>+B12+'Agosto 2023'!E12</f>
        <v>2357</v>
      </c>
      <c r="F12" s="2">
        <f>+C12+'Agosto 2023'!F12</f>
        <v>2453</v>
      </c>
      <c r="G12" s="17">
        <f t="shared" si="0"/>
        <v>-3.9135752140236444</v>
      </c>
      <c r="H12" s="2">
        <f>+B12-C12+'Agosto 2023'!H12</f>
        <v>3179</v>
      </c>
      <c r="I12" s="18">
        <f>+'Septiembre 2022'!H12</f>
        <v>3383</v>
      </c>
      <c r="J12" s="17">
        <f t="shared" si="1"/>
        <v>-6.0301507537688446</v>
      </c>
    </row>
    <row r="13" spans="1:10" x14ac:dyDescent="0.15">
      <c r="A13" s="8" t="s">
        <v>2</v>
      </c>
      <c r="B13" s="6">
        <f t="shared" ref="B13" si="4">+B8+B9+B10+B11+B12</f>
        <v>879</v>
      </c>
      <c r="C13" s="6">
        <f>SUM(C8:C12)</f>
        <v>1059</v>
      </c>
      <c r="D13" s="7">
        <f>+(B13-C13)*100/C13</f>
        <v>-16.997167138810198</v>
      </c>
      <c r="E13" s="6">
        <f>SUM(E8:E12)</f>
        <v>9533</v>
      </c>
      <c r="F13" s="6">
        <f>SUM(F8:F12)</f>
        <v>10106</v>
      </c>
      <c r="G13" s="7">
        <f t="shared" si="0"/>
        <v>-5.6698990698594898</v>
      </c>
      <c r="H13" s="6">
        <f>SUM(H8:H12)</f>
        <v>12826</v>
      </c>
      <c r="I13" s="6">
        <f>SUM(I8:I12)</f>
        <v>13839</v>
      </c>
      <c r="J13" s="7">
        <f t="shared" si="1"/>
        <v>-7.3198930558566371</v>
      </c>
    </row>
    <row r="14" spans="1:10" ht="13" x14ac:dyDescent="0.15">
      <c r="A14" s="1" t="s">
        <v>12</v>
      </c>
      <c r="B14" s="2">
        <v>105</v>
      </c>
      <c r="C14" s="19">
        <f>+'Septiembre 2022'!B14</f>
        <v>129</v>
      </c>
      <c r="D14" s="17">
        <f t="shared" si="2"/>
        <v>-18.604651162790699</v>
      </c>
      <c r="E14" s="2">
        <f>+B14+'Agosto 2023'!E14</f>
        <v>1208</v>
      </c>
      <c r="F14" s="2">
        <f>+C14+'Agosto 2023'!F14</f>
        <v>1247</v>
      </c>
      <c r="G14" s="17">
        <f t="shared" si="0"/>
        <v>-3.1275060144346432</v>
      </c>
      <c r="H14" s="2">
        <f>+B14-C14+'Agosto 2023'!H14</f>
        <v>1628</v>
      </c>
      <c r="I14" s="18">
        <f>+'Septiembre 2022'!H14</f>
        <v>1674</v>
      </c>
      <c r="J14" s="17">
        <f t="shared" si="1"/>
        <v>-2.7479091995221028</v>
      </c>
    </row>
    <row r="15" spans="1:10" ht="13" x14ac:dyDescent="0.15">
      <c r="A15" s="1" t="s">
        <v>13</v>
      </c>
      <c r="B15" s="2">
        <v>101</v>
      </c>
      <c r="C15" s="19">
        <f>+'Septiembre 2022'!B15</f>
        <v>84</v>
      </c>
      <c r="D15" s="17">
        <f t="shared" si="2"/>
        <v>20.238095238095237</v>
      </c>
      <c r="E15" s="2">
        <f>+B15+'Agosto 2023'!E15</f>
        <v>996</v>
      </c>
      <c r="F15" s="2">
        <f>+C15+'Agosto 2023'!F15</f>
        <v>983</v>
      </c>
      <c r="G15" s="17">
        <f t="shared" si="0"/>
        <v>1.3224821973550356</v>
      </c>
      <c r="H15" s="2">
        <f>+B15-C15+'Agosto 2023'!H15</f>
        <v>1347</v>
      </c>
      <c r="I15" s="18">
        <f>+'Septiembre 2022'!H15</f>
        <v>1342</v>
      </c>
      <c r="J15" s="17">
        <f t="shared" si="1"/>
        <v>0.37257824143070045</v>
      </c>
    </row>
    <row r="16" spans="1:10" ht="13" x14ac:dyDescent="0.15">
      <c r="A16" s="1" t="s">
        <v>14</v>
      </c>
      <c r="B16" s="2">
        <v>91</v>
      </c>
      <c r="C16" s="19">
        <f>+'Septiembre 2022'!B16</f>
        <v>85</v>
      </c>
      <c r="D16" s="17">
        <f t="shared" si="2"/>
        <v>7.0588235294117645</v>
      </c>
      <c r="E16" s="2">
        <f>+B16+'Agosto 2023'!E16</f>
        <v>833</v>
      </c>
      <c r="F16" s="2">
        <f>+C16+'Agosto 2023'!F16</f>
        <v>914</v>
      </c>
      <c r="G16" s="17">
        <f t="shared" si="0"/>
        <v>-8.8621444201312904</v>
      </c>
      <c r="H16" s="2">
        <f>+B16-C16+'Agosto 2023'!H16</f>
        <v>1131</v>
      </c>
      <c r="I16" s="18">
        <f>+'Septiembre 2022'!H16</f>
        <v>1230</v>
      </c>
      <c r="J16" s="17">
        <f t="shared" si="1"/>
        <v>-8.0487804878048781</v>
      </c>
    </row>
    <row r="17" spans="1:10" ht="13" x14ac:dyDescent="0.15">
      <c r="A17" s="1" t="s">
        <v>15</v>
      </c>
      <c r="B17" s="2">
        <v>59</v>
      </c>
      <c r="C17" s="19">
        <f>+'Septiembre 2022'!B17</f>
        <v>50</v>
      </c>
      <c r="D17" s="17">
        <f t="shared" si="2"/>
        <v>18</v>
      </c>
      <c r="E17" s="2">
        <f>+B17+'Agosto 2023'!E17</f>
        <v>585</v>
      </c>
      <c r="F17" s="2">
        <f>+C17+'Agosto 2023'!F17</f>
        <v>553</v>
      </c>
      <c r="G17" s="17">
        <f t="shared" si="0"/>
        <v>5.786618444846293</v>
      </c>
      <c r="H17" s="2">
        <f>+B17-C17+'Agosto 2023'!H17</f>
        <v>797</v>
      </c>
      <c r="I17" s="18">
        <f>+'Septiembre 2022'!H17</f>
        <v>754</v>
      </c>
      <c r="J17" s="17">
        <f t="shared" si="1"/>
        <v>5.7029177718832891</v>
      </c>
    </row>
    <row r="18" spans="1:10" ht="13" x14ac:dyDescent="0.15">
      <c r="A18" s="1" t="s">
        <v>31</v>
      </c>
      <c r="B18" s="2">
        <v>28</v>
      </c>
      <c r="C18" s="19">
        <f>+'Septiembre 2022'!B18</f>
        <v>39</v>
      </c>
      <c r="D18" s="17">
        <f t="shared" si="2"/>
        <v>-28.205128205128204</v>
      </c>
      <c r="E18" s="2">
        <f>+B18+'Agosto 2023'!E18</f>
        <v>354</v>
      </c>
      <c r="F18" s="2">
        <f>+C18+'Agosto 2023'!F18</f>
        <v>394</v>
      </c>
      <c r="G18" s="17">
        <f t="shared" si="0"/>
        <v>-10.152284263959391</v>
      </c>
      <c r="H18" s="2">
        <f>+B18-C18+'Agosto 2023'!H18</f>
        <v>502</v>
      </c>
      <c r="I18" s="18">
        <f>+'Septiembre 2022'!H18</f>
        <v>535</v>
      </c>
      <c r="J18" s="17">
        <f t="shared" si="1"/>
        <v>-6.1682242990654208</v>
      </c>
    </row>
    <row r="19" spans="1:10" x14ac:dyDescent="0.15">
      <c r="A19" s="8" t="s">
        <v>3</v>
      </c>
      <c r="B19" s="6">
        <f t="shared" ref="B19" si="5">+B14+B16+B15+B17+B18</f>
        <v>384</v>
      </c>
      <c r="C19" s="6">
        <f>SUM(C14:C18)</f>
        <v>387</v>
      </c>
      <c r="D19" s="7">
        <f>+(B19-C19)*100/C19</f>
        <v>-0.77519379844961245</v>
      </c>
      <c r="E19" s="6">
        <f>SUM(E14:E18)</f>
        <v>3976</v>
      </c>
      <c r="F19" s="6">
        <f>SUM(F14:F18)</f>
        <v>4091</v>
      </c>
      <c r="G19" s="7">
        <f t="shared" si="0"/>
        <v>-2.8110486433634807</v>
      </c>
      <c r="H19" s="6">
        <f>SUM(H14:H18)</f>
        <v>5405</v>
      </c>
      <c r="I19" s="6">
        <f>SUM(I14:I18)</f>
        <v>5535</v>
      </c>
      <c r="J19" s="7">
        <f t="shared" si="1"/>
        <v>-2.3486901535682025</v>
      </c>
    </row>
    <row r="20" spans="1:10" ht="13" x14ac:dyDescent="0.15">
      <c r="A20" s="1" t="s">
        <v>16</v>
      </c>
      <c r="B20" s="2">
        <v>34</v>
      </c>
      <c r="C20" s="19">
        <f>+'Septiembre 2022'!B20</f>
        <v>40</v>
      </c>
      <c r="D20" s="17">
        <f t="shared" ref="D20:D27" si="6">+(B20-C20)*100/C20</f>
        <v>-15</v>
      </c>
      <c r="E20" s="2">
        <f>+B20+'Agosto 2023'!E20</f>
        <v>329</v>
      </c>
      <c r="F20" s="2">
        <f>+C20+'Agosto 2023'!F20</f>
        <v>355</v>
      </c>
      <c r="G20" s="17">
        <f t="shared" si="0"/>
        <v>-7.323943661971831</v>
      </c>
      <c r="H20" s="2">
        <f>+B20-C20+'Agosto 2023'!H20</f>
        <v>441</v>
      </c>
      <c r="I20" s="18">
        <f>+'Septiembre 2022'!H20</f>
        <v>481</v>
      </c>
      <c r="J20" s="17">
        <f t="shared" si="1"/>
        <v>-8.3160083160083165</v>
      </c>
    </row>
    <row r="21" spans="1:10" ht="13" x14ac:dyDescent="0.15">
      <c r="A21" s="1" t="s">
        <v>17</v>
      </c>
      <c r="B21" s="2">
        <v>32</v>
      </c>
      <c r="C21" s="19">
        <f>+'Septiembre 2022'!B21</f>
        <v>40</v>
      </c>
      <c r="D21" s="17">
        <f t="shared" si="6"/>
        <v>-20</v>
      </c>
      <c r="E21" s="2">
        <f>+B21+'Agosto 2023'!E21</f>
        <v>340</v>
      </c>
      <c r="F21" s="2">
        <f>+C21+'Agosto 2023'!F21</f>
        <v>316</v>
      </c>
      <c r="G21" s="17">
        <f t="shared" si="0"/>
        <v>7.5949367088607591</v>
      </c>
      <c r="H21" s="2">
        <f>+B21-C21+'Agosto 2023'!H21</f>
        <v>452</v>
      </c>
      <c r="I21" s="18">
        <f>+'Septiembre 2022'!H21</f>
        <v>431</v>
      </c>
      <c r="J21" s="17">
        <f t="shared" si="1"/>
        <v>4.872389791183295</v>
      </c>
    </row>
    <row r="22" spans="1:10" ht="13" x14ac:dyDescent="0.15">
      <c r="A22" s="1" t="s">
        <v>19</v>
      </c>
      <c r="B22" s="2">
        <v>14</v>
      </c>
      <c r="C22" s="19">
        <f>+'Septiembre 2022'!B22</f>
        <v>13</v>
      </c>
      <c r="D22" s="17">
        <f t="shared" si="6"/>
        <v>7.6923076923076925</v>
      </c>
      <c r="E22" s="2">
        <f>+B22+'Agosto 2023'!E22</f>
        <v>150</v>
      </c>
      <c r="F22" s="2">
        <f>+C22+'Agosto 2023'!F22</f>
        <v>152</v>
      </c>
      <c r="G22" s="17">
        <f t="shared" si="0"/>
        <v>-1.3157894736842106</v>
      </c>
      <c r="H22" s="2">
        <f>+B22-C22+'Agosto 2023'!H22</f>
        <v>217</v>
      </c>
      <c r="I22" s="18">
        <f>+'Septiembre 2022'!H22</f>
        <v>201</v>
      </c>
      <c r="J22" s="17">
        <f t="shared" si="1"/>
        <v>7.9601990049751246</v>
      </c>
    </row>
    <row r="23" spans="1:10" ht="13" x14ac:dyDescent="0.15">
      <c r="A23" s="1" t="s">
        <v>18</v>
      </c>
      <c r="B23" s="2">
        <v>16</v>
      </c>
      <c r="C23" s="19">
        <f>+'Septiembre 2022'!B23</f>
        <v>24</v>
      </c>
      <c r="D23" s="17">
        <f t="shared" si="6"/>
        <v>-33.333333333333336</v>
      </c>
      <c r="E23" s="2">
        <f>+B23+'Agosto 2023'!E23</f>
        <v>168</v>
      </c>
      <c r="F23" s="2">
        <f>+C23+'Agosto 2023'!F23</f>
        <v>178</v>
      </c>
      <c r="G23" s="17">
        <f t="shared" si="0"/>
        <v>-5.617977528089888</v>
      </c>
      <c r="H23" s="2">
        <f>+B23-C23+'Agosto 2023'!H23</f>
        <v>218</v>
      </c>
      <c r="I23" s="18">
        <f>+'Septiembre 2022'!H23</f>
        <v>238</v>
      </c>
      <c r="J23" s="17">
        <f t="shared" si="1"/>
        <v>-8.4033613445378155</v>
      </c>
    </row>
    <row r="24" spans="1:10" ht="13" x14ac:dyDescent="0.15">
      <c r="A24" s="1" t="s">
        <v>20</v>
      </c>
      <c r="B24" s="2">
        <v>16</v>
      </c>
      <c r="C24" s="19">
        <f>+'Septiembre 2022'!B24</f>
        <v>18</v>
      </c>
      <c r="D24" s="17">
        <f t="shared" si="6"/>
        <v>-11.111111111111111</v>
      </c>
      <c r="E24" s="2">
        <f>+B24+'Agosto 2023'!E24</f>
        <v>196</v>
      </c>
      <c r="F24" s="2">
        <f>+C24+'Agosto 2023'!F24</f>
        <v>156</v>
      </c>
      <c r="G24" s="17">
        <f t="shared" si="0"/>
        <v>25.641025641025642</v>
      </c>
      <c r="H24" s="2">
        <f>+B24-C24+'Agosto 2023'!H24</f>
        <v>249</v>
      </c>
      <c r="I24" s="18">
        <f>+'Septiembre 2022'!H24</f>
        <v>224</v>
      </c>
      <c r="J24" s="17">
        <f t="shared" si="1"/>
        <v>11.160714285714286</v>
      </c>
    </row>
    <row r="25" spans="1:10" ht="13" x14ac:dyDescent="0.15">
      <c r="A25" s="1" t="s">
        <v>22</v>
      </c>
      <c r="B25" s="2">
        <v>41</v>
      </c>
      <c r="C25" s="19">
        <f>+'Septiembre 2022'!B25</f>
        <v>34</v>
      </c>
      <c r="D25" s="17">
        <f t="shared" si="6"/>
        <v>20.588235294117649</v>
      </c>
      <c r="E25" s="2">
        <f>+B25+'Agosto 2023'!E25</f>
        <v>397</v>
      </c>
      <c r="F25" s="2">
        <f>+C25+'Agosto 2023'!F25</f>
        <v>418</v>
      </c>
      <c r="G25" s="17">
        <f t="shared" si="0"/>
        <v>-5.0239234449760763</v>
      </c>
      <c r="H25" s="2">
        <f>+B25-C25+'Agosto 2023'!H25</f>
        <v>553</v>
      </c>
      <c r="I25" s="18">
        <f>+'Septiembre 2022'!H25</f>
        <v>551</v>
      </c>
      <c r="J25" s="17">
        <f t="shared" si="1"/>
        <v>0.36297640653357532</v>
      </c>
    </row>
    <row r="26" spans="1:10" ht="13" x14ac:dyDescent="0.15">
      <c r="A26" s="1" t="s">
        <v>21</v>
      </c>
      <c r="B26" s="2">
        <v>13</v>
      </c>
      <c r="C26" s="19">
        <f>+'Septiembre 2022'!B26</f>
        <v>11</v>
      </c>
      <c r="D26" s="17">
        <f t="shared" si="6"/>
        <v>18.181818181818183</v>
      </c>
      <c r="E26" s="2">
        <f>+B26+'Agosto 2023'!E26</f>
        <v>122</v>
      </c>
      <c r="F26" s="2">
        <f>+C26+'Agosto 2023'!F26</f>
        <v>128</v>
      </c>
      <c r="G26" s="17">
        <f t="shared" si="0"/>
        <v>-4.6875</v>
      </c>
      <c r="H26" s="2">
        <f>+B26-C26+'Agosto 2023'!H26</f>
        <v>163</v>
      </c>
      <c r="I26" s="18">
        <f>+'Septiembre 2022'!H26</f>
        <v>162</v>
      </c>
      <c r="J26" s="17">
        <f t="shared" si="1"/>
        <v>0.61728395061728392</v>
      </c>
    </row>
    <row r="27" spans="1:10" ht="13" x14ac:dyDescent="0.15">
      <c r="A27" s="1" t="s">
        <v>30</v>
      </c>
      <c r="B27" s="2">
        <v>10</v>
      </c>
      <c r="C27" s="19">
        <f>+'Septiembre 2022'!B27</f>
        <v>7</v>
      </c>
      <c r="D27" s="17">
        <f t="shared" si="6"/>
        <v>42.857142857142854</v>
      </c>
      <c r="E27" s="2">
        <f>+B27+'Agosto 2023'!E27</f>
        <v>80</v>
      </c>
      <c r="F27" s="2">
        <f>+C27+'Agosto 2023'!F27</f>
        <v>70</v>
      </c>
      <c r="G27" s="17">
        <f t="shared" si="0"/>
        <v>14.285714285714286</v>
      </c>
      <c r="H27" s="2">
        <f>+B27-C27+'Agosto 2023'!H27</f>
        <v>104</v>
      </c>
      <c r="I27" s="18">
        <f>+'Septiembre 2022'!H27</f>
        <v>92</v>
      </c>
      <c r="J27" s="17">
        <f t="shared" si="1"/>
        <v>13.043478260869565</v>
      </c>
    </row>
    <row r="28" spans="1:10" x14ac:dyDescent="0.15">
      <c r="A28" s="8" t="s">
        <v>27</v>
      </c>
      <c r="B28" s="6">
        <f>SUM(B20:B27)</f>
        <v>176</v>
      </c>
      <c r="C28" s="6">
        <f>SUM(C20:C27)</f>
        <v>187</v>
      </c>
      <c r="D28" s="7">
        <f>+(B28-C28)*100/C28</f>
        <v>-5.882352941176471</v>
      </c>
      <c r="E28" s="6">
        <f>SUM(E20:E27)</f>
        <v>1782</v>
      </c>
      <c r="F28" s="6">
        <f>SUM(F20:F27)</f>
        <v>1773</v>
      </c>
      <c r="G28" s="7">
        <f>+(E28-F28)*100/F28</f>
        <v>0.50761421319796951</v>
      </c>
      <c r="H28" s="6">
        <f>SUM(H20:H27)</f>
        <v>2397</v>
      </c>
      <c r="I28" s="6">
        <f>SUM(I20:I27)</f>
        <v>2380</v>
      </c>
      <c r="J28" s="7">
        <f>+(H28-I28)*100/I28</f>
        <v>0.7142857142857143</v>
      </c>
    </row>
    <row r="29" spans="1:10" ht="14" x14ac:dyDescent="0.15">
      <c r="A29" s="16" t="s">
        <v>28</v>
      </c>
      <c r="B29" s="14">
        <f>+B7+B13+B19+B28</f>
        <v>1735</v>
      </c>
      <c r="C29" s="14">
        <f>+C7+C13+C19+C28</f>
        <v>1942</v>
      </c>
      <c r="D29" s="15">
        <f>+(B29-C29)*100/C29</f>
        <v>-10.659114315139032</v>
      </c>
      <c r="E29" s="14">
        <f t="shared" ref="E29:I29" si="7">+E7+E13+E19+E28</f>
        <v>18051</v>
      </c>
      <c r="F29" s="14">
        <f t="shared" si="7"/>
        <v>19050</v>
      </c>
      <c r="G29" s="15">
        <f>+(E29-F29)*100/F29</f>
        <v>-5.2440944881889759</v>
      </c>
      <c r="H29" s="14">
        <f t="shared" si="7"/>
        <v>24286</v>
      </c>
      <c r="I29" s="14">
        <f t="shared" si="7"/>
        <v>26084</v>
      </c>
      <c r="J29" s="15">
        <f>+(H29-I29)*100/I29</f>
        <v>-6.893114552982671</v>
      </c>
    </row>
    <row r="30" spans="1:10" x14ac:dyDescent="0.15">
      <c r="A30" s="13" t="s">
        <v>29</v>
      </c>
      <c r="B30" s="13">
        <f>+B29-B7</f>
        <v>1439</v>
      </c>
      <c r="C30" s="13">
        <f>+C29-C7</f>
        <v>1633</v>
      </c>
      <c r="D30" s="12">
        <f>+(B30-C30)*100/C30</f>
        <v>-11.879975505205143</v>
      </c>
      <c r="E30" s="13">
        <f t="shared" ref="E30:I30" si="8">+E29-E7</f>
        <v>15291</v>
      </c>
      <c r="F30" s="13">
        <f t="shared" si="8"/>
        <v>15970</v>
      </c>
      <c r="G30" s="12">
        <f>+(E30-F30)*100/F30</f>
        <v>-4.2517219787100817</v>
      </c>
      <c r="H30" s="13">
        <f t="shared" si="8"/>
        <v>20628</v>
      </c>
      <c r="I30" s="13">
        <f t="shared" si="8"/>
        <v>21754</v>
      </c>
      <c r="J30" s="12">
        <f>+(H30-I30)*100/I30</f>
        <v>-5.1760595752505285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CD8E-537D-4149-9C20-8465A0FF7C19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77</v>
      </c>
      <c r="C4" s="19">
        <f>+'Agosto 2022'!B4</f>
        <v>64</v>
      </c>
      <c r="D4" s="17">
        <f>+(B4-C4)*100/C4</f>
        <v>20.3125</v>
      </c>
      <c r="E4" s="2">
        <f>+B4+'Julio 2023'!E4</f>
        <v>713</v>
      </c>
      <c r="F4" s="2">
        <f>+C4+'Julio 2023'!F4</f>
        <v>790</v>
      </c>
      <c r="G4" s="17">
        <f t="shared" ref="G4:G27" si="0">+(E4-F4)*100/F4</f>
        <v>-9.7468354430379751</v>
      </c>
      <c r="H4" s="2">
        <f>+B4-C4+'Julio 2023'!H4</f>
        <v>1051</v>
      </c>
      <c r="I4" s="18">
        <f>+'Agosto 2022'!H4</f>
        <v>1266</v>
      </c>
      <c r="J4" s="17">
        <f t="shared" ref="J4:J27" si="1">+(H4-I4)*100/I4</f>
        <v>-16.982622432859401</v>
      </c>
    </row>
    <row r="5" spans="1:10" ht="13" x14ac:dyDescent="0.15">
      <c r="A5" s="1" t="s">
        <v>5</v>
      </c>
      <c r="B5" s="2">
        <v>80</v>
      </c>
      <c r="C5" s="19">
        <f>+'Agosto 2022'!B5</f>
        <v>75</v>
      </c>
      <c r="D5" s="17">
        <f t="shared" ref="D5:D18" si="2">+(B5-C5)*100/C5</f>
        <v>6.666666666666667</v>
      </c>
      <c r="E5" s="2">
        <f>+B5+'Julio 2023'!E5</f>
        <v>794</v>
      </c>
      <c r="F5" s="2">
        <f>+C5+'Julio 2023'!F5</f>
        <v>898</v>
      </c>
      <c r="G5" s="17">
        <f t="shared" si="0"/>
        <v>-11.581291759465479</v>
      </c>
      <c r="H5" s="2">
        <f>+B5-C5+'Julio 2023'!H5</f>
        <v>1167</v>
      </c>
      <c r="I5" s="18">
        <f>+'Agosto 2022'!H5</f>
        <v>1490</v>
      </c>
      <c r="J5" s="17">
        <f t="shared" si="1"/>
        <v>-21.677852348993287</v>
      </c>
    </row>
    <row r="6" spans="1:10" ht="13" x14ac:dyDescent="0.15">
      <c r="A6" s="1" t="s">
        <v>6</v>
      </c>
      <c r="B6" s="2">
        <v>76</v>
      </c>
      <c r="C6" s="19">
        <f>+'Agosto 2022'!B6</f>
        <v>98</v>
      </c>
      <c r="D6" s="17">
        <f t="shared" si="2"/>
        <v>-22.448979591836736</v>
      </c>
      <c r="E6" s="2">
        <f>+B6+'Julio 2023'!E6</f>
        <v>957</v>
      </c>
      <c r="F6" s="2">
        <f>+C6+'Julio 2023'!F6</f>
        <v>1083</v>
      </c>
      <c r="G6" s="17">
        <f t="shared" si="0"/>
        <v>-11.634349030470915</v>
      </c>
      <c r="H6" s="2">
        <f>+B6-C6+'Julio 2023'!H6</f>
        <v>1453</v>
      </c>
      <c r="I6" s="18">
        <f>+'Agosto 2022'!H6</f>
        <v>1687</v>
      </c>
      <c r="J6" s="17">
        <f t="shared" si="1"/>
        <v>-13.870776526378187</v>
      </c>
    </row>
    <row r="7" spans="1:10" x14ac:dyDescent="0.15">
      <c r="A7" s="8" t="s">
        <v>1</v>
      </c>
      <c r="B7" s="6">
        <f t="shared" ref="B7" si="3">+B4+B5+B6</f>
        <v>233</v>
      </c>
      <c r="C7" s="6">
        <f>SUM(C4:C6)</f>
        <v>237</v>
      </c>
      <c r="D7" s="7">
        <f>+(B7-C7)*100/C7</f>
        <v>-1.6877637130801688</v>
      </c>
      <c r="E7" s="6">
        <f>SUM(E4:E6)</f>
        <v>2464</v>
      </c>
      <c r="F7" s="6">
        <f>SUM(F4:F6)</f>
        <v>2771</v>
      </c>
      <c r="G7" s="7">
        <f t="shared" si="0"/>
        <v>-11.079032840129917</v>
      </c>
      <c r="H7" s="6">
        <f>SUM(H4:H6)</f>
        <v>3671</v>
      </c>
      <c r="I7" s="6">
        <f>SUM(I4:I6)</f>
        <v>4443</v>
      </c>
      <c r="J7" s="7">
        <f t="shared" si="1"/>
        <v>-17.375647085302724</v>
      </c>
    </row>
    <row r="8" spans="1:10" ht="13" x14ac:dyDescent="0.15">
      <c r="A8" s="1" t="s">
        <v>7</v>
      </c>
      <c r="B8" s="2">
        <v>72</v>
      </c>
      <c r="C8" s="19">
        <f>+'Agosto 2022'!B8</f>
        <v>71</v>
      </c>
      <c r="D8" s="17">
        <f t="shared" si="2"/>
        <v>1.408450704225352</v>
      </c>
      <c r="E8" s="2">
        <f>+B8+'Julio 2023'!E8</f>
        <v>833</v>
      </c>
      <c r="F8" s="2">
        <f>+C8+'Julio 2023'!F8</f>
        <v>878</v>
      </c>
      <c r="G8" s="17">
        <f t="shared" si="0"/>
        <v>-5.1252847380410023</v>
      </c>
      <c r="H8" s="2">
        <f>+B8-C8+'Julio 2023'!H8</f>
        <v>1263</v>
      </c>
      <c r="I8" s="18">
        <f>+'Agosto 2022'!H8</f>
        <v>1411</v>
      </c>
      <c r="J8" s="17">
        <f t="shared" si="1"/>
        <v>-10.489014883061659</v>
      </c>
    </row>
    <row r="9" spans="1:10" ht="13" x14ac:dyDescent="0.15">
      <c r="A9" s="1" t="s">
        <v>8</v>
      </c>
      <c r="B9" s="2">
        <v>138</v>
      </c>
      <c r="C9" s="19">
        <f>+'Agosto 2022'!B9</f>
        <v>142</v>
      </c>
      <c r="D9" s="17">
        <f t="shared" si="2"/>
        <v>-2.816901408450704</v>
      </c>
      <c r="E9" s="2">
        <f>+B9+'Julio 2023'!E9</f>
        <v>1452</v>
      </c>
      <c r="F9" s="2">
        <f>+C9+'Julio 2023'!F9</f>
        <v>1579</v>
      </c>
      <c r="G9" s="17">
        <f t="shared" si="0"/>
        <v>-8.0430652311589608</v>
      </c>
      <c r="H9" s="2">
        <f>+B9-C9+'Julio 2023'!H9</f>
        <v>2230</v>
      </c>
      <c r="I9" s="18">
        <f>+'Agosto 2022'!H9</f>
        <v>2431</v>
      </c>
      <c r="J9" s="17">
        <f t="shared" si="1"/>
        <v>-8.2682023858494453</v>
      </c>
    </row>
    <row r="10" spans="1:10" ht="13" x14ac:dyDescent="0.15">
      <c r="A10" s="1" t="s">
        <v>9</v>
      </c>
      <c r="B10" s="2">
        <v>221</v>
      </c>
      <c r="C10" s="19">
        <f>+'Agosto 2022'!B10</f>
        <v>218</v>
      </c>
      <c r="D10" s="17">
        <f t="shared" si="2"/>
        <v>1.3761467889908257</v>
      </c>
      <c r="E10" s="2">
        <f>+B10+'Julio 2023'!E10</f>
        <v>2342</v>
      </c>
      <c r="F10" s="2">
        <f>+C10+'Julio 2023'!F10</f>
        <v>2479</v>
      </c>
      <c r="G10" s="17">
        <f t="shared" si="0"/>
        <v>-5.5264219443323919</v>
      </c>
      <c r="H10" s="2">
        <f>+B10-C10+'Julio 2023'!H10</f>
        <v>3487</v>
      </c>
      <c r="I10" s="18">
        <f>+'Agosto 2022'!H10</f>
        <v>3807</v>
      </c>
      <c r="J10" s="17">
        <f t="shared" si="1"/>
        <v>-8.4055686892566328</v>
      </c>
    </row>
    <row r="11" spans="1:10" ht="13" x14ac:dyDescent="0.15">
      <c r="A11" s="1" t="s">
        <v>10</v>
      </c>
      <c r="B11" s="2">
        <v>161</v>
      </c>
      <c r="C11" s="19">
        <f>+'Agosto 2022'!B11</f>
        <v>186</v>
      </c>
      <c r="D11" s="17">
        <f t="shared" si="2"/>
        <v>-13.440860215053764</v>
      </c>
      <c r="E11" s="2">
        <f>+B11+'Julio 2023'!E11</f>
        <v>1874</v>
      </c>
      <c r="F11" s="2">
        <f>+C11+'Julio 2023'!F11</f>
        <v>1903</v>
      </c>
      <c r="G11" s="17">
        <f t="shared" si="0"/>
        <v>-1.5239096163951655</v>
      </c>
      <c r="H11" s="2">
        <f>+B11-C11+'Julio 2023'!H11</f>
        <v>2806</v>
      </c>
      <c r="I11" s="18">
        <f>+'Agosto 2022'!H11</f>
        <v>2950</v>
      </c>
      <c r="J11" s="17">
        <f t="shared" si="1"/>
        <v>-4.8813559322033901</v>
      </c>
    </row>
    <row r="12" spans="1:10" ht="13" x14ac:dyDescent="0.15">
      <c r="A12" s="1" t="s">
        <v>11</v>
      </c>
      <c r="B12" s="2">
        <v>182</v>
      </c>
      <c r="C12" s="19">
        <f>+'Agosto 2022'!B12</f>
        <v>221</v>
      </c>
      <c r="D12" s="17">
        <f t="shared" si="2"/>
        <v>-17.647058823529413</v>
      </c>
      <c r="E12" s="2">
        <f>+B12+'Julio 2023'!E12</f>
        <v>2153</v>
      </c>
      <c r="F12" s="2">
        <f>+C12+'Julio 2023'!F12</f>
        <v>2208</v>
      </c>
      <c r="G12" s="17">
        <f t="shared" si="0"/>
        <v>-2.4909420289855073</v>
      </c>
      <c r="H12" s="2">
        <f>+B12-C12+'Julio 2023'!H12</f>
        <v>3220</v>
      </c>
      <c r="I12" s="18">
        <f>+'Agosto 2022'!H12</f>
        <v>3454</v>
      </c>
      <c r="J12" s="17">
        <f t="shared" si="1"/>
        <v>-6.7747539085118706</v>
      </c>
    </row>
    <row r="13" spans="1:10" x14ac:dyDescent="0.15">
      <c r="A13" s="8" t="s">
        <v>2</v>
      </c>
      <c r="B13" s="6">
        <f t="shared" ref="B13" si="4">+B8+B9+B10+B11+B12</f>
        <v>774</v>
      </c>
      <c r="C13" s="6">
        <f>SUM(C8:C12)</f>
        <v>838</v>
      </c>
      <c r="D13" s="7">
        <f>+(B13-C13)*100/C13</f>
        <v>-7.6372315035799518</v>
      </c>
      <c r="E13" s="6">
        <f>SUM(E8:E12)</f>
        <v>8654</v>
      </c>
      <c r="F13" s="6">
        <f>SUM(F8:F12)</f>
        <v>9047</v>
      </c>
      <c r="G13" s="7">
        <f t="shared" si="0"/>
        <v>-4.3439814303083892</v>
      </c>
      <c r="H13" s="6">
        <f>SUM(H8:H12)</f>
        <v>13006</v>
      </c>
      <c r="I13" s="6">
        <f>SUM(I8:I12)</f>
        <v>14053</v>
      </c>
      <c r="J13" s="7">
        <f t="shared" si="1"/>
        <v>-7.450366469792927</v>
      </c>
    </row>
    <row r="14" spans="1:10" ht="13" x14ac:dyDescent="0.15">
      <c r="A14" s="1" t="s">
        <v>12</v>
      </c>
      <c r="B14" s="2">
        <v>97</v>
      </c>
      <c r="C14" s="19">
        <f>+'Agosto 2022'!B14</f>
        <v>129</v>
      </c>
      <c r="D14" s="17">
        <f t="shared" si="2"/>
        <v>-24.806201550387598</v>
      </c>
      <c r="E14" s="2">
        <f>+B14+'Julio 2023'!E14</f>
        <v>1103</v>
      </c>
      <c r="F14" s="2">
        <f>+C14+'Julio 2023'!F14</f>
        <v>1118</v>
      </c>
      <c r="G14" s="17">
        <f t="shared" si="0"/>
        <v>-1.3416815742397137</v>
      </c>
      <c r="H14" s="2">
        <f>+B14-C14+'Julio 2023'!H14</f>
        <v>1652</v>
      </c>
      <c r="I14" s="18">
        <f>+'Agosto 2022'!H14</f>
        <v>1685</v>
      </c>
      <c r="J14" s="17">
        <f t="shared" si="1"/>
        <v>-1.9584569732937684</v>
      </c>
    </row>
    <row r="15" spans="1:10" ht="13" x14ac:dyDescent="0.15">
      <c r="A15" s="1" t="s">
        <v>13</v>
      </c>
      <c r="B15" s="2">
        <v>81</v>
      </c>
      <c r="C15" s="19">
        <f>+'Agosto 2022'!B15</f>
        <v>93</v>
      </c>
      <c r="D15" s="17">
        <f t="shared" si="2"/>
        <v>-12.903225806451612</v>
      </c>
      <c r="E15" s="2">
        <f>+B15+'Julio 2023'!E15</f>
        <v>895</v>
      </c>
      <c r="F15" s="2">
        <f>+C15+'Julio 2023'!F15</f>
        <v>899</v>
      </c>
      <c r="G15" s="17">
        <f t="shared" si="0"/>
        <v>-0.44493882091212456</v>
      </c>
      <c r="H15" s="2">
        <f>+B15-C15+'Julio 2023'!H15</f>
        <v>1330</v>
      </c>
      <c r="I15" s="18">
        <f>+'Agosto 2022'!H15</f>
        <v>1361</v>
      </c>
      <c r="J15" s="17">
        <f t="shared" si="1"/>
        <v>-2.2777369581190303</v>
      </c>
    </row>
    <row r="16" spans="1:10" ht="13" x14ac:dyDescent="0.15">
      <c r="A16" s="1" t="s">
        <v>14</v>
      </c>
      <c r="B16" s="2">
        <v>68</v>
      </c>
      <c r="C16" s="19">
        <f>+'Agosto 2022'!B16</f>
        <v>92</v>
      </c>
      <c r="D16" s="17">
        <f t="shared" si="2"/>
        <v>-26.086956521739129</v>
      </c>
      <c r="E16" s="2">
        <f>+B16+'Julio 2023'!E16</f>
        <v>742</v>
      </c>
      <c r="F16" s="2">
        <f>+C16+'Julio 2023'!F16</f>
        <v>829</v>
      </c>
      <c r="G16" s="17">
        <f t="shared" si="0"/>
        <v>-10.494571773220748</v>
      </c>
      <c r="H16" s="2">
        <f>+B16-C16+'Julio 2023'!H16</f>
        <v>1125</v>
      </c>
      <c r="I16" s="18">
        <f>+'Agosto 2022'!H16</f>
        <v>1248</v>
      </c>
      <c r="J16" s="17">
        <f t="shared" si="1"/>
        <v>-9.8557692307692299</v>
      </c>
    </row>
    <row r="17" spans="1:10" ht="13" x14ac:dyDescent="0.15">
      <c r="A17" s="1" t="s">
        <v>15</v>
      </c>
      <c r="B17" s="2">
        <v>38</v>
      </c>
      <c r="C17" s="19">
        <f>+'Agosto 2022'!B17</f>
        <v>43</v>
      </c>
      <c r="D17" s="17">
        <f t="shared" si="2"/>
        <v>-11.627906976744185</v>
      </c>
      <c r="E17" s="2">
        <f>+B17+'Julio 2023'!E17</f>
        <v>526</v>
      </c>
      <c r="F17" s="2">
        <f>+C17+'Julio 2023'!F17</f>
        <v>503</v>
      </c>
      <c r="G17" s="17">
        <f t="shared" si="0"/>
        <v>4.5725646123260439</v>
      </c>
      <c r="H17" s="2">
        <f>+B17-C17+'Julio 2023'!H17</f>
        <v>788</v>
      </c>
      <c r="I17" s="18">
        <f>+'Agosto 2022'!H17</f>
        <v>776</v>
      </c>
      <c r="J17" s="17">
        <f t="shared" si="1"/>
        <v>1.5463917525773196</v>
      </c>
    </row>
    <row r="18" spans="1:10" ht="13" x14ac:dyDescent="0.15">
      <c r="A18" s="1" t="s">
        <v>31</v>
      </c>
      <c r="B18" s="2">
        <v>32</v>
      </c>
      <c r="C18" s="19">
        <f>+'Agosto 2022'!B18</f>
        <v>38</v>
      </c>
      <c r="D18" s="17">
        <f t="shared" si="2"/>
        <v>-15.789473684210526</v>
      </c>
      <c r="E18" s="2">
        <f>+B18+'Julio 2023'!E18</f>
        <v>326</v>
      </c>
      <c r="F18" s="2">
        <f>+C18+'Julio 2023'!F18</f>
        <v>355</v>
      </c>
      <c r="G18" s="17">
        <f t="shared" si="0"/>
        <v>-8.169014084507042</v>
      </c>
      <c r="H18" s="2">
        <f>+B18-C18+'Julio 2023'!H18</f>
        <v>513</v>
      </c>
      <c r="I18" s="18">
        <f>+'Agosto 2022'!H18</f>
        <v>548</v>
      </c>
      <c r="J18" s="17">
        <f t="shared" si="1"/>
        <v>-6.3868613138686134</v>
      </c>
    </row>
    <row r="19" spans="1:10" x14ac:dyDescent="0.15">
      <c r="A19" s="8" t="s">
        <v>3</v>
      </c>
      <c r="B19" s="6">
        <f t="shared" ref="B19" si="5">+B14+B16+B15+B17+B18</f>
        <v>316</v>
      </c>
      <c r="C19" s="6">
        <f>SUM(C14:C18)</f>
        <v>395</v>
      </c>
      <c r="D19" s="7">
        <f>+(B19-C19)*100/C19</f>
        <v>-20</v>
      </c>
      <c r="E19" s="6">
        <f>SUM(E14:E18)</f>
        <v>3592</v>
      </c>
      <c r="F19" s="6">
        <f>SUM(F14:F18)</f>
        <v>3704</v>
      </c>
      <c r="G19" s="7">
        <f t="shared" si="0"/>
        <v>-3.0237580993520519</v>
      </c>
      <c r="H19" s="6">
        <f>SUM(H14:H18)</f>
        <v>5408</v>
      </c>
      <c r="I19" s="6">
        <f>SUM(I14:I18)</f>
        <v>5618</v>
      </c>
      <c r="J19" s="7">
        <f t="shared" si="1"/>
        <v>-3.7379850480598078</v>
      </c>
    </row>
    <row r="20" spans="1:10" ht="13" x14ac:dyDescent="0.15">
      <c r="A20" s="1" t="s">
        <v>16</v>
      </c>
      <c r="B20" s="2">
        <v>27</v>
      </c>
      <c r="C20" s="19">
        <f>+'Agosto 2022'!B20</f>
        <v>24</v>
      </c>
      <c r="D20" s="17">
        <f t="shared" ref="D20:D27" si="6">+(B20-C20)*100/C20</f>
        <v>12.5</v>
      </c>
      <c r="E20" s="2">
        <f>+B20+'Julio 2023'!E20</f>
        <v>295</v>
      </c>
      <c r="F20" s="2">
        <f>+C20+'Julio 2023'!F20</f>
        <v>315</v>
      </c>
      <c r="G20" s="17">
        <f t="shared" si="0"/>
        <v>-6.3492063492063489</v>
      </c>
      <c r="H20" s="2">
        <f>+B20-C20+'Julio 2023'!H20</f>
        <v>447</v>
      </c>
      <c r="I20" s="18">
        <f>+'Agosto 2022'!H20</f>
        <v>481</v>
      </c>
      <c r="J20" s="17">
        <f t="shared" si="1"/>
        <v>-7.0686070686070686</v>
      </c>
    </row>
    <row r="21" spans="1:10" ht="13" x14ac:dyDescent="0.15">
      <c r="A21" s="1" t="s">
        <v>17</v>
      </c>
      <c r="B21" s="2">
        <v>25</v>
      </c>
      <c r="C21" s="19">
        <f>+'Agosto 2022'!B21</f>
        <v>32</v>
      </c>
      <c r="D21" s="17">
        <f t="shared" si="6"/>
        <v>-21.875</v>
      </c>
      <c r="E21" s="2">
        <f>+B21+'Julio 2023'!E21</f>
        <v>308</v>
      </c>
      <c r="F21" s="2">
        <f>+C21+'Julio 2023'!F21</f>
        <v>276</v>
      </c>
      <c r="G21" s="17">
        <f t="shared" si="0"/>
        <v>11.594202898550725</v>
      </c>
      <c r="H21" s="2">
        <f>+B21-C21+'Julio 2023'!H21</f>
        <v>460</v>
      </c>
      <c r="I21" s="18">
        <f>+'Agosto 2022'!H21</f>
        <v>421</v>
      </c>
      <c r="J21" s="17">
        <f t="shared" si="1"/>
        <v>9.2636579572446553</v>
      </c>
    </row>
    <row r="22" spans="1:10" ht="13" x14ac:dyDescent="0.15">
      <c r="A22" s="1" t="s">
        <v>19</v>
      </c>
      <c r="B22" s="2">
        <v>12</v>
      </c>
      <c r="C22" s="19">
        <f>+'Agosto 2022'!B22</f>
        <v>9</v>
      </c>
      <c r="D22" s="17">
        <f t="shared" si="6"/>
        <v>33.333333333333336</v>
      </c>
      <c r="E22" s="2">
        <f>+B22+'Julio 2023'!E22</f>
        <v>136</v>
      </c>
      <c r="F22" s="2">
        <f>+C22+'Julio 2023'!F22</f>
        <v>139</v>
      </c>
      <c r="G22" s="17">
        <f t="shared" si="0"/>
        <v>-2.1582733812949639</v>
      </c>
      <c r="H22" s="2">
        <f>+B22-C22+'Julio 2023'!H22</f>
        <v>216</v>
      </c>
      <c r="I22" s="18">
        <f>+'Agosto 2022'!H22</f>
        <v>213</v>
      </c>
      <c r="J22" s="17">
        <f t="shared" si="1"/>
        <v>1.408450704225352</v>
      </c>
    </row>
    <row r="23" spans="1:10" ht="13" x14ac:dyDescent="0.15">
      <c r="A23" s="1" t="s">
        <v>18</v>
      </c>
      <c r="B23" s="2">
        <v>22</v>
      </c>
      <c r="C23" s="19">
        <f>+'Agosto 2022'!B23</f>
        <v>12</v>
      </c>
      <c r="D23" s="17">
        <f t="shared" si="6"/>
        <v>83.333333333333329</v>
      </c>
      <c r="E23" s="2">
        <f>+B23+'Julio 2023'!E23</f>
        <v>152</v>
      </c>
      <c r="F23" s="2">
        <f>+C23+'Julio 2023'!F23</f>
        <v>154</v>
      </c>
      <c r="G23" s="17">
        <f t="shared" si="0"/>
        <v>-1.2987012987012987</v>
      </c>
      <c r="H23" s="2">
        <f>+B23-C23+'Julio 2023'!H23</f>
        <v>226</v>
      </c>
      <c r="I23" s="18">
        <f>+'Agosto 2022'!H23</f>
        <v>230</v>
      </c>
      <c r="J23" s="17">
        <f t="shared" si="1"/>
        <v>-1.7391304347826086</v>
      </c>
    </row>
    <row r="24" spans="1:10" ht="13" x14ac:dyDescent="0.15">
      <c r="A24" s="1" t="s">
        <v>20</v>
      </c>
      <c r="B24" s="2">
        <v>12</v>
      </c>
      <c r="C24" s="19">
        <f>+'Agosto 2022'!B24</f>
        <v>16</v>
      </c>
      <c r="D24" s="17">
        <f t="shared" si="6"/>
        <v>-25</v>
      </c>
      <c r="E24" s="2">
        <f>+B24+'Julio 2023'!E24</f>
        <v>180</v>
      </c>
      <c r="F24" s="2">
        <f>+C24+'Julio 2023'!F24</f>
        <v>138</v>
      </c>
      <c r="G24" s="17">
        <f t="shared" si="0"/>
        <v>30.434782608695652</v>
      </c>
      <c r="H24" s="2">
        <f>+B24-C24+'Julio 2023'!H24</f>
        <v>251</v>
      </c>
      <c r="I24" s="18">
        <f>+'Agosto 2022'!H24</f>
        <v>223</v>
      </c>
      <c r="J24" s="17">
        <f t="shared" si="1"/>
        <v>12.556053811659194</v>
      </c>
    </row>
    <row r="25" spans="1:10" ht="13" x14ac:dyDescent="0.15">
      <c r="A25" s="1" t="s">
        <v>22</v>
      </c>
      <c r="B25" s="2">
        <v>38</v>
      </c>
      <c r="C25" s="19">
        <f>+'Agosto 2022'!B25</f>
        <v>36</v>
      </c>
      <c r="D25" s="17">
        <f t="shared" si="6"/>
        <v>5.5555555555555554</v>
      </c>
      <c r="E25" s="2">
        <f>+B25+'Julio 2023'!E25</f>
        <v>356</v>
      </c>
      <c r="F25" s="2">
        <f>+C25+'Julio 2023'!F25</f>
        <v>384</v>
      </c>
      <c r="G25" s="17">
        <f t="shared" si="0"/>
        <v>-7.291666666666667</v>
      </c>
      <c r="H25" s="2">
        <f>+B25-C25+'Julio 2023'!H25</f>
        <v>546</v>
      </c>
      <c r="I25" s="18">
        <f>+'Agosto 2022'!H25</f>
        <v>569</v>
      </c>
      <c r="J25" s="17">
        <f t="shared" si="1"/>
        <v>-4.0421792618629171</v>
      </c>
    </row>
    <row r="26" spans="1:10" ht="13" x14ac:dyDescent="0.15">
      <c r="A26" s="1" t="s">
        <v>21</v>
      </c>
      <c r="B26" s="2">
        <v>9</v>
      </c>
      <c r="C26" s="19">
        <f>+'Agosto 2022'!B26</f>
        <v>9</v>
      </c>
      <c r="D26" s="17">
        <f t="shared" si="6"/>
        <v>0</v>
      </c>
      <c r="E26" s="2">
        <f>+B26+'Julio 2023'!E26</f>
        <v>109</v>
      </c>
      <c r="F26" s="2">
        <f>+C26+'Julio 2023'!F26</f>
        <v>117</v>
      </c>
      <c r="G26" s="17">
        <f t="shared" si="0"/>
        <v>-6.8376068376068373</v>
      </c>
      <c r="H26" s="2">
        <f>+B26-C26+'Julio 2023'!H26</f>
        <v>161</v>
      </c>
      <c r="I26" s="18">
        <f>+'Agosto 2022'!H26</f>
        <v>166</v>
      </c>
      <c r="J26" s="17">
        <f t="shared" si="1"/>
        <v>-3.0120481927710845</v>
      </c>
    </row>
    <row r="27" spans="1:10" ht="13" x14ac:dyDescent="0.15">
      <c r="A27" s="1" t="s">
        <v>30</v>
      </c>
      <c r="B27" s="2">
        <v>6</v>
      </c>
      <c r="C27" s="19">
        <f>+'Agosto 2022'!B27</f>
        <v>6</v>
      </c>
      <c r="D27" s="17">
        <f t="shared" si="6"/>
        <v>0</v>
      </c>
      <c r="E27" s="2">
        <f>+B27+'Julio 2023'!E27</f>
        <v>70</v>
      </c>
      <c r="F27" s="2">
        <f>+C27+'Julio 2023'!F27</f>
        <v>63</v>
      </c>
      <c r="G27" s="17">
        <f t="shared" si="0"/>
        <v>11.111111111111111</v>
      </c>
      <c r="H27" s="2">
        <f>+B27-C27+'Julio 2023'!H27</f>
        <v>101</v>
      </c>
      <c r="I27" s="18">
        <f>+'Agosto 2022'!H27</f>
        <v>96</v>
      </c>
      <c r="J27" s="17">
        <f t="shared" si="1"/>
        <v>5.208333333333333</v>
      </c>
    </row>
    <row r="28" spans="1:10" x14ac:dyDescent="0.15">
      <c r="A28" s="8" t="s">
        <v>27</v>
      </c>
      <c r="B28" s="6">
        <f>SUM(B20:B27)</f>
        <v>151</v>
      </c>
      <c r="C28" s="6">
        <f>SUM(C20:C27)</f>
        <v>144</v>
      </c>
      <c r="D28" s="7">
        <f>+(B28-C28)*100/C28</f>
        <v>4.8611111111111107</v>
      </c>
      <c r="E28" s="6">
        <f>SUM(E20:E27)</f>
        <v>1606</v>
      </c>
      <c r="F28" s="6">
        <f>SUM(F20:F27)</f>
        <v>1586</v>
      </c>
      <c r="G28" s="7">
        <f>+(E28-F28)*100/F28</f>
        <v>1.2610340479192939</v>
      </c>
      <c r="H28" s="6">
        <f>SUM(H20:H27)</f>
        <v>2408</v>
      </c>
      <c r="I28" s="6">
        <f>SUM(I20:I27)</f>
        <v>2399</v>
      </c>
      <c r="J28" s="7">
        <f>+(H28-I28)*100/I28</f>
        <v>0.37515631513130471</v>
      </c>
    </row>
    <row r="29" spans="1:10" ht="14" x14ac:dyDescent="0.15">
      <c r="A29" s="16" t="s">
        <v>28</v>
      </c>
      <c r="B29" s="14">
        <f>+B7+B13+B19+B28</f>
        <v>1474</v>
      </c>
      <c r="C29" s="14">
        <f>+C7+C13+C19+C28</f>
        <v>1614</v>
      </c>
      <c r="D29" s="15">
        <f>+(B29-C29)*100/C29</f>
        <v>-8.6741016109045841</v>
      </c>
      <c r="E29" s="14">
        <f t="shared" ref="E29:I29" si="7">+E7+E13+E19+E28</f>
        <v>16316</v>
      </c>
      <c r="F29" s="14">
        <f t="shared" si="7"/>
        <v>17108</v>
      </c>
      <c r="G29" s="15">
        <f>+(E29-F29)*100/F29</f>
        <v>-4.6294131400514376</v>
      </c>
      <c r="H29" s="14">
        <f t="shared" si="7"/>
        <v>24493</v>
      </c>
      <c r="I29" s="14">
        <f t="shared" si="7"/>
        <v>26513</v>
      </c>
      <c r="J29" s="15">
        <f>+(H29-I29)*100/I29</f>
        <v>-7.6189039339192091</v>
      </c>
    </row>
    <row r="30" spans="1:10" x14ac:dyDescent="0.15">
      <c r="A30" s="13" t="s">
        <v>29</v>
      </c>
      <c r="B30" s="13">
        <f>+B29-B7</f>
        <v>1241</v>
      </c>
      <c r="C30" s="13">
        <f>+C29-C7</f>
        <v>1377</v>
      </c>
      <c r="D30" s="12">
        <f>+(B30-C30)*100/C30</f>
        <v>-9.8765432098765427</v>
      </c>
      <c r="E30" s="13">
        <f t="shared" ref="E30:I30" si="8">+E29-E7</f>
        <v>13852</v>
      </c>
      <c r="F30" s="13">
        <f t="shared" si="8"/>
        <v>14337</v>
      </c>
      <c r="G30" s="12">
        <f>+(E30-F30)*100/F30</f>
        <v>-3.3828555485805958</v>
      </c>
      <c r="H30" s="13">
        <f t="shared" si="8"/>
        <v>20822</v>
      </c>
      <c r="I30" s="13">
        <f t="shared" si="8"/>
        <v>22070</v>
      </c>
      <c r="J30" s="12">
        <f>+(H30-I30)*100/I30</f>
        <v>-5.6547349342999551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4C05-B0AF-AD46-9152-786446B2B4D3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73</v>
      </c>
      <c r="C4" s="19">
        <f>+'Julio 2022'!B4</f>
        <v>87</v>
      </c>
      <c r="D4" s="17">
        <f>+(B4-C4)*100/C4</f>
        <v>-16.091954022988507</v>
      </c>
      <c r="E4" s="2">
        <f>+B4+'Junio 2023'!E4</f>
        <v>636</v>
      </c>
      <c r="F4" s="2">
        <f>+C4+'Junio 2023'!F4</f>
        <v>726</v>
      </c>
      <c r="G4" s="17">
        <f t="shared" ref="G4:G27" si="0">+(E4-F4)*100/F4</f>
        <v>-12.396694214876034</v>
      </c>
      <c r="H4" s="2">
        <f>+B4-C4+'Junio 2023'!H4</f>
        <v>1038</v>
      </c>
      <c r="I4" s="18">
        <f>+'Julio 2022'!H4</f>
        <v>1289</v>
      </c>
      <c r="J4" s="17">
        <f t="shared" ref="J4:J27" si="1">+(H4-I4)*100/I4</f>
        <v>-19.47245927075252</v>
      </c>
    </row>
    <row r="5" spans="1:10" ht="13" x14ac:dyDescent="0.15">
      <c r="A5" s="1" t="s">
        <v>5</v>
      </c>
      <c r="B5" s="2">
        <v>77</v>
      </c>
      <c r="C5" s="19">
        <f>+'Julio 2022'!B5</f>
        <v>88</v>
      </c>
      <c r="D5" s="17">
        <f t="shared" ref="D5:D18" si="2">+(B5-C5)*100/C5</f>
        <v>-12.5</v>
      </c>
      <c r="E5" s="2">
        <f>+B5+'Junio 2023'!E5</f>
        <v>714</v>
      </c>
      <c r="F5" s="2">
        <f>+C5+'Junio 2023'!F5</f>
        <v>823</v>
      </c>
      <c r="G5" s="17">
        <f t="shared" si="0"/>
        <v>-13.244228432563791</v>
      </c>
      <c r="H5" s="2">
        <f>+B5-C5+'Junio 2023'!H5</f>
        <v>1162</v>
      </c>
      <c r="I5" s="18">
        <f>+'Julio 2022'!H5</f>
        <v>1511</v>
      </c>
      <c r="J5" s="17">
        <f t="shared" si="1"/>
        <v>-23.097286565188618</v>
      </c>
    </row>
    <row r="6" spans="1:10" ht="13" x14ac:dyDescent="0.15">
      <c r="A6" s="1" t="s">
        <v>6</v>
      </c>
      <c r="B6" s="2">
        <v>89</v>
      </c>
      <c r="C6" s="19">
        <f>+'Julio 2022'!B6</f>
        <v>112</v>
      </c>
      <c r="D6" s="17">
        <f t="shared" si="2"/>
        <v>-20.535714285714285</v>
      </c>
      <c r="E6" s="2">
        <f>+B6+'Junio 2023'!E6</f>
        <v>881</v>
      </c>
      <c r="F6" s="2">
        <f>+C6+'Junio 2023'!F6</f>
        <v>985</v>
      </c>
      <c r="G6" s="17">
        <f t="shared" si="0"/>
        <v>-10.558375634517766</v>
      </c>
      <c r="H6" s="2">
        <f>+B6-C6+'Junio 2023'!H6</f>
        <v>1475</v>
      </c>
      <c r="I6" s="18">
        <f>+'Julio 2022'!H6</f>
        <v>1688</v>
      </c>
      <c r="J6" s="17">
        <f t="shared" si="1"/>
        <v>-12.618483412322275</v>
      </c>
    </row>
    <row r="7" spans="1:10" x14ac:dyDescent="0.15">
      <c r="A7" s="8" t="s">
        <v>1</v>
      </c>
      <c r="B7" s="6">
        <f t="shared" ref="B7" si="3">+B4+B5+B6</f>
        <v>239</v>
      </c>
      <c r="C7" s="6">
        <f>SUM(C4:C6)</f>
        <v>287</v>
      </c>
      <c r="D7" s="7">
        <f>+(B7-C7)*100/C7</f>
        <v>-16.724738675958189</v>
      </c>
      <c r="E7" s="6">
        <f>SUM(E4:E6)</f>
        <v>2231</v>
      </c>
      <c r="F7" s="6">
        <f>SUM(F4:F6)</f>
        <v>2534</v>
      </c>
      <c r="G7" s="7">
        <f t="shared" si="0"/>
        <v>-11.957379636937649</v>
      </c>
      <c r="H7" s="6">
        <f>SUM(H4:H6)</f>
        <v>3675</v>
      </c>
      <c r="I7" s="6">
        <f>SUM(I4:I6)</f>
        <v>4488</v>
      </c>
      <c r="J7" s="7">
        <f t="shared" si="1"/>
        <v>-18.114973262032084</v>
      </c>
    </row>
    <row r="8" spans="1:10" ht="13" x14ac:dyDescent="0.15">
      <c r="A8" s="1" t="s">
        <v>7</v>
      </c>
      <c r="B8" s="2">
        <v>101</v>
      </c>
      <c r="C8" s="19">
        <f>+'Julio 2022'!B8</f>
        <v>85</v>
      </c>
      <c r="D8" s="17">
        <f t="shared" si="2"/>
        <v>18.823529411764707</v>
      </c>
      <c r="E8" s="2">
        <f>+B8+'Junio 2023'!E8</f>
        <v>761</v>
      </c>
      <c r="F8" s="2">
        <f>+C8+'Junio 2023'!F8</f>
        <v>807</v>
      </c>
      <c r="G8" s="17">
        <f t="shared" si="0"/>
        <v>-5.7001239157372989</v>
      </c>
      <c r="H8" s="2">
        <f>+B8-C8+'Junio 2023'!H8</f>
        <v>1262</v>
      </c>
      <c r="I8" s="18">
        <f>+'Julio 2022'!H8</f>
        <v>1437</v>
      </c>
      <c r="J8" s="17">
        <f t="shared" si="1"/>
        <v>-12.178148921363952</v>
      </c>
    </row>
    <row r="9" spans="1:10" ht="13" x14ac:dyDescent="0.15">
      <c r="A9" s="1" t="s">
        <v>8</v>
      </c>
      <c r="B9" s="2">
        <v>137</v>
      </c>
      <c r="C9" s="19">
        <f>+'Julio 2022'!B9</f>
        <v>184</v>
      </c>
      <c r="D9" s="17">
        <f t="shared" si="2"/>
        <v>-25.543478260869566</v>
      </c>
      <c r="E9" s="2">
        <f>+B9+'Junio 2023'!E9</f>
        <v>1314</v>
      </c>
      <c r="F9" s="2">
        <f>+C9+'Junio 2023'!F9</f>
        <v>1437</v>
      </c>
      <c r="G9" s="17">
        <f t="shared" si="0"/>
        <v>-8.5594989561586647</v>
      </c>
      <c r="H9" s="2">
        <f>+B9-C9+'Junio 2023'!H9</f>
        <v>2234</v>
      </c>
      <c r="I9" s="18">
        <f>+'Julio 2022'!H9</f>
        <v>2469</v>
      </c>
      <c r="J9" s="17">
        <f t="shared" si="1"/>
        <v>-9.5180234912920216</v>
      </c>
    </row>
    <row r="10" spans="1:10" ht="13" x14ac:dyDescent="0.15">
      <c r="A10" s="1" t="s">
        <v>9</v>
      </c>
      <c r="B10" s="2">
        <v>250</v>
      </c>
      <c r="C10" s="19">
        <f>+'Julio 2022'!B10</f>
        <v>274</v>
      </c>
      <c r="D10" s="17">
        <f t="shared" si="2"/>
        <v>-8.7591240875912408</v>
      </c>
      <c r="E10" s="2">
        <f>+B10+'Junio 2023'!E10</f>
        <v>2121</v>
      </c>
      <c r="F10" s="2">
        <f>+C10+'Junio 2023'!F10</f>
        <v>2261</v>
      </c>
      <c r="G10" s="17">
        <f t="shared" si="0"/>
        <v>-6.1919504643962853</v>
      </c>
      <c r="H10" s="2">
        <f>+B10-C10+'Junio 2023'!H10</f>
        <v>3484</v>
      </c>
      <c r="I10" s="18">
        <f>+'Julio 2022'!H10</f>
        <v>3837</v>
      </c>
      <c r="J10" s="17">
        <f t="shared" si="1"/>
        <v>-9.1998957518894962</v>
      </c>
    </row>
    <row r="11" spans="1:10" ht="13" x14ac:dyDescent="0.15">
      <c r="A11" s="1" t="s">
        <v>10</v>
      </c>
      <c r="B11" s="2">
        <v>155</v>
      </c>
      <c r="C11" s="19">
        <f>+'Julio 2022'!B11</f>
        <v>207</v>
      </c>
      <c r="D11" s="17">
        <f t="shared" si="2"/>
        <v>-25.120772946859905</v>
      </c>
      <c r="E11" s="2">
        <f>+B11+'Junio 2023'!E11</f>
        <v>1713</v>
      </c>
      <c r="F11" s="2">
        <f>+C11+'Junio 2023'!F11</f>
        <v>1717</v>
      </c>
      <c r="G11" s="17">
        <f t="shared" si="0"/>
        <v>-0.23296447291788003</v>
      </c>
      <c r="H11" s="2">
        <f>+B11-C11+'Junio 2023'!H11</f>
        <v>2831</v>
      </c>
      <c r="I11" s="18">
        <f>+'Julio 2022'!H11</f>
        <v>2970</v>
      </c>
      <c r="J11" s="17">
        <f t="shared" si="1"/>
        <v>-4.6801346801346799</v>
      </c>
    </row>
    <row r="12" spans="1:10" ht="13" x14ac:dyDescent="0.15">
      <c r="A12" s="1" t="s">
        <v>11</v>
      </c>
      <c r="B12" s="2">
        <v>214</v>
      </c>
      <c r="C12" s="19">
        <f>+'Julio 2022'!B12</f>
        <v>237</v>
      </c>
      <c r="D12" s="17">
        <f t="shared" si="2"/>
        <v>-9.7046413502109701</v>
      </c>
      <c r="E12" s="2">
        <f>+B12+'Junio 2023'!E12</f>
        <v>1971</v>
      </c>
      <c r="F12" s="2">
        <f>+C12+'Junio 2023'!F12</f>
        <v>1987</v>
      </c>
      <c r="G12" s="17">
        <f t="shared" si="0"/>
        <v>-0.80523402113739306</v>
      </c>
      <c r="H12" s="2">
        <f>+B12-C12+'Junio 2023'!H12</f>
        <v>3259</v>
      </c>
      <c r="I12" s="18">
        <f>+'Julio 2022'!H12</f>
        <v>3458</v>
      </c>
      <c r="J12" s="17">
        <f t="shared" si="1"/>
        <v>-5.7547715442452283</v>
      </c>
    </row>
    <row r="13" spans="1:10" x14ac:dyDescent="0.15">
      <c r="A13" s="8" t="s">
        <v>2</v>
      </c>
      <c r="B13" s="6">
        <f t="shared" ref="B13" si="4">+B8+B9+B10+B11+B12</f>
        <v>857</v>
      </c>
      <c r="C13" s="6">
        <f>SUM(C8:C12)</f>
        <v>987</v>
      </c>
      <c r="D13" s="7">
        <f>+(B13-C13)*100/C13</f>
        <v>-13.171225937183385</v>
      </c>
      <c r="E13" s="6">
        <f>SUM(E8:E12)</f>
        <v>7880</v>
      </c>
      <c r="F13" s="6">
        <f>SUM(F8:F12)</f>
        <v>8209</v>
      </c>
      <c r="G13" s="7">
        <f t="shared" si="0"/>
        <v>-4.0077963211109759</v>
      </c>
      <c r="H13" s="6">
        <f>SUM(H8:H12)</f>
        <v>13070</v>
      </c>
      <c r="I13" s="6">
        <f>SUM(I8:I12)</f>
        <v>14171</v>
      </c>
      <c r="J13" s="7">
        <f t="shared" si="1"/>
        <v>-7.7693881871427566</v>
      </c>
    </row>
    <row r="14" spans="1:10" ht="13" x14ac:dyDescent="0.15">
      <c r="A14" s="1" t="s">
        <v>12</v>
      </c>
      <c r="B14" s="2">
        <v>126</v>
      </c>
      <c r="C14" s="19">
        <f>+'Julio 2022'!B14</f>
        <v>120</v>
      </c>
      <c r="D14" s="17">
        <f t="shared" si="2"/>
        <v>5</v>
      </c>
      <c r="E14" s="2">
        <f>+B14+'Junio 2023'!E14</f>
        <v>1006</v>
      </c>
      <c r="F14" s="2">
        <f>+C14+'Junio 2023'!F14</f>
        <v>989</v>
      </c>
      <c r="G14" s="17">
        <f t="shared" si="0"/>
        <v>1.7189079878665319</v>
      </c>
      <c r="H14" s="2">
        <f>+B14-C14+'Junio 2023'!H14</f>
        <v>1684</v>
      </c>
      <c r="I14" s="18">
        <f>+'Julio 2022'!H14</f>
        <v>1651</v>
      </c>
      <c r="J14" s="17">
        <f t="shared" si="1"/>
        <v>1.9987886129618413</v>
      </c>
    </row>
    <row r="15" spans="1:10" ht="13" x14ac:dyDescent="0.15">
      <c r="A15" s="1" t="s">
        <v>13</v>
      </c>
      <c r="B15" s="2">
        <v>102</v>
      </c>
      <c r="C15" s="19">
        <f>+'Julio 2022'!B15</f>
        <v>87</v>
      </c>
      <c r="D15" s="17">
        <f t="shared" si="2"/>
        <v>17.241379310344829</v>
      </c>
      <c r="E15" s="2">
        <f>+B15+'Junio 2023'!E15</f>
        <v>814</v>
      </c>
      <c r="F15" s="2">
        <f>+C15+'Junio 2023'!F15</f>
        <v>806</v>
      </c>
      <c r="G15" s="17">
        <f t="shared" si="0"/>
        <v>0.99255583126550873</v>
      </c>
      <c r="H15" s="2">
        <f>+B15-C15+'Junio 2023'!H15</f>
        <v>1342</v>
      </c>
      <c r="I15" s="18">
        <f>+'Julio 2022'!H15</f>
        <v>1342</v>
      </c>
      <c r="J15" s="17">
        <f t="shared" si="1"/>
        <v>0</v>
      </c>
    </row>
    <row r="16" spans="1:10" ht="13" x14ac:dyDescent="0.15">
      <c r="A16" s="1" t="s">
        <v>14</v>
      </c>
      <c r="B16" s="2">
        <v>74</v>
      </c>
      <c r="C16" s="19">
        <f>+'Julio 2022'!B16</f>
        <v>93</v>
      </c>
      <c r="D16" s="17">
        <f t="shared" si="2"/>
        <v>-20.43010752688172</v>
      </c>
      <c r="E16" s="2">
        <f>+B16+'Junio 2023'!E16</f>
        <v>674</v>
      </c>
      <c r="F16" s="2">
        <f>+C16+'Junio 2023'!F16</f>
        <v>737</v>
      </c>
      <c r="G16" s="17">
        <f t="shared" si="0"/>
        <v>-8.5481682496607867</v>
      </c>
      <c r="H16" s="2">
        <f>+B16-C16+'Junio 2023'!H16</f>
        <v>1149</v>
      </c>
      <c r="I16" s="18">
        <f>+'Julio 2022'!H16</f>
        <v>1262</v>
      </c>
      <c r="J16" s="17">
        <f t="shared" si="1"/>
        <v>-8.9540412044374005</v>
      </c>
    </row>
    <row r="17" spans="1:10" ht="13" x14ac:dyDescent="0.15">
      <c r="A17" s="1" t="s">
        <v>15</v>
      </c>
      <c r="B17" s="2">
        <v>52</v>
      </c>
      <c r="C17" s="19">
        <f>+'Julio 2022'!B17</f>
        <v>53</v>
      </c>
      <c r="D17" s="17">
        <f t="shared" si="2"/>
        <v>-1.8867924528301887</v>
      </c>
      <c r="E17" s="2">
        <f>+B17+'Junio 2023'!E17</f>
        <v>488</v>
      </c>
      <c r="F17" s="2">
        <f>+C17+'Junio 2023'!F17</f>
        <v>460</v>
      </c>
      <c r="G17" s="17">
        <f t="shared" si="0"/>
        <v>6.0869565217391308</v>
      </c>
      <c r="H17" s="2">
        <f>+B17-C17+'Junio 2023'!H17</f>
        <v>793</v>
      </c>
      <c r="I17" s="18">
        <f>+'Julio 2022'!H17</f>
        <v>788</v>
      </c>
      <c r="J17" s="17">
        <f t="shared" si="1"/>
        <v>0.63451776649746194</v>
      </c>
    </row>
    <row r="18" spans="1:10" ht="13" x14ac:dyDescent="0.15">
      <c r="A18" s="1" t="s">
        <v>31</v>
      </c>
      <c r="B18" s="2">
        <v>47</v>
      </c>
      <c r="C18" s="19">
        <f>+'Julio 2022'!B18</f>
        <v>32</v>
      </c>
      <c r="D18" s="17">
        <f t="shared" si="2"/>
        <v>46.875</v>
      </c>
      <c r="E18" s="2">
        <f>+B18+'Junio 2023'!E18</f>
        <v>294</v>
      </c>
      <c r="F18" s="2">
        <f>+C18+'Junio 2023'!F18</f>
        <v>317</v>
      </c>
      <c r="G18" s="17">
        <f t="shared" si="0"/>
        <v>-7.2555205047318614</v>
      </c>
      <c r="H18" s="2">
        <f>+B18-C18+'Junio 2023'!H18</f>
        <v>519</v>
      </c>
      <c r="I18" s="18">
        <f>+'Julio 2022'!H18</f>
        <v>544</v>
      </c>
      <c r="J18" s="17">
        <f t="shared" si="1"/>
        <v>-4.5955882352941178</v>
      </c>
    </row>
    <row r="19" spans="1:10" x14ac:dyDescent="0.15">
      <c r="A19" s="8" t="s">
        <v>3</v>
      </c>
      <c r="B19" s="6">
        <f t="shared" ref="B19" si="5">+B14+B16+B15+B17+B18</f>
        <v>401</v>
      </c>
      <c r="C19" s="6">
        <f>SUM(C14:C18)</f>
        <v>385</v>
      </c>
      <c r="D19" s="7">
        <f>+(B19-C19)*100/C19</f>
        <v>4.1558441558441555</v>
      </c>
      <c r="E19" s="6">
        <f>SUM(E14:E18)</f>
        <v>3276</v>
      </c>
      <c r="F19" s="6">
        <f>SUM(F14:F18)</f>
        <v>3309</v>
      </c>
      <c r="G19" s="7">
        <f t="shared" si="0"/>
        <v>-0.99728014505893015</v>
      </c>
      <c r="H19" s="6">
        <f>SUM(H14:H18)</f>
        <v>5487</v>
      </c>
      <c r="I19" s="6">
        <f>SUM(I14:I18)</f>
        <v>5587</v>
      </c>
      <c r="J19" s="7">
        <f t="shared" si="1"/>
        <v>-1.7898693395382137</v>
      </c>
    </row>
    <row r="20" spans="1:10" ht="13" x14ac:dyDescent="0.15">
      <c r="A20" s="1" t="s">
        <v>16</v>
      </c>
      <c r="B20" s="2">
        <v>24</v>
      </c>
      <c r="C20" s="19">
        <f>+'Julio 2022'!B20</f>
        <v>32</v>
      </c>
      <c r="D20" s="17">
        <f t="shared" ref="D20:D27" si="6">+(B20-C20)*100/C20</f>
        <v>-25</v>
      </c>
      <c r="E20" s="2">
        <f>+B20+'Junio 2023'!E20</f>
        <v>268</v>
      </c>
      <c r="F20" s="2">
        <f>+C20+'Junio 2023'!F20</f>
        <v>291</v>
      </c>
      <c r="G20" s="17">
        <f t="shared" si="0"/>
        <v>-7.9037800687285227</v>
      </c>
      <c r="H20" s="2">
        <f>+B20-C20+'Junio 2023'!H20</f>
        <v>444</v>
      </c>
      <c r="I20" s="18">
        <f>+'Julio 2022'!H20</f>
        <v>483</v>
      </c>
      <c r="J20" s="17">
        <f t="shared" si="1"/>
        <v>-8.0745341614906838</v>
      </c>
    </row>
    <row r="21" spans="1:10" ht="13" x14ac:dyDescent="0.15">
      <c r="A21" s="1" t="s">
        <v>17</v>
      </c>
      <c r="B21" s="2">
        <v>29</v>
      </c>
      <c r="C21" s="19">
        <f>+'Julio 2022'!B21</f>
        <v>25</v>
      </c>
      <c r="D21" s="17">
        <f t="shared" si="6"/>
        <v>16</v>
      </c>
      <c r="E21" s="2">
        <f>+B21+'Junio 2023'!E21</f>
        <v>283</v>
      </c>
      <c r="F21" s="2">
        <f>+C21+'Junio 2023'!F21</f>
        <v>244</v>
      </c>
      <c r="G21" s="17">
        <f t="shared" si="0"/>
        <v>15.983606557377049</v>
      </c>
      <c r="H21" s="2">
        <f>+B21-C21+'Junio 2023'!H21</f>
        <v>467</v>
      </c>
      <c r="I21" s="18">
        <f>+'Julio 2022'!H21</f>
        <v>429</v>
      </c>
      <c r="J21" s="17">
        <f t="shared" si="1"/>
        <v>8.8578088578088572</v>
      </c>
    </row>
    <row r="22" spans="1:10" ht="13" x14ac:dyDescent="0.15">
      <c r="A22" s="1" t="s">
        <v>19</v>
      </c>
      <c r="B22" s="2">
        <v>17</v>
      </c>
      <c r="C22" s="19">
        <f>+'Julio 2022'!B22</f>
        <v>15</v>
      </c>
      <c r="D22" s="17">
        <f t="shared" si="6"/>
        <v>13.333333333333334</v>
      </c>
      <c r="E22" s="2">
        <f>+B22+'Junio 2023'!E22</f>
        <v>124</v>
      </c>
      <c r="F22" s="2">
        <f>+C22+'Junio 2023'!F22</f>
        <v>130</v>
      </c>
      <c r="G22" s="17">
        <f t="shared" si="0"/>
        <v>-4.615384615384615</v>
      </c>
      <c r="H22" s="2">
        <f>+B22-C22+'Junio 2023'!H22</f>
        <v>213</v>
      </c>
      <c r="I22" s="18">
        <f>+'Julio 2022'!H22</f>
        <v>211</v>
      </c>
      <c r="J22" s="17">
        <f t="shared" si="1"/>
        <v>0.94786729857819907</v>
      </c>
    </row>
    <row r="23" spans="1:10" ht="13" x14ac:dyDescent="0.15">
      <c r="A23" s="1" t="s">
        <v>18</v>
      </c>
      <c r="B23" s="2">
        <v>12</v>
      </c>
      <c r="C23" s="19">
        <f>+'Julio 2022'!B23</f>
        <v>12</v>
      </c>
      <c r="D23" s="17">
        <f t="shared" si="6"/>
        <v>0</v>
      </c>
      <c r="E23" s="2">
        <f>+B23+'Junio 2023'!E23</f>
        <v>130</v>
      </c>
      <c r="F23" s="2">
        <f>+C23+'Junio 2023'!F23</f>
        <v>142</v>
      </c>
      <c r="G23" s="17">
        <f t="shared" si="0"/>
        <v>-8.4507042253521121</v>
      </c>
      <c r="H23" s="2">
        <f>+B23-C23+'Junio 2023'!H23</f>
        <v>216</v>
      </c>
      <c r="I23" s="18">
        <f>+'Julio 2022'!H23</f>
        <v>233</v>
      </c>
      <c r="J23" s="17">
        <f t="shared" si="1"/>
        <v>-7.296137339055794</v>
      </c>
    </row>
    <row r="24" spans="1:10" ht="13" x14ac:dyDescent="0.15">
      <c r="A24" s="1" t="s">
        <v>20</v>
      </c>
      <c r="B24" s="2">
        <v>16</v>
      </c>
      <c r="C24" s="19">
        <f>+'Julio 2022'!B24</f>
        <v>5</v>
      </c>
      <c r="D24" s="17">
        <f t="shared" si="6"/>
        <v>220</v>
      </c>
      <c r="E24" s="2">
        <f>+B24+'Junio 2023'!E24</f>
        <v>168</v>
      </c>
      <c r="F24" s="2">
        <f>+C24+'Junio 2023'!F24</f>
        <v>122</v>
      </c>
      <c r="G24" s="17">
        <f t="shared" si="0"/>
        <v>37.704918032786885</v>
      </c>
      <c r="H24" s="2">
        <f>+B24-C24+'Junio 2023'!H24</f>
        <v>255</v>
      </c>
      <c r="I24" s="18">
        <f>+'Julio 2022'!H24</f>
        <v>218</v>
      </c>
      <c r="J24" s="17">
        <f t="shared" si="1"/>
        <v>16.972477064220183</v>
      </c>
    </row>
    <row r="25" spans="1:10" ht="13" x14ac:dyDescent="0.15">
      <c r="A25" s="1" t="s">
        <v>22</v>
      </c>
      <c r="B25" s="2">
        <v>32</v>
      </c>
      <c r="C25" s="19">
        <f>+'Julio 2022'!B25</f>
        <v>24</v>
      </c>
      <c r="D25" s="17">
        <f t="shared" si="6"/>
        <v>33.333333333333336</v>
      </c>
      <c r="E25" s="2">
        <f>+B25+'Junio 2023'!E25</f>
        <v>318</v>
      </c>
      <c r="F25" s="2">
        <f>+C25+'Junio 2023'!F25</f>
        <v>348</v>
      </c>
      <c r="G25" s="17">
        <f t="shared" si="0"/>
        <v>-8.6206896551724146</v>
      </c>
      <c r="H25" s="2">
        <f>+B25-C25+'Junio 2023'!H25</f>
        <v>544</v>
      </c>
      <c r="I25" s="18">
        <f>+'Julio 2022'!H25</f>
        <v>564</v>
      </c>
      <c r="J25" s="17">
        <f t="shared" si="1"/>
        <v>-3.5460992907801416</v>
      </c>
    </row>
    <row r="26" spans="1:10" ht="13" x14ac:dyDescent="0.15">
      <c r="A26" s="1" t="s">
        <v>21</v>
      </c>
      <c r="B26" s="2">
        <v>14</v>
      </c>
      <c r="C26" s="19">
        <f>+'Julio 2022'!B26</f>
        <v>14</v>
      </c>
      <c r="D26" s="17">
        <f t="shared" si="6"/>
        <v>0</v>
      </c>
      <c r="E26" s="2">
        <f>+B26+'Junio 2023'!E26</f>
        <v>100</v>
      </c>
      <c r="F26" s="2">
        <f>+C26+'Junio 2023'!F26</f>
        <v>108</v>
      </c>
      <c r="G26" s="17">
        <f t="shared" si="0"/>
        <v>-7.4074074074074074</v>
      </c>
      <c r="H26" s="2">
        <f>+B26-C26+'Junio 2023'!H26</f>
        <v>161</v>
      </c>
      <c r="I26" s="18">
        <f>+'Julio 2022'!H26</f>
        <v>166</v>
      </c>
      <c r="J26" s="17">
        <f t="shared" si="1"/>
        <v>-3.0120481927710845</v>
      </c>
    </row>
    <row r="27" spans="1:10" ht="13" x14ac:dyDescent="0.15">
      <c r="A27" s="1" t="s">
        <v>30</v>
      </c>
      <c r="B27" s="2">
        <v>6</v>
      </c>
      <c r="C27" s="19">
        <f>+'Julio 2022'!B27</f>
        <v>5</v>
      </c>
      <c r="D27" s="17">
        <f t="shared" si="6"/>
        <v>20</v>
      </c>
      <c r="E27" s="2">
        <f>+B27+'Junio 2023'!E27</f>
        <v>64</v>
      </c>
      <c r="F27" s="2">
        <f>+C27+'Junio 2023'!F27</f>
        <v>57</v>
      </c>
      <c r="G27" s="17">
        <f t="shared" si="0"/>
        <v>12.280701754385966</v>
      </c>
      <c r="H27" s="2">
        <f>+B27-C27+'Junio 2023'!H27</f>
        <v>101</v>
      </c>
      <c r="I27" s="18">
        <f>+'Julio 2022'!H27</f>
        <v>96</v>
      </c>
      <c r="J27" s="17">
        <f t="shared" si="1"/>
        <v>5.208333333333333</v>
      </c>
    </row>
    <row r="28" spans="1:10" x14ac:dyDescent="0.15">
      <c r="A28" s="8" t="s">
        <v>27</v>
      </c>
      <c r="B28" s="6">
        <f>SUM(B20:B27)</f>
        <v>150</v>
      </c>
      <c r="C28" s="6">
        <f>SUM(C20:C27)</f>
        <v>132</v>
      </c>
      <c r="D28" s="7">
        <f>+(B28-C28)*100/C28</f>
        <v>13.636363636363637</v>
      </c>
      <c r="E28" s="6">
        <f>SUM(E20:E27)</f>
        <v>1455</v>
      </c>
      <c r="F28" s="6">
        <f>SUM(F20:F27)</f>
        <v>1442</v>
      </c>
      <c r="G28" s="7">
        <f>+(E28-F28)*100/F28</f>
        <v>0.90152565880721225</v>
      </c>
      <c r="H28" s="6">
        <f>SUM(H20:H27)</f>
        <v>2401</v>
      </c>
      <c r="I28" s="6">
        <f>SUM(I20:I27)</f>
        <v>2400</v>
      </c>
      <c r="J28" s="7">
        <f>+(H28-I28)*100/I28</f>
        <v>4.1666666666666664E-2</v>
      </c>
    </row>
    <row r="29" spans="1:10" ht="14" x14ac:dyDescent="0.15">
      <c r="A29" s="16" t="s">
        <v>28</v>
      </c>
      <c r="B29" s="14">
        <f>+B7+B13+B19+B28</f>
        <v>1647</v>
      </c>
      <c r="C29" s="14">
        <f>+C7+C13+C19+C28</f>
        <v>1791</v>
      </c>
      <c r="D29" s="15">
        <f>+(B29-C29)*100/C29</f>
        <v>-8.0402010050251249</v>
      </c>
      <c r="E29" s="14">
        <f t="shared" ref="E29:I29" si="7">+E7+E13+E19+E28</f>
        <v>14842</v>
      </c>
      <c r="F29" s="14">
        <f t="shared" si="7"/>
        <v>15494</v>
      </c>
      <c r="G29" s="15">
        <f>+(E29-F29)*100/F29</f>
        <v>-4.2080805473086356</v>
      </c>
      <c r="H29" s="14">
        <f t="shared" si="7"/>
        <v>24633</v>
      </c>
      <c r="I29" s="14">
        <f t="shared" si="7"/>
        <v>26646</v>
      </c>
      <c r="J29" s="15">
        <f>+(H29-I29)*100/I29</f>
        <v>-7.5546048187345196</v>
      </c>
    </row>
    <row r="30" spans="1:10" x14ac:dyDescent="0.15">
      <c r="A30" s="13" t="s">
        <v>29</v>
      </c>
      <c r="B30" s="13">
        <f>+B29-B7</f>
        <v>1408</v>
      </c>
      <c r="C30" s="13">
        <f>+C29-C7</f>
        <v>1504</v>
      </c>
      <c r="D30" s="12">
        <f>+(B30-C30)*100/C30</f>
        <v>-6.3829787234042552</v>
      </c>
      <c r="E30" s="13">
        <f t="shared" ref="E30:I30" si="8">+E29-E7</f>
        <v>12611</v>
      </c>
      <c r="F30" s="13">
        <f t="shared" si="8"/>
        <v>12960</v>
      </c>
      <c r="G30" s="12">
        <f>+(E30-F30)*100/F30</f>
        <v>-2.6929012345679011</v>
      </c>
      <c r="H30" s="13">
        <f t="shared" si="8"/>
        <v>20958</v>
      </c>
      <c r="I30" s="13">
        <f t="shared" si="8"/>
        <v>22158</v>
      </c>
      <c r="J30" s="12">
        <f>+(H30-I30)*100/I30</f>
        <v>-5.4156512320606556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50AD-F356-5844-B9AD-F03C12FE6A54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112</v>
      </c>
      <c r="C4" s="19">
        <f>+'Junio 2022'!B4</f>
        <v>105</v>
      </c>
      <c r="D4" s="17">
        <f>+(B4-C4)*100/C4</f>
        <v>6.666666666666667</v>
      </c>
      <c r="E4" s="2">
        <f>+B4+'Mayo 2023'!E4</f>
        <v>563</v>
      </c>
      <c r="F4" s="2">
        <f>+C4+'Mayo 2023'!F4</f>
        <v>639</v>
      </c>
      <c r="G4" s="17">
        <f t="shared" ref="G4:G27" si="0">+(E4-F4)*100/F4</f>
        <v>-11.893583724569639</v>
      </c>
      <c r="H4" s="2">
        <f>+B4-C4+'Mayo 2023'!H4</f>
        <v>1052</v>
      </c>
      <c r="I4" s="18">
        <f>+'Junio 2022'!H4</f>
        <v>1301</v>
      </c>
      <c r="J4" s="17">
        <f t="shared" ref="J4:J27" si="1">+(H4-I4)*100/I4</f>
        <v>-19.139123750960799</v>
      </c>
    </row>
    <row r="5" spans="1:10" ht="13" x14ac:dyDescent="0.15">
      <c r="A5" s="1" t="s">
        <v>5</v>
      </c>
      <c r="B5" s="2">
        <v>126</v>
      </c>
      <c r="C5" s="19">
        <f>+'Junio 2022'!B5</f>
        <v>123</v>
      </c>
      <c r="D5" s="17">
        <f t="shared" ref="D5:D18" si="2">+(B5-C5)*100/C5</f>
        <v>2.4390243902439024</v>
      </c>
      <c r="E5" s="2">
        <f>+B5+'Mayo 2023'!E5</f>
        <v>637</v>
      </c>
      <c r="F5" s="2">
        <f>+C5+'Mayo 2023'!F5</f>
        <v>735</v>
      </c>
      <c r="G5" s="17">
        <f t="shared" si="0"/>
        <v>-13.333333333333334</v>
      </c>
      <c r="H5" s="2">
        <f>+B5-C5+'Mayo 2023'!H5</f>
        <v>1173</v>
      </c>
      <c r="I5" s="18">
        <f>+'Junio 2022'!H5</f>
        <v>1547</v>
      </c>
      <c r="J5" s="17">
        <f t="shared" si="1"/>
        <v>-24.175824175824175</v>
      </c>
    </row>
    <row r="6" spans="1:10" ht="13" x14ac:dyDescent="0.15">
      <c r="A6" s="1" t="s">
        <v>6</v>
      </c>
      <c r="B6" s="2">
        <v>134</v>
      </c>
      <c r="C6" s="19">
        <f>+'Junio 2022'!B6</f>
        <v>134</v>
      </c>
      <c r="D6" s="17">
        <f t="shared" si="2"/>
        <v>0</v>
      </c>
      <c r="E6" s="2">
        <f>+B6+'Mayo 2023'!E6</f>
        <v>792</v>
      </c>
      <c r="F6" s="2">
        <f>+C6+'Mayo 2023'!F6</f>
        <v>873</v>
      </c>
      <c r="G6" s="17">
        <f t="shared" si="0"/>
        <v>-9.2783505154639183</v>
      </c>
      <c r="H6" s="2">
        <f>+B6-C6+'Mayo 2023'!H6</f>
        <v>1498</v>
      </c>
      <c r="I6" s="18">
        <f>+'Junio 2022'!H6</f>
        <v>1693</v>
      </c>
      <c r="J6" s="17">
        <f t="shared" si="1"/>
        <v>-11.518015357353811</v>
      </c>
    </row>
    <row r="7" spans="1:10" x14ac:dyDescent="0.15">
      <c r="A7" s="8" t="s">
        <v>1</v>
      </c>
      <c r="B7" s="6">
        <f t="shared" ref="B7" si="3">+B4+B5+B6</f>
        <v>372</v>
      </c>
      <c r="C7" s="6">
        <f>SUM(C4:C6)</f>
        <v>362</v>
      </c>
      <c r="D7" s="7">
        <f>+(B7-C7)*100/C7</f>
        <v>2.7624309392265194</v>
      </c>
      <c r="E7" s="6">
        <f>SUM(E4:E6)</f>
        <v>1992</v>
      </c>
      <c r="F7" s="6">
        <f>SUM(F4:F6)</f>
        <v>2247</v>
      </c>
      <c r="G7" s="7">
        <f t="shared" si="0"/>
        <v>-11.348464619492656</v>
      </c>
      <c r="H7" s="6">
        <f>SUM(H4:H6)</f>
        <v>3723</v>
      </c>
      <c r="I7" s="6">
        <f>SUM(I4:I6)</f>
        <v>4541</v>
      </c>
      <c r="J7" s="7">
        <f t="shared" si="1"/>
        <v>-18.013653380312707</v>
      </c>
    </row>
    <row r="8" spans="1:10" ht="13" x14ac:dyDescent="0.15">
      <c r="A8" s="1" t="s">
        <v>7</v>
      </c>
      <c r="B8" s="2">
        <v>114</v>
      </c>
      <c r="C8" s="19">
        <f>+'Junio 2022'!B8</f>
        <v>124</v>
      </c>
      <c r="D8" s="17">
        <f t="shared" si="2"/>
        <v>-8.064516129032258</v>
      </c>
      <c r="E8" s="2">
        <f>+B8+'Mayo 2023'!E8</f>
        <v>660</v>
      </c>
      <c r="F8" s="2">
        <f>+C8+'Mayo 2023'!F8</f>
        <v>722</v>
      </c>
      <c r="G8" s="17">
        <f t="shared" si="0"/>
        <v>-8.5872576177285325</v>
      </c>
      <c r="H8" s="2">
        <f>+B8-C8+'Mayo 2023'!H8</f>
        <v>1246</v>
      </c>
      <c r="I8" s="18">
        <f>+'Junio 2022'!H8</f>
        <v>1464</v>
      </c>
      <c r="J8" s="17">
        <f t="shared" si="1"/>
        <v>-14.890710382513662</v>
      </c>
    </row>
    <row r="9" spans="1:10" ht="13" x14ac:dyDescent="0.15">
      <c r="A9" s="1" t="s">
        <v>8</v>
      </c>
      <c r="B9" s="2">
        <v>217</v>
      </c>
      <c r="C9" s="19">
        <f>+'Junio 2022'!B9</f>
        <v>182</v>
      </c>
      <c r="D9" s="17">
        <f t="shared" si="2"/>
        <v>19.23076923076923</v>
      </c>
      <c r="E9" s="2">
        <f>+B9+'Mayo 2023'!E9</f>
        <v>1177</v>
      </c>
      <c r="F9" s="2">
        <f>+C9+'Mayo 2023'!F9</f>
        <v>1253</v>
      </c>
      <c r="G9" s="17">
        <f t="shared" si="0"/>
        <v>-6.0654429369513165</v>
      </c>
      <c r="H9" s="2">
        <f>+B9-C9+'Mayo 2023'!H9</f>
        <v>2281</v>
      </c>
      <c r="I9" s="18">
        <f>+'Junio 2022'!H9</f>
        <v>2471</v>
      </c>
      <c r="J9" s="17">
        <f t="shared" si="1"/>
        <v>-7.6891946580331849</v>
      </c>
    </row>
    <row r="10" spans="1:10" ht="13" x14ac:dyDescent="0.15">
      <c r="A10" s="1" t="s">
        <v>9</v>
      </c>
      <c r="B10" s="2">
        <v>356</v>
      </c>
      <c r="C10" s="19">
        <f>+'Junio 2022'!B10</f>
        <v>305</v>
      </c>
      <c r="D10" s="17">
        <f t="shared" si="2"/>
        <v>16.721311475409838</v>
      </c>
      <c r="E10" s="2">
        <f>+B10+'Mayo 2023'!E10</f>
        <v>1871</v>
      </c>
      <c r="F10" s="2">
        <f>+C10+'Mayo 2023'!F10</f>
        <v>1987</v>
      </c>
      <c r="G10" s="17">
        <f t="shared" si="0"/>
        <v>-5.8379466532460995</v>
      </c>
      <c r="H10" s="2">
        <f>+B10-C10+'Mayo 2023'!H10</f>
        <v>3508</v>
      </c>
      <c r="I10" s="18">
        <f>+'Junio 2022'!H10</f>
        <v>3866</v>
      </c>
      <c r="J10" s="17">
        <f t="shared" si="1"/>
        <v>-9.2602172788411803</v>
      </c>
    </row>
    <row r="11" spans="1:10" ht="13" x14ac:dyDescent="0.15">
      <c r="A11" s="1" t="s">
        <v>10</v>
      </c>
      <c r="B11" s="2">
        <v>251</v>
      </c>
      <c r="C11" s="19">
        <f>+'Junio 2022'!B11</f>
        <v>232</v>
      </c>
      <c r="D11" s="17">
        <f t="shared" si="2"/>
        <v>8.1896551724137936</v>
      </c>
      <c r="E11" s="2">
        <f>+B11+'Mayo 2023'!E11</f>
        <v>1558</v>
      </c>
      <c r="F11" s="2">
        <f>+C11+'Mayo 2023'!F11</f>
        <v>1510</v>
      </c>
      <c r="G11" s="17">
        <f t="shared" si="0"/>
        <v>3.1788079470198674</v>
      </c>
      <c r="H11" s="2">
        <f>+B11-C11+'Mayo 2023'!H11</f>
        <v>2883</v>
      </c>
      <c r="I11" s="18">
        <f>+'Junio 2022'!H11</f>
        <v>2993</v>
      </c>
      <c r="J11" s="17">
        <f t="shared" si="1"/>
        <v>-3.6752422318743734</v>
      </c>
    </row>
    <row r="12" spans="1:10" ht="13" x14ac:dyDescent="0.15">
      <c r="A12" s="1" t="s">
        <v>11</v>
      </c>
      <c r="B12" s="2">
        <v>270</v>
      </c>
      <c r="C12" s="19">
        <f>+'Junio 2022'!B12</f>
        <v>258</v>
      </c>
      <c r="D12" s="17">
        <f t="shared" si="2"/>
        <v>4.6511627906976747</v>
      </c>
      <c r="E12" s="2">
        <f>+B12+'Mayo 2023'!E12</f>
        <v>1757</v>
      </c>
      <c r="F12" s="2">
        <f>+C12+'Mayo 2023'!F12</f>
        <v>1750</v>
      </c>
      <c r="G12" s="17">
        <f t="shared" si="0"/>
        <v>0.4</v>
      </c>
      <c r="H12" s="2">
        <f>+B12-C12+'Mayo 2023'!H12</f>
        <v>3282</v>
      </c>
      <c r="I12" s="18">
        <f>+'Junio 2022'!H12</f>
        <v>3467</v>
      </c>
      <c r="J12" s="17">
        <f t="shared" si="1"/>
        <v>-5.3360253821747907</v>
      </c>
    </row>
    <row r="13" spans="1:10" x14ac:dyDescent="0.15">
      <c r="A13" s="8" t="s">
        <v>2</v>
      </c>
      <c r="B13" s="6">
        <f t="shared" ref="B13" si="4">+B8+B9+B10+B11+B12</f>
        <v>1208</v>
      </c>
      <c r="C13" s="6">
        <f>SUM(C8:C12)</f>
        <v>1101</v>
      </c>
      <c r="D13" s="7">
        <f>+(B13-C13)*100/C13</f>
        <v>9.7184377838328793</v>
      </c>
      <c r="E13" s="6">
        <f>SUM(E8:E12)</f>
        <v>7023</v>
      </c>
      <c r="F13" s="6">
        <f>SUM(F8:F12)</f>
        <v>7222</v>
      </c>
      <c r="G13" s="7">
        <f t="shared" si="0"/>
        <v>-2.7554693990584327</v>
      </c>
      <c r="H13" s="6">
        <f>SUM(H8:H12)</f>
        <v>13200</v>
      </c>
      <c r="I13" s="6">
        <f>SUM(I8:I12)</f>
        <v>14261</v>
      </c>
      <c r="J13" s="7">
        <f t="shared" si="1"/>
        <v>-7.4398709767898463</v>
      </c>
    </row>
    <row r="14" spans="1:10" ht="13" x14ac:dyDescent="0.15">
      <c r="A14" s="1" t="s">
        <v>12</v>
      </c>
      <c r="B14" s="2">
        <v>177</v>
      </c>
      <c r="C14" s="19">
        <f>+'Junio 2022'!B14</f>
        <v>143</v>
      </c>
      <c r="D14" s="17">
        <f t="shared" si="2"/>
        <v>23.776223776223777</v>
      </c>
      <c r="E14" s="2">
        <f>+B14+'Mayo 2023'!E14</f>
        <v>880</v>
      </c>
      <c r="F14" s="2">
        <f>+C14+'Mayo 2023'!F14</f>
        <v>869</v>
      </c>
      <c r="G14" s="17">
        <f t="shared" si="0"/>
        <v>1.2658227848101267</v>
      </c>
      <c r="H14" s="2">
        <f>+B14-C14+'Mayo 2023'!H14</f>
        <v>1678</v>
      </c>
      <c r="I14" s="18">
        <f>+'Junio 2022'!H14</f>
        <v>1661</v>
      </c>
      <c r="J14" s="17">
        <f t="shared" si="1"/>
        <v>1.0234798314268514</v>
      </c>
    </row>
    <row r="15" spans="1:10" ht="13" x14ac:dyDescent="0.15">
      <c r="A15" s="1" t="s">
        <v>13</v>
      </c>
      <c r="B15" s="2">
        <v>129</v>
      </c>
      <c r="C15" s="19">
        <f>+'Junio 2022'!B15</f>
        <v>110</v>
      </c>
      <c r="D15" s="17">
        <f t="shared" si="2"/>
        <v>17.272727272727273</v>
      </c>
      <c r="E15" s="2">
        <f>+B15+'Mayo 2023'!E15</f>
        <v>712</v>
      </c>
      <c r="F15" s="2">
        <f>+C15+'Mayo 2023'!F15</f>
        <v>719</v>
      </c>
      <c r="G15" s="17">
        <f t="shared" si="0"/>
        <v>-0.97357440890125169</v>
      </c>
      <c r="H15" s="2">
        <f>+B15-C15+'Mayo 2023'!H15</f>
        <v>1327</v>
      </c>
      <c r="I15" s="18">
        <f>+'Junio 2022'!H15</f>
        <v>1357</v>
      </c>
      <c r="J15" s="17">
        <f t="shared" si="1"/>
        <v>-2.210759027266028</v>
      </c>
    </row>
    <row r="16" spans="1:10" ht="13" x14ac:dyDescent="0.15">
      <c r="A16" s="1" t="s">
        <v>14</v>
      </c>
      <c r="B16" s="2">
        <v>101</v>
      </c>
      <c r="C16" s="19">
        <f>+'Junio 2022'!B16</f>
        <v>102</v>
      </c>
      <c r="D16" s="17">
        <f t="shared" si="2"/>
        <v>-0.98039215686274506</v>
      </c>
      <c r="E16" s="2">
        <f>+B16+'Mayo 2023'!E16</f>
        <v>600</v>
      </c>
      <c r="F16" s="2">
        <f>+C16+'Mayo 2023'!F16</f>
        <v>644</v>
      </c>
      <c r="G16" s="17">
        <f t="shared" si="0"/>
        <v>-6.8322981366459627</v>
      </c>
      <c r="H16" s="2">
        <f>+B16-C16+'Mayo 2023'!H16</f>
        <v>1168</v>
      </c>
      <c r="I16" s="18">
        <f>+'Junio 2022'!H16</f>
        <v>1275</v>
      </c>
      <c r="J16" s="17">
        <f t="shared" si="1"/>
        <v>-8.3921568627450984</v>
      </c>
    </row>
    <row r="17" spans="1:10" ht="13" x14ac:dyDescent="0.15">
      <c r="A17" s="1" t="s">
        <v>15</v>
      </c>
      <c r="B17" s="2">
        <v>80</v>
      </c>
      <c r="C17" s="19">
        <f>+'Junio 2022'!B17</f>
        <v>75</v>
      </c>
      <c r="D17" s="17">
        <f t="shared" si="2"/>
        <v>6.666666666666667</v>
      </c>
      <c r="E17" s="2">
        <f>+B17+'Mayo 2023'!E17</f>
        <v>436</v>
      </c>
      <c r="F17" s="2">
        <f>+C17+'Mayo 2023'!F17</f>
        <v>407</v>
      </c>
      <c r="G17" s="17">
        <f t="shared" si="0"/>
        <v>7.125307125307125</v>
      </c>
      <c r="H17" s="2">
        <f>+B17-C17+'Mayo 2023'!H17</f>
        <v>794</v>
      </c>
      <c r="I17" s="18">
        <f>+'Junio 2022'!H17</f>
        <v>800</v>
      </c>
      <c r="J17" s="17">
        <f t="shared" si="1"/>
        <v>-0.75</v>
      </c>
    </row>
    <row r="18" spans="1:10" ht="13" x14ac:dyDescent="0.15">
      <c r="A18" s="1" t="s">
        <v>31</v>
      </c>
      <c r="B18" s="2">
        <v>45</v>
      </c>
      <c r="C18" s="19">
        <f>+'Junio 2022'!B18</f>
        <v>42</v>
      </c>
      <c r="D18" s="17">
        <f t="shared" si="2"/>
        <v>7.1428571428571432</v>
      </c>
      <c r="E18" s="2">
        <f>+B18+'Mayo 2023'!E18</f>
        <v>247</v>
      </c>
      <c r="F18" s="2">
        <f>+C18+'Mayo 2023'!F18</f>
        <v>285</v>
      </c>
      <c r="G18" s="17">
        <f t="shared" si="0"/>
        <v>-13.333333333333334</v>
      </c>
      <c r="H18" s="2">
        <f>+B18-C18+'Mayo 2023'!H18</f>
        <v>504</v>
      </c>
      <c r="I18" s="18">
        <f>+'Junio 2022'!H18</f>
        <v>558</v>
      </c>
      <c r="J18" s="17">
        <f t="shared" si="1"/>
        <v>-9.67741935483871</v>
      </c>
    </row>
    <row r="19" spans="1:10" x14ac:dyDescent="0.15">
      <c r="A19" s="8" t="s">
        <v>3</v>
      </c>
      <c r="B19" s="6">
        <f t="shared" ref="B19" si="5">+B14+B16+B15+B17+B18</f>
        <v>532</v>
      </c>
      <c r="C19" s="6">
        <f>SUM(C14:C18)</f>
        <v>472</v>
      </c>
      <c r="D19" s="7">
        <f>+(B19-C19)*100/C19</f>
        <v>12.711864406779661</v>
      </c>
      <c r="E19" s="6">
        <f>SUM(E14:E18)</f>
        <v>2875</v>
      </c>
      <c r="F19" s="6">
        <f>SUM(F14:F18)</f>
        <v>2924</v>
      </c>
      <c r="G19" s="7">
        <f t="shared" si="0"/>
        <v>-1.6757865937072502</v>
      </c>
      <c r="H19" s="6">
        <f>SUM(H14:H18)</f>
        <v>5471</v>
      </c>
      <c r="I19" s="6">
        <f>SUM(I14:I18)</f>
        <v>5651</v>
      </c>
      <c r="J19" s="7">
        <f t="shared" si="1"/>
        <v>-3.1852769421341356</v>
      </c>
    </row>
    <row r="20" spans="1:10" ht="13" x14ac:dyDescent="0.15">
      <c r="A20" s="1" t="s">
        <v>16</v>
      </c>
      <c r="B20" s="2">
        <v>37</v>
      </c>
      <c r="C20" s="19">
        <f>+'Junio 2022'!B20</f>
        <v>42</v>
      </c>
      <c r="D20" s="17">
        <f t="shared" ref="D20:D27" si="6">+(B20-C20)*100/C20</f>
        <v>-11.904761904761905</v>
      </c>
      <c r="E20" s="2">
        <f>+B20+'Mayo 2023'!E20</f>
        <v>244</v>
      </c>
      <c r="F20" s="2">
        <f>+C20+'Mayo 2023'!F20</f>
        <v>259</v>
      </c>
      <c r="G20" s="17">
        <f t="shared" si="0"/>
        <v>-5.7915057915057915</v>
      </c>
      <c r="H20" s="2">
        <f>+B20-C20+'Mayo 2023'!H20</f>
        <v>452</v>
      </c>
      <c r="I20" s="18">
        <f>+'Junio 2022'!H20</f>
        <v>478</v>
      </c>
      <c r="J20" s="17">
        <f t="shared" si="1"/>
        <v>-5.4393305439330542</v>
      </c>
    </row>
    <row r="21" spans="1:10" ht="13" x14ac:dyDescent="0.15">
      <c r="A21" s="1" t="s">
        <v>17</v>
      </c>
      <c r="B21" s="2">
        <v>47</v>
      </c>
      <c r="C21" s="19">
        <f>+'Junio 2022'!B21</f>
        <v>33</v>
      </c>
      <c r="D21" s="17">
        <f t="shared" si="6"/>
        <v>42.424242424242422</v>
      </c>
      <c r="E21" s="2">
        <f>+B21+'Mayo 2023'!E21</f>
        <v>254</v>
      </c>
      <c r="F21" s="2">
        <f>+C21+'Mayo 2023'!F21</f>
        <v>219</v>
      </c>
      <c r="G21" s="17">
        <f t="shared" si="0"/>
        <v>15.981735159817351</v>
      </c>
      <c r="H21" s="2">
        <f>+B21-C21+'Mayo 2023'!H21</f>
        <v>463</v>
      </c>
      <c r="I21" s="18">
        <f>+'Junio 2022'!H21</f>
        <v>439</v>
      </c>
      <c r="J21" s="17">
        <f t="shared" si="1"/>
        <v>5.4669703872437356</v>
      </c>
    </row>
    <row r="22" spans="1:10" ht="13" x14ac:dyDescent="0.15">
      <c r="A22" s="1" t="s">
        <v>19</v>
      </c>
      <c r="B22" s="2">
        <v>20</v>
      </c>
      <c r="C22" s="19">
        <f>+'Junio 2022'!B22</f>
        <v>16</v>
      </c>
      <c r="D22" s="17">
        <f t="shared" si="6"/>
        <v>25</v>
      </c>
      <c r="E22" s="2">
        <f>+B22+'Mayo 2023'!E22</f>
        <v>107</v>
      </c>
      <c r="F22" s="2">
        <f>+C22+'Mayo 2023'!F22</f>
        <v>115</v>
      </c>
      <c r="G22" s="17">
        <f t="shared" si="0"/>
        <v>-6.9565217391304346</v>
      </c>
      <c r="H22" s="2">
        <f>+B22-C22+'Mayo 2023'!H22</f>
        <v>211</v>
      </c>
      <c r="I22" s="18">
        <f>+'Junio 2022'!H22</f>
        <v>214</v>
      </c>
      <c r="J22" s="17">
        <f t="shared" si="1"/>
        <v>-1.4018691588785046</v>
      </c>
    </row>
    <row r="23" spans="1:10" ht="13" x14ac:dyDescent="0.15">
      <c r="A23" s="1" t="s">
        <v>18</v>
      </c>
      <c r="B23" s="2">
        <v>18</v>
      </c>
      <c r="C23" s="19">
        <f>+'Junio 2022'!B23</f>
        <v>24</v>
      </c>
      <c r="D23" s="17">
        <f t="shared" si="6"/>
        <v>-25</v>
      </c>
      <c r="E23" s="2">
        <f>+B23+'Mayo 2023'!E23</f>
        <v>118</v>
      </c>
      <c r="F23" s="2">
        <f>+C23+'Mayo 2023'!F23</f>
        <v>130</v>
      </c>
      <c r="G23" s="17">
        <f t="shared" si="0"/>
        <v>-9.2307692307692299</v>
      </c>
      <c r="H23" s="2">
        <f>+B23-C23+'Mayo 2023'!H23</f>
        <v>216</v>
      </c>
      <c r="I23" s="18">
        <f>+'Junio 2022'!H23</f>
        <v>235</v>
      </c>
      <c r="J23" s="17">
        <f t="shared" si="1"/>
        <v>-8.085106382978724</v>
      </c>
    </row>
    <row r="24" spans="1:10" ht="13" x14ac:dyDescent="0.15">
      <c r="A24" s="1" t="s">
        <v>20</v>
      </c>
      <c r="B24" s="2">
        <v>19</v>
      </c>
      <c r="C24" s="19">
        <f>+'Junio 2022'!B24</f>
        <v>20</v>
      </c>
      <c r="D24" s="17">
        <f t="shared" si="6"/>
        <v>-5</v>
      </c>
      <c r="E24" s="2">
        <f>+B24+'Mayo 2023'!E24</f>
        <v>152</v>
      </c>
      <c r="F24" s="2">
        <f>+C24+'Mayo 2023'!F24</f>
        <v>117</v>
      </c>
      <c r="G24" s="17">
        <f t="shared" si="0"/>
        <v>29.914529914529915</v>
      </c>
      <c r="H24" s="2">
        <f>+B24-C24+'Mayo 2023'!H24</f>
        <v>244</v>
      </c>
      <c r="I24" s="18">
        <f>+'Junio 2022'!H24</f>
        <v>235</v>
      </c>
      <c r="J24" s="17">
        <f t="shared" si="1"/>
        <v>3.8297872340425534</v>
      </c>
    </row>
    <row r="25" spans="1:10" ht="13" x14ac:dyDescent="0.15">
      <c r="A25" s="1" t="s">
        <v>22</v>
      </c>
      <c r="B25" s="2">
        <v>53</v>
      </c>
      <c r="C25" s="19">
        <f>+'Junio 2022'!B25</f>
        <v>43</v>
      </c>
      <c r="D25" s="17">
        <f t="shared" si="6"/>
        <v>23.255813953488371</v>
      </c>
      <c r="E25" s="2">
        <f>+B25+'Mayo 2023'!E25</f>
        <v>286</v>
      </c>
      <c r="F25" s="2">
        <f>+C25+'Mayo 2023'!F25</f>
        <v>324</v>
      </c>
      <c r="G25" s="17">
        <f t="shared" si="0"/>
        <v>-11.728395061728396</v>
      </c>
      <c r="H25" s="2">
        <f>+B25-C25+'Mayo 2023'!H25</f>
        <v>536</v>
      </c>
      <c r="I25" s="18">
        <f>+'Junio 2022'!H25</f>
        <v>576</v>
      </c>
      <c r="J25" s="17">
        <f t="shared" si="1"/>
        <v>-6.9444444444444446</v>
      </c>
    </row>
    <row r="26" spans="1:10" ht="13" x14ac:dyDescent="0.15">
      <c r="A26" s="1" t="s">
        <v>21</v>
      </c>
      <c r="B26" s="2">
        <v>11</v>
      </c>
      <c r="C26" s="19">
        <f>+'Junio 2022'!B26</f>
        <v>12</v>
      </c>
      <c r="D26" s="17">
        <f t="shared" si="6"/>
        <v>-8.3333333333333339</v>
      </c>
      <c r="E26" s="2">
        <f>+B26+'Mayo 2023'!E26</f>
        <v>86</v>
      </c>
      <c r="F26" s="2">
        <f>+C26+'Mayo 2023'!F26</f>
        <v>94</v>
      </c>
      <c r="G26" s="17">
        <f t="shared" si="0"/>
        <v>-8.5106382978723403</v>
      </c>
      <c r="H26" s="2">
        <f>+B26-C26+'Mayo 2023'!H26</f>
        <v>161</v>
      </c>
      <c r="I26" s="18">
        <f>+'Junio 2022'!H26</f>
        <v>169</v>
      </c>
      <c r="J26" s="17">
        <f t="shared" si="1"/>
        <v>-4.7337278106508878</v>
      </c>
    </row>
    <row r="27" spans="1:10" ht="13" x14ac:dyDescent="0.15">
      <c r="A27" s="1" t="s">
        <v>30</v>
      </c>
      <c r="B27" s="2">
        <v>9</v>
      </c>
      <c r="C27" s="19">
        <f>+'Junio 2022'!B27</f>
        <v>4</v>
      </c>
      <c r="D27" s="17">
        <f t="shared" si="6"/>
        <v>125</v>
      </c>
      <c r="E27" s="2">
        <f>+B27+'Mayo 2023'!E27</f>
        <v>58</v>
      </c>
      <c r="F27" s="2">
        <f>+C27+'Mayo 2023'!F27</f>
        <v>52</v>
      </c>
      <c r="G27" s="17">
        <f t="shared" si="0"/>
        <v>11.538461538461538</v>
      </c>
      <c r="H27" s="2">
        <f>+B27-C27+'Mayo 2023'!H27</f>
        <v>100</v>
      </c>
      <c r="I27" s="18">
        <f>+'Junio 2022'!H27</f>
        <v>104</v>
      </c>
      <c r="J27" s="17">
        <f t="shared" si="1"/>
        <v>-3.8461538461538463</v>
      </c>
    </row>
    <row r="28" spans="1:10" x14ac:dyDescent="0.15">
      <c r="A28" s="8" t="s">
        <v>27</v>
      </c>
      <c r="B28" s="6">
        <f>SUM(B20:B27)</f>
        <v>214</v>
      </c>
      <c r="C28" s="6">
        <f>SUM(C20:C27)</f>
        <v>194</v>
      </c>
      <c r="D28" s="7">
        <f>+(B28-C28)*100/C28</f>
        <v>10.309278350515465</v>
      </c>
      <c r="E28" s="6">
        <f>SUM(E20:E27)</f>
        <v>1305</v>
      </c>
      <c r="F28" s="6">
        <f>SUM(F20:F27)</f>
        <v>1310</v>
      </c>
      <c r="G28" s="7">
        <f>+(E28-F28)*100/F28</f>
        <v>-0.38167938931297712</v>
      </c>
      <c r="H28" s="6">
        <f>SUM(H20:H27)</f>
        <v>2383</v>
      </c>
      <c r="I28" s="6">
        <f>SUM(I20:I27)</f>
        <v>2450</v>
      </c>
      <c r="J28" s="7">
        <f>+(H28-I28)*100/I28</f>
        <v>-2.7346938775510203</v>
      </c>
    </row>
    <row r="29" spans="1:10" ht="14" x14ac:dyDescent="0.15">
      <c r="A29" s="16" t="s">
        <v>28</v>
      </c>
      <c r="B29" s="14">
        <f>+B7+B13+B19+B28</f>
        <v>2326</v>
      </c>
      <c r="C29" s="14">
        <f>+C7+C13+C19+C28</f>
        <v>2129</v>
      </c>
      <c r="D29" s="15">
        <f>+(B29-C29)*100/C29</f>
        <v>9.253170502583373</v>
      </c>
      <c r="E29" s="14">
        <f t="shared" ref="E29:I29" si="7">+E7+E13+E19+E28</f>
        <v>13195</v>
      </c>
      <c r="F29" s="14">
        <f t="shared" si="7"/>
        <v>13703</v>
      </c>
      <c r="G29" s="15">
        <f>+(E29-F29)*100/F29</f>
        <v>-3.7072173976501497</v>
      </c>
      <c r="H29" s="14">
        <f t="shared" si="7"/>
        <v>24777</v>
      </c>
      <c r="I29" s="14">
        <f t="shared" si="7"/>
        <v>26903</v>
      </c>
      <c r="J29" s="15">
        <f>+(H29-I29)*100/I29</f>
        <v>-7.9024644091736977</v>
      </c>
    </row>
    <row r="30" spans="1:10" x14ac:dyDescent="0.15">
      <c r="A30" s="13" t="s">
        <v>29</v>
      </c>
      <c r="B30" s="13">
        <f>+B29-B7</f>
        <v>1954</v>
      </c>
      <c r="C30" s="13">
        <f>+C29-C7</f>
        <v>1767</v>
      </c>
      <c r="D30" s="12">
        <f>+(B30-C30)*100/C30</f>
        <v>10.582908885116016</v>
      </c>
      <c r="E30" s="13">
        <f t="shared" ref="E30:I30" si="8">+E29-E7</f>
        <v>11203</v>
      </c>
      <c r="F30" s="13">
        <f t="shared" si="8"/>
        <v>11456</v>
      </c>
      <c r="G30" s="12">
        <f>+(E30-F30)*100/F30</f>
        <v>-2.2084497206703912</v>
      </c>
      <c r="H30" s="13">
        <f t="shared" si="8"/>
        <v>21054</v>
      </c>
      <c r="I30" s="13">
        <f t="shared" si="8"/>
        <v>22362</v>
      </c>
      <c r="J30" s="12">
        <f>+(H30-I30)*100/I30</f>
        <v>-5.8492084786691709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90C7-892F-FC4B-B376-3E9D0CF2F80E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102</v>
      </c>
      <c r="C4" s="19">
        <f>+'Mayo 2022'!B4</f>
        <v>97</v>
      </c>
      <c r="D4" s="17">
        <f>+(B4-C4)*100/C4</f>
        <v>5.1546391752577323</v>
      </c>
      <c r="E4" s="2">
        <f>+B4+'Abril 2023'!E4</f>
        <v>451</v>
      </c>
      <c r="F4" s="2">
        <f>+C4+'Abril 2023'!F4</f>
        <v>534</v>
      </c>
      <c r="G4" s="17">
        <f t="shared" ref="G4:G27" si="0">+(E4-F4)*100/F4</f>
        <v>-15.543071161048688</v>
      </c>
      <c r="H4" s="2">
        <f>+B4-C4+'Abril 2023'!H4</f>
        <v>1045</v>
      </c>
      <c r="I4" s="18">
        <f>+'Mayo 2022'!H4</f>
        <v>1318</v>
      </c>
      <c r="J4" s="17">
        <f t="shared" ref="J4:J27" si="1">+(H4-I4)*100/I4</f>
        <v>-20.713201820940821</v>
      </c>
    </row>
    <row r="5" spans="1:10" ht="13" x14ac:dyDescent="0.15">
      <c r="A5" s="1" t="s">
        <v>5</v>
      </c>
      <c r="B5" s="2">
        <v>108</v>
      </c>
      <c r="C5" s="19">
        <f>+'Mayo 2022'!B5</f>
        <v>120</v>
      </c>
      <c r="D5" s="17">
        <f t="shared" ref="D5:D18" si="2">+(B5-C5)*100/C5</f>
        <v>-10</v>
      </c>
      <c r="E5" s="2">
        <f>+B5+'Abril 2023'!E5</f>
        <v>511</v>
      </c>
      <c r="F5" s="2">
        <f>+C5+'Abril 2023'!F5</f>
        <v>612</v>
      </c>
      <c r="G5" s="17">
        <f t="shared" si="0"/>
        <v>-16.503267973856211</v>
      </c>
      <c r="H5" s="2">
        <f>+B5-C5+'Abril 2023'!H5</f>
        <v>1170</v>
      </c>
      <c r="I5" s="18">
        <f>+'Mayo 2022'!H5</f>
        <v>1564</v>
      </c>
      <c r="J5" s="17">
        <f t="shared" si="1"/>
        <v>-25.191815856777495</v>
      </c>
    </row>
    <row r="6" spans="1:10" ht="13" x14ac:dyDescent="0.15">
      <c r="A6" s="1" t="s">
        <v>6</v>
      </c>
      <c r="B6" s="2">
        <v>159</v>
      </c>
      <c r="C6" s="19">
        <f>+'Mayo 2022'!B6</f>
        <v>160</v>
      </c>
      <c r="D6" s="17">
        <f t="shared" si="2"/>
        <v>-0.625</v>
      </c>
      <c r="E6" s="2">
        <f>+B6+'Abril 2023'!E6</f>
        <v>658</v>
      </c>
      <c r="F6" s="2">
        <f>+C6+'Abril 2023'!F6</f>
        <v>739</v>
      </c>
      <c r="G6" s="17">
        <f t="shared" si="0"/>
        <v>-10.960757780784844</v>
      </c>
      <c r="H6" s="2">
        <f>+B6-C6+'Abril 2023'!H6</f>
        <v>1498</v>
      </c>
      <c r="I6" s="18">
        <f>+'Mayo 2022'!H6</f>
        <v>1728</v>
      </c>
      <c r="J6" s="17">
        <f t="shared" si="1"/>
        <v>-13.310185185185185</v>
      </c>
    </row>
    <row r="7" spans="1:10" x14ac:dyDescent="0.15">
      <c r="A7" s="8" t="s">
        <v>1</v>
      </c>
      <c r="B7" s="6">
        <f t="shared" ref="B7" si="3">+B4+B5+B6</f>
        <v>369</v>
      </c>
      <c r="C7" s="6">
        <f>SUM(C4:C6)</f>
        <v>377</v>
      </c>
      <c r="D7" s="7">
        <f>+(B7-C7)*100/C7</f>
        <v>-2.1220159151193636</v>
      </c>
      <c r="E7" s="6">
        <f>SUM(E4:E6)</f>
        <v>1620</v>
      </c>
      <c r="F7" s="6">
        <f>SUM(F4:F6)</f>
        <v>1885</v>
      </c>
      <c r="G7" s="7">
        <f t="shared" si="0"/>
        <v>-14.058355437665783</v>
      </c>
      <c r="H7" s="6">
        <f>SUM(H4:H6)</f>
        <v>3713</v>
      </c>
      <c r="I7" s="6">
        <f>SUM(I4:I6)</f>
        <v>4610</v>
      </c>
      <c r="J7" s="7">
        <f t="shared" si="1"/>
        <v>-19.457700650759218</v>
      </c>
    </row>
    <row r="8" spans="1:10" ht="13" x14ac:dyDescent="0.15">
      <c r="A8" s="1" t="s">
        <v>7</v>
      </c>
      <c r="B8" s="2">
        <v>109</v>
      </c>
      <c r="C8" s="19">
        <f>+'Mayo 2022'!B8</f>
        <v>132</v>
      </c>
      <c r="D8" s="17">
        <f t="shared" si="2"/>
        <v>-17.424242424242426</v>
      </c>
      <c r="E8" s="2">
        <f>+B8+'Abril 2023'!E8</f>
        <v>546</v>
      </c>
      <c r="F8" s="2">
        <f>+C8+'Abril 2023'!F8</f>
        <v>598</v>
      </c>
      <c r="G8" s="17">
        <f t="shared" si="0"/>
        <v>-8.695652173913043</v>
      </c>
      <c r="H8" s="2">
        <f>+B8-C8+'Abril 2023'!H8</f>
        <v>1256</v>
      </c>
      <c r="I8" s="18">
        <f>+'Mayo 2022'!H8</f>
        <v>1497</v>
      </c>
      <c r="J8" s="17">
        <f t="shared" si="1"/>
        <v>-16.098864395457582</v>
      </c>
    </row>
    <row r="9" spans="1:10" ht="13" x14ac:dyDescent="0.15">
      <c r="A9" s="1" t="s">
        <v>8</v>
      </c>
      <c r="B9" s="2">
        <v>178</v>
      </c>
      <c r="C9" s="19">
        <f>+'Mayo 2022'!B9</f>
        <v>229</v>
      </c>
      <c r="D9" s="17">
        <f t="shared" si="2"/>
        <v>-22.270742358078603</v>
      </c>
      <c r="E9" s="2">
        <f>+B9+'Abril 2023'!E9</f>
        <v>960</v>
      </c>
      <c r="F9" s="2">
        <f>+C9+'Abril 2023'!F9</f>
        <v>1071</v>
      </c>
      <c r="G9" s="17">
        <f t="shared" si="0"/>
        <v>-10.364145658263306</v>
      </c>
      <c r="H9" s="2">
        <f>+B9-C9+'Abril 2023'!H9</f>
        <v>2246</v>
      </c>
      <c r="I9" s="18">
        <f>+'Mayo 2022'!H9</f>
        <v>2500</v>
      </c>
      <c r="J9" s="17">
        <f t="shared" si="1"/>
        <v>-10.16</v>
      </c>
    </row>
    <row r="10" spans="1:10" ht="13" x14ac:dyDescent="0.15">
      <c r="A10" s="1" t="s">
        <v>9</v>
      </c>
      <c r="B10" s="2">
        <v>349</v>
      </c>
      <c r="C10" s="19">
        <f>+'Mayo 2022'!B10</f>
        <v>354</v>
      </c>
      <c r="D10" s="17">
        <f t="shared" si="2"/>
        <v>-1.4124293785310735</v>
      </c>
      <c r="E10" s="2">
        <f>+B10+'Abril 2023'!E10</f>
        <v>1515</v>
      </c>
      <c r="F10" s="2">
        <f>+C10+'Abril 2023'!F10</f>
        <v>1682</v>
      </c>
      <c r="G10" s="17">
        <f t="shared" si="0"/>
        <v>-9.9286563614744345</v>
      </c>
      <c r="H10" s="2">
        <f>+B10-C10+'Abril 2023'!H10</f>
        <v>3457</v>
      </c>
      <c r="I10" s="18">
        <f>+'Mayo 2022'!H10</f>
        <v>3902</v>
      </c>
      <c r="J10" s="17">
        <f t="shared" si="1"/>
        <v>-11.404407995899538</v>
      </c>
    </row>
    <row r="11" spans="1:10" ht="13" x14ac:dyDescent="0.15">
      <c r="A11" s="1" t="s">
        <v>10</v>
      </c>
      <c r="B11" s="2">
        <v>273</v>
      </c>
      <c r="C11" s="19">
        <f>+'Mayo 2022'!B11</f>
        <v>260</v>
      </c>
      <c r="D11" s="17">
        <f t="shared" si="2"/>
        <v>5</v>
      </c>
      <c r="E11" s="2">
        <f>+B11+'Abril 2023'!E11</f>
        <v>1307</v>
      </c>
      <c r="F11" s="2">
        <f>+C11+'Abril 2023'!F11</f>
        <v>1278</v>
      </c>
      <c r="G11" s="17">
        <f t="shared" si="0"/>
        <v>2.2691705790297338</v>
      </c>
      <c r="H11" s="2">
        <f>+B11-C11+'Abril 2023'!H11</f>
        <v>2864</v>
      </c>
      <c r="I11" s="18">
        <f>+'Mayo 2022'!H11</f>
        <v>3049</v>
      </c>
      <c r="J11" s="17">
        <f t="shared" si="1"/>
        <v>-6.0675631354542476</v>
      </c>
    </row>
    <row r="12" spans="1:10" ht="13" x14ac:dyDescent="0.15">
      <c r="A12" s="1" t="s">
        <v>11</v>
      </c>
      <c r="B12" s="2">
        <v>304</v>
      </c>
      <c r="C12" s="19">
        <f>+'Mayo 2022'!B12</f>
        <v>275</v>
      </c>
      <c r="D12" s="17">
        <f t="shared" si="2"/>
        <v>10.545454545454545</v>
      </c>
      <c r="E12" s="2">
        <f>+B12+'Abril 2023'!E12</f>
        <v>1487</v>
      </c>
      <c r="F12" s="2">
        <f>+C12+'Abril 2023'!F12</f>
        <v>1492</v>
      </c>
      <c r="G12" s="17">
        <f t="shared" si="0"/>
        <v>-0.33512064343163539</v>
      </c>
      <c r="H12" s="2">
        <f>+B12-C12+'Abril 2023'!H12</f>
        <v>3270</v>
      </c>
      <c r="I12" s="18">
        <f>+'Mayo 2022'!H12</f>
        <v>3520</v>
      </c>
      <c r="J12" s="17">
        <f t="shared" si="1"/>
        <v>-7.1022727272727275</v>
      </c>
    </row>
    <row r="13" spans="1:10" x14ac:dyDescent="0.15">
      <c r="A13" s="8" t="s">
        <v>2</v>
      </c>
      <c r="B13" s="6">
        <f t="shared" ref="B13" si="4">+B8+B9+B10+B11+B12</f>
        <v>1213</v>
      </c>
      <c r="C13" s="6">
        <f>SUM(C8:C12)</f>
        <v>1250</v>
      </c>
      <c r="D13" s="7">
        <f>+(B13-C13)*100/C13</f>
        <v>-2.96</v>
      </c>
      <c r="E13" s="6">
        <f>SUM(E8:E12)</f>
        <v>5815</v>
      </c>
      <c r="F13" s="6">
        <f>SUM(F8:F12)</f>
        <v>6121</v>
      </c>
      <c r="G13" s="7">
        <f t="shared" si="0"/>
        <v>-4.9991831400098024</v>
      </c>
      <c r="H13" s="6">
        <f>SUM(H8:H12)</f>
        <v>13093</v>
      </c>
      <c r="I13" s="6">
        <f>SUM(I8:I12)</f>
        <v>14468</v>
      </c>
      <c r="J13" s="7">
        <f t="shared" si="1"/>
        <v>-9.5037323748963232</v>
      </c>
    </row>
    <row r="14" spans="1:10" ht="13" x14ac:dyDescent="0.15">
      <c r="A14" s="1" t="s">
        <v>12</v>
      </c>
      <c r="B14" s="2">
        <v>144</v>
      </c>
      <c r="C14" s="19">
        <f>+'Mayo 2022'!B14</f>
        <v>138</v>
      </c>
      <c r="D14" s="17">
        <f t="shared" si="2"/>
        <v>4.3478260869565215</v>
      </c>
      <c r="E14" s="2">
        <f>+B14+'Abril 2023'!E14</f>
        <v>703</v>
      </c>
      <c r="F14" s="2">
        <f>+C14+'Abril 2023'!F14</f>
        <v>726</v>
      </c>
      <c r="G14" s="17">
        <f t="shared" si="0"/>
        <v>-3.168044077134986</v>
      </c>
      <c r="H14" s="2">
        <f>+B14-C14+'Abril 2023'!H14</f>
        <v>1644</v>
      </c>
      <c r="I14" s="18">
        <f>+'Mayo 2022'!H14</f>
        <v>1665</v>
      </c>
      <c r="J14" s="17">
        <f t="shared" si="1"/>
        <v>-1.2612612612612613</v>
      </c>
    </row>
    <row r="15" spans="1:10" ht="13" x14ac:dyDescent="0.15">
      <c r="A15" s="1" t="s">
        <v>13</v>
      </c>
      <c r="B15" s="2">
        <v>112</v>
      </c>
      <c r="C15" s="19">
        <f>+'Mayo 2022'!B15</f>
        <v>109</v>
      </c>
      <c r="D15" s="17">
        <f t="shared" si="2"/>
        <v>2.7522935779816513</v>
      </c>
      <c r="E15" s="2">
        <f>+B15+'Abril 2023'!E15</f>
        <v>583</v>
      </c>
      <c r="F15" s="2">
        <f>+C15+'Abril 2023'!F15</f>
        <v>609</v>
      </c>
      <c r="G15" s="17">
        <f t="shared" si="0"/>
        <v>-4.2692939244663384</v>
      </c>
      <c r="H15" s="2">
        <f>+B15-C15+'Abril 2023'!H15</f>
        <v>1308</v>
      </c>
      <c r="I15" s="18">
        <f>+'Mayo 2022'!H15</f>
        <v>1361</v>
      </c>
      <c r="J15" s="17">
        <f t="shared" si="1"/>
        <v>-3.8941954445260838</v>
      </c>
    </row>
    <row r="16" spans="1:10" ht="13" x14ac:dyDescent="0.15">
      <c r="A16" s="1" t="s">
        <v>14</v>
      </c>
      <c r="B16" s="2">
        <v>90</v>
      </c>
      <c r="C16" s="19">
        <f>+'Mayo 2022'!B16</f>
        <v>87</v>
      </c>
      <c r="D16" s="17">
        <f t="shared" si="2"/>
        <v>3.4482758620689653</v>
      </c>
      <c r="E16" s="2">
        <f>+B16+'Abril 2023'!E16</f>
        <v>499</v>
      </c>
      <c r="F16" s="2">
        <f>+C16+'Abril 2023'!F16</f>
        <v>542</v>
      </c>
      <c r="G16" s="17">
        <f t="shared" si="0"/>
        <v>-7.9335793357933575</v>
      </c>
      <c r="H16" s="2">
        <f>+B16-C16+'Abril 2023'!H16</f>
        <v>1169</v>
      </c>
      <c r="I16" s="18">
        <f>+'Mayo 2022'!H16</f>
        <v>1281</v>
      </c>
      <c r="J16" s="17">
        <f t="shared" si="1"/>
        <v>-8.7431693989071047</v>
      </c>
    </row>
    <row r="17" spans="1:10" ht="13" x14ac:dyDescent="0.15">
      <c r="A17" s="1" t="s">
        <v>15</v>
      </c>
      <c r="B17" s="2">
        <v>74</v>
      </c>
      <c r="C17" s="19">
        <f>+'Mayo 2022'!B17</f>
        <v>72</v>
      </c>
      <c r="D17" s="17">
        <f t="shared" si="2"/>
        <v>2.7777777777777777</v>
      </c>
      <c r="E17" s="2">
        <f>+B17+'Abril 2023'!E17</f>
        <v>356</v>
      </c>
      <c r="F17" s="2">
        <f>+C17+'Abril 2023'!F17</f>
        <v>332</v>
      </c>
      <c r="G17" s="17">
        <f t="shared" si="0"/>
        <v>7.2289156626506026</v>
      </c>
      <c r="H17" s="2">
        <f>+B17-C17+'Abril 2023'!H17</f>
        <v>789</v>
      </c>
      <c r="I17" s="18">
        <f>+'Mayo 2022'!H17</f>
        <v>815</v>
      </c>
      <c r="J17" s="17">
        <f t="shared" si="1"/>
        <v>-3.1901840490797544</v>
      </c>
    </row>
    <row r="18" spans="1:10" ht="13" x14ac:dyDescent="0.15">
      <c r="A18" s="1" t="s">
        <v>31</v>
      </c>
      <c r="B18" s="2">
        <v>43</v>
      </c>
      <c r="C18" s="19">
        <f>+'Mayo 2022'!B18</f>
        <v>54</v>
      </c>
      <c r="D18" s="17">
        <f t="shared" si="2"/>
        <v>-20.37037037037037</v>
      </c>
      <c r="E18" s="2">
        <f>+B18+'Abril 2023'!E18</f>
        <v>202</v>
      </c>
      <c r="F18" s="2">
        <f>+C18+'Abril 2023'!F18</f>
        <v>243</v>
      </c>
      <c r="G18" s="17">
        <f t="shared" si="0"/>
        <v>-16.872427983539094</v>
      </c>
      <c r="H18" s="2">
        <f>+B18-C18+'Abril 2023'!H18</f>
        <v>501</v>
      </c>
      <c r="I18" s="18">
        <f>+'Mayo 2022'!H18</f>
        <v>557</v>
      </c>
      <c r="J18" s="17">
        <f t="shared" si="1"/>
        <v>-10.053859964093357</v>
      </c>
    </row>
    <row r="19" spans="1:10" x14ac:dyDescent="0.15">
      <c r="A19" s="8" t="s">
        <v>3</v>
      </c>
      <c r="B19" s="6">
        <f t="shared" ref="B19" si="5">+B14+B16+B15+B17+B18</f>
        <v>463</v>
      </c>
      <c r="C19" s="6">
        <f>SUM(C14:C18)</f>
        <v>460</v>
      </c>
      <c r="D19" s="7">
        <f>+(B19-C19)*100/C19</f>
        <v>0.65217391304347827</v>
      </c>
      <c r="E19" s="6">
        <f>SUM(E14:E18)</f>
        <v>2343</v>
      </c>
      <c r="F19" s="6">
        <f>SUM(F14:F18)</f>
        <v>2452</v>
      </c>
      <c r="G19" s="7">
        <f t="shared" si="0"/>
        <v>-4.4453507340946166</v>
      </c>
      <c r="H19" s="6">
        <f>SUM(H14:H18)</f>
        <v>5411</v>
      </c>
      <c r="I19" s="6">
        <f>SUM(I14:I18)</f>
        <v>5679</v>
      </c>
      <c r="J19" s="7">
        <f t="shared" si="1"/>
        <v>-4.7191406937841167</v>
      </c>
    </row>
    <row r="20" spans="1:10" ht="13" x14ac:dyDescent="0.15">
      <c r="A20" s="1" t="s">
        <v>16</v>
      </c>
      <c r="B20" s="2">
        <v>40</v>
      </c>
      <c r="C20" s="19">
        <f>+'Mayo 2022'!B20</f>
        <v>44</v>
      </c>
      <c r="D20" s="17">
        <f t="shared" ref="D20:D27" si="6">+(B20-C20)*100/C20</f>
        <v>-9.0909090909090917</v>
      </c>
      <c r="E20" s="2">
        <f>+B20+'Abril 2023'!E20</f>
        <v>207</v>
      </c>
      <c r="F20" s="2">
        <f>+C20+'Abril 2023'!F20</f>
        <v>217</v>
      </c>
      <c r="G20" s="17">
        <f t="shared" si="0"/>
        <v>-4.6082949308755756</v>
      </c>
      <c r="H20" s="2">
        <f>+B20-C20+'Abril 2023'!H20</f>
        <v>457</v>
      </c>
      <c r="I20" s="18">
        <f>+'Mayo 2022'!H20</f>
        <v>469</v>
      </c>
      <c r="J20" s="17">
        <f t="shared" si="1"/>
        <v>-2.5586353944562901</v>
      </c>
    </row>
    <row r="21" spans="1:10" ht="13" x14ac:dyDescent="0.15">
      <c r="A21" s="1" t="s">
        <v>17</v>
      </c>
      <c r="B21" s="2">
        <v>48</v>
      </c>
      <c r="C21" s="19">
        <f>+'Mayo 2022'!B21</f>
        <v>51</v>
      </c>
      <c r="D21" s="17">
        <f t="shared" si="6"/>
        <v>-5.882352941176471</v>
      </c>
      <c r="E21" s="2">
        <f>+B21+'Abril 2023'!E21</f>
        <v>207</v>
      </c>
      <c r="F21" s="2">
        <f>+C21+'Abril 2023'!F21</f>
        <v>186</v>
      </c>
      <c r="G21" s="17">
        <f t="shared" si="0"/>
        <v>11.290322580645162</v>
      </c>
      <c r="H21" s="2">
        <f>+B21-C21+'Abril 2023'!H21</f>
        <v>449</v>
      </c>
      <c r="I21" s="18">
        <f>+'Mayo 2022'!H21</f>
        <v>438</v>
      </c>
      <c r="J21" s="17">
        <f t="shared" si="1"/>
        <v>2.5114155251141552</v>
      </c>
    </row>
    <row r="22" spans="1:10" ht="13" x14ac:dyDescent="0.15">
      <c r="A22" s="1" t="s">
        <v>19</v>
      </c>
      <c r="B22" s="2">
        <v>16</v>
      </c>
      <c r="C22" s="19">
        <f>+'Mayo 2022'!B22</f>
        <v>22</v>
      </c>
      <c r="D22" s="17">
        <f t="shared" si="6"/>
        <v>-27.272727272727273</v>
      </c>
      <c r="E22" s="2">
        <f>+B22+'Abril 2023'!E22</f>
        <v>87</v>
      </c>
      <c r="F22" s="2">
        <f>+C22+'Abril 2023'!F22</f>
        <v>99</v>
      </c>
      <c r="G22" s="17">
        <f t="shared" si="0"/>
        <v>-12.121212121212121</v>
      </c>
      <c r="H22" s="2">
        <f>+B22-C22+'Abril 2023'!H22</f>
        <v>207</v>
      </c>
      <c r="I22" s="18">
        <f>+'Mayo 2022'!H22</f>
        <v>213</v>
      </c>
      <c r="J22" s="17">
        <f t="shared" si="1"/>
        <v>-2.816901408450704</v>
      </c>
    </row>
    <row r="23" spans="1:10" ht="13" x14ac:dyDescent="0.15">
      <c r="A23" s="1" t="s">
        <v>18</v>
      </c>
      <c r="B23" s="2">
        <v>19</v>
      </c>
      <c r="C23" s="19">
        <f>+'Mayo 2022'!B23</f>
        <v>22</v>
      </c>
      <c r="D23" s="17">
        <f t="shared" si="6"/>
        <v>-13.636363636363637</v>
      </c>
      <c r="E23" s="2">
        <f>+B23+'Abril 2023'!E23</f>
        <v>100</v>
      </c>
      <c r="F23" s="2">
        <f>+C23+'Abril 2023'!F23</f>
        <v>106</v>
      </c>
      <c r="G23" s="17">
        <f t="shared" si="0"/>
        <v>-5.6603773584905657</v>
      </c>
      <c r="H23" s="2">
        <f>+B23-C23+'Abril 2023'!H23</f>
        <v>222</v>
      </c>
      <c r="I23" s="18">
        <f>+'Mayo 2022'!H23</f>
        <v>229</v>
      </c>
      <c r="J23" s="17">
        <f t="shared" si="1"/>
        <v>-3.0567685589519651</v>
      </c>
    </row>
    <row r="24" spans="1:10" ht="13" x14ac:dyDescent="0.15">
      <c r="A24" s="1" t="s">
        <v>20</v>
      </c>
      <c r="B24" s="2">
        <v>24</v>
      </c>
      <c r="C24" s="19">
        <f>+'Mayo 2022'!B24</f>
        <v>26</v>
      </c>
      <c r="D24" s="17">
        <f t="shared" si="6"/>
        <v>-7.6923076923076925</v>
      </c>
      <c r="E24" s="2">
        <f>+B24+'Abril 2023'!E24</f>
        <v>133</v>
      </c>
      <c r="F24" s="2">
        <f>+C24+'Abril 2023'!F24</f>
        <v>97</v>
      </c>
      <c r="G24" s="17">
        <f t="shared" si="0"/>
        <v>37.113402061855673</v>
      </c>
      <c r="H24" s="2">
        <f>+B24-C24+'Abril 2023'!H24</f>
        <v>245</v>
      </c>
      <c r="I24" s="18">
        <f>+'Mayo 2022'!H24</f>
        <v>234</v>
      </c>
      <c r="J24" s="17">
        <f t="shared" si="1"/>
        <v>4.700854700854701</v>
      </c>
    </row>
    <row r="25" spans="1:10" ht="13" x14ac:dyDescent="0.15">
      <c r="A25" s="1" t="s">
        <v>22</v>
      </c>
      <c r="B25" s="2">
        <v>50</v>
      </c>
      <c r="C25" s="19">
        <f>+'Mayo 2022'!B25</f>
        <v>61</v>
      </c>
      <c r="D25" s="17">
        <f t="shared" si="6"/>
        <v>-18.032786885245901</v>
      </c>
      <c r="E25" s="2">
        <f>+B25+'Abril 2023'!E25</f>
        <v>233</v>
      </c>
      <c r="F25" s="2">
        <f>+C25+'Abril 2023'!F25</f>
        <v>281</v>
      </c>
      <c r="G25" s="17">
        <f t="shared" si="0"/>
        <v>-17.081850533807827</v>
      </c>
      <c r="H25" s="2">
        <f>+B25-C25+'Abril 2023'!H25</f>
        <v>526</v>
      </c>
      <c r="I25" s="18">
        <f>+'Mayo 2022'!H25</f>
        <v>574</v>
      </c>
      <c r="J25" s="17">
        <f t="shared" si="1"/>
        <v>-8.3623693379790947</v>
      </c>
    </row>
    <row r="26" spans="1:10" ht="13" x14ac:dyDescent="0.15">
      <c r="A26" s="1" t="s">
        <v>21</v>
      </c>
      <c r="B26" s="2">
        <v>16</v>
      </c>
      <c r="C26" s="19">
        <f>+'Mayo 2022'!B26</f>
        <v>17</v>
      </c>
      <c r="D26" s="17">
        <f t="shared" si="6"/>
        <v>-5.882352941176471</v>
      </c>
      <c r="E26" s="2">
        <f>+B26+'Abril 2023'!E26</f>
        <v>75</v>
      </c>
      <c r="F26" s="2">
        <f>+C26+'Abril 2023'!F26</f>
        <v>82</v>
      </c>
      <c r="G26" s="17">
        <f t="shared" si="0"/>
        <v>-8.536585365853659</v>
      </c>
      <c r="H26" s="2">
        <f>+B26-C26+'Abril 2023'!H26</f>
        <v>162</v>
      </c>
      <c r="I26" s="18">
        <f>+'Mayo 2022'!H26</f>
        <v>171</v>
      </c>
      <c r="J26" s="17">
        <f t="shared" si="1"/>
        <v>-5.2631578947368425</v>
      </c>
    </row>
    <row r="27" spans="1:10" ht="13" x14ac:dyDescent="0.15">
      <c r="A27" s="1" t="s">
        <v>30</v>
      </c>
      <c r="B27" s="2">
        <v>10</v>
      </c>
      <c r="C27" s="19">
        <f>+'Mayo 2022'!B27</f>
        <v>11</v>
      </c>
      <c r="D27" s="17">
        <f t="shared" si="6"/>
        <v>-9.0909090909090917</v>
      </c>
      <c r="E27" s="2">
        <f>+B27+'Abril 2023'!E27</f>
        <v>49</v>
      </c>
      <c r="F27" s="2">
        <f>+C27+'Abril 2023'!F27</f>
        <v>48</v>
      </c>
      <c r="G27" s="17">
        <f t="shared" si="0"/>
        <v>2.0833333333333335</v>
      </c>
      <c r="H27" s="2">
        <f>+B27-C27+'Abril 2023'!H27</f>
        <v>95</v>
      </c>
      <c r="I27" s="18">
        <f>+'Mayo 2022'!H27</f>
        <v>105</v>
      </c>
      <c r="J27" s="17">
        <f t="shared" si="1"/>
        <v>-9.5238095238095237</v>
      </c>
    </row>
    <row r="28" spans="1:10" x14ac:dyDescent="0.15">
      <c r="A28" s="8" t="s">
        <v>27</v>
      </c>
      <c r="B28" s="6">
        <f>SUM(B20:B27)</f>
        <v>223</v>
      </c>
      <c r="C28" s="6">
        <f>SUM(C20:C27)</f>
        <v>254</v>
      </c>
      <c r="D28" s="7">
        <f>+(B28-C28)*100/C28</f>
        <v>-12.204724409448819</v>
      </c>
      <c r="E28" s="6">
        <f>SUM(E20:E27)</f>
        <v>1091</v>
      </c>
      <c r="F28" s="6">
        <f>SUM(F20:F27)</f>
        <v>1116</v>
      </c>
      <c r="G28" s="7">
        <f>+(E28-F28)*100/F28</f>
        <v>-2.2401433691756272</v>
      </c>
      <c r="H28" s="6">
        <f>SUM(H20:H27)</f>
        <v>2363</v>
      </c>
      <c r="I28" s="6">
        <f>SUM(I20:I27)</f>
        <v>2433</v>
      </c>
      <c r="J28" s="7">
        <f>+(H28-I28)*100/I28</f>
        <v>-2.8771064529387589</v>
      </c>
    </row>
    <row r="29" spans="1:10" ht="14" x14ac:dyDescent="0.15">
      <c r="A29" s="16" t="s">
        <v>28</v>
      </c>
      <c r="B29" s="14">
        <f>+B7+B13+B19+B28</f>
        <v>2268</v>
      </c>
      <c r="C29" s="14">
        <f>+C7+C13+C19+C28</f>
        <v>2341</v>
      </c>
      <c r="D29" s="15">
        <f>+(B29-C29)*100/C29</f>
        <v>-3.1183255019222553</v>
      </c>
      <c r="E29" s="14">
        <f t="shared" ref="E29:I29" si="7">+E7+E13+E19+E28</f>
        <v>10869</v>
      </c>
      <c r="F29" s="14">
        <f t="shared" si="7"/>
        <v>11574</v>
      </c>
      <c r="G29" s="15">
        <f>+(E29-F29)*100/F29</f>
        <v>-6.0912389839294976</v>
      </c>
      <c r="H29" s="14">
        <f t="shared" si="7"/>
        <v>24580</v>
      </c>
      <c r="I29" s="14">
        <f t="shared" si="7"/>
        <v>27190</v>
      </c>
      <c r="J29" s="15">
        <f>+(H29-I29)*100/I29</f>
        <v>-9.5991173225450535</v>
      </c>
    </row>
    <row r="30" spans="1:10" x14ac:dyDescent="0.15">
      <c r="A30" s="13" t="s">
        <v>29</v>
      </c>
      <c r="B30" s="13">
        <f>+B29-B7</f>
        <v>1899</v>
      </c>
      <c r="C30" s="13">
        <f>+C29-C7</f>
        <v>1964</v>
      </c>
      <c r="D30" s="12">
        <f>+(B30-C30)*100/C30</f>
        <v>-3.3095723014256619</v>
      </c>
      <c r="E30" s="13">
        <f t="shared" ref="E30:I30" si="8">+E29-E7</f>
        <v>9249</v>
      </c>
      <c r="F30" s="13">
        <f t="shared" si="8"/>
        <v>9689</v>
      </c>
      <c r="G30" s="12">
        <f>+(E30-F30)*100/F30</f>
        <v>-4.5412323253173703</v>
      </c>
      <c r="H30" s="13">
        <f t="shared" si="8"/>
        <v>20867</v>
      </c>
      <c r="I30" s="13">
        <f t="shared" si="8"/>
        <v>22580</v>
      </c>
      <c r="J30" s="12">
        <f>+(H30-I30)*100/I30</f>
        <v>-7.5863596102745792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6356-C59B-C740-A26C-E3615DF8F31E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87</v>
      </c>
      <c r="C4" s="19">
        <f>+'Abril 2022'!B4</f>
        <v>108</v>
      </c>
      <c r="D4" s="17">
        <f>+(B4-C4)*100/C4</f>
        <v>-19.444444444444443</v>
      </c>
      <c r="E4" s="2">
        <f>+B4+'Marzo 2023'!E4</f>
        <v>349</v>
      </c>
      <c r="F4" s="2">
        <f>+C4+'Marzo 2023'!F4</f>
        <v>437</v>
      </c>
      <c r="G4" s="17">
        <f t="shared" ref="G4:G27" si="0">+(E4-F4)*100/F4</f>
        <v>-20.137299771167047</v>
      </c>
      <c r="H4" s="2">
        <f>+B4-C4+'Marzo 2023'!H4</f>
        <v>1040</v>
      </c>
      <c r="I4" s="18">
        <f>+'Abril 2022'!H4</f>
        <v>1368</v>
      </c>
      <c r="J4" s="17">
        <f t="shared" ref="J4:J27" si="1">+(H4-I4)*100/I4</f>
        <v>-23.976608187134502</v>
      </c>
    </row>
    <row r="5" spans="1:10" ht="13" x14ac:dyDescent="0.15">
      <c r="A5" s="1" t="s">
        <v>5</v>
      </c>
      <c r="B5" s="2">
        <v>96</v>
      </c>
      <c r="C5" s="19">
        <f>+'Abril 2022'!B5</f>
        <v>125</v>
      </c>
      <c r="D5" s="17">
        <f t="shared" ref="D5:D18" si="2">+(B5-C5)*100/C5</f>
        <v>-23.2</v>
      </c>
      <c r="E5" s="2">
        <f>+B5+'Marzo 2023'!E5</f>
        <v>403</v>
      </c>
      <c r="F5" s="2">
        <f>+C5+'Marzo 2023'!F5</f>
        <v>492</v>
      </c>
      <c r="G5" s="17">
        <f t="shared" si="0"/>
        <v>-18.089430894308943</v>
      </c>
      <c r="H5" s="2">
        <f>+B5-C5+'Marzo 2023'!H5</f>
        <v>1182</v>
      </c>
      <c r="I5" s="18">
        <f>+'Abril 2022'!H5</f>
        <v>1598</v>
      </c>
      <c r="J5" s="17">
        <f t="shared" si="1"/>
        <v>-26.032540675844807</v>
      </c>
    </row>
    <row r="6" spans="1:10" ht="13" x14ac:dyDescent="0.15">
      <c r="A6" s="1" t="s">
        <v>6</v>
      </c>
      <c r="B6" s="2">
        <v>105</v>
      </c>
      <c r="C6" s="19">
        <f>+'Abril 2022'!B6</f>
        <v>139</v>
      </c>
      <c r="D6" s="17">
        <f t="shared" si="2"/>
        <v>-24.46043165467626</v>
      </c>
      <c r="E6" s="2">
        <f>+B6+'Marzo 2023'!E6</f>
        <v>499</v>
      </c>
      <c r="F6" s="2">
        <f>+C6+'Marzo 2023'!F6</f>
        <v>579</v>
      </c>
      <c r="G6" s="17">
        <f t="shared" si="0"/>
        <v>-13.81692573402418</v>
      </c>
      <c r="H6" s="2">
        <f>+B6-C6+'Marzo 2023'!H6</f>
        <v>1499</v>
      </c>
      <c r="I6" s="18">
        <f>+'Abril 2022'!H6</f>
        <v>1762</v>
      </c>
      <c r="J6" s="17">
        <f t="shared" si="1"/>
        <v>-14.92622020431328</v>
      </c>
    </row>
    <row r="7" spans="1:10" x14ac:dyDescent="0.15">
      <c r="A7" s="8" t="s">
        <v>1</v>
      </c>
      <c r="B7" s="6">
        <f t="shared" ref="B7" si="3">+B4+B5+B6</f>
        <v>288</v>
      </c>
      <c r="C7" s="6">
        <f>SUM(C4:C6)</f>
        <v>372</v>
      </c>
      <c r="D7" s="7">
        <f>+(B7-C7)*100/C7</f>
        <v>-22.580645161290324</v>
      </c>
      <c r="E7" s="6">
        <f>SUM(E4:E6)</f>
        <v>1251</v>
      </c>
      <c r="F7" s="6">
        <f>SUM(F4:F6)</f>
        <v>1508</v>
      </c>
      <c r="G7" s="7">
        <f t="shared" si="0"/>
        <v>-17.042440318302386</v>
      </c>
      <c r="H7" s="6">
        <f>SUM(H4:H6)</f>
        <v>3721</v>
      </c>
      <c r="I7" s="6">
        <f>SUM(I4:I6)</f>
        <v>4728</v>
      </c>
      <c r="J7" s="7">
        <f t="shared" si="1"/>
        <v>-21.29864636209814</v>
      </c>
    </row>
    <row r="8" spans="1:10" ht="13" x14ac:dyDescent="0.15">
      <c r="A8" s="1" t="s">
        <v>7</v>
      </c>
      <c r="B8" s="2">
        <v>98</v>
      </c>
      <c r="C8" s="19">
        <f>+'Abril 2022'!B8</f>
        <v>122</v>
      </c>
      <c r="D8" s="17">
        <f t="shared" si="2"/>
        <v>-19.672131147540984</v>
      </c>
      <c r="E8" s="2">
        <f>+B8+'Marzo 2023'!E8</f>
        <v>437</v>
      </c>
      <c r="F8" s="2">
        <f>+C8+'Marzo 2023'!F8</f>
        <v>466</v>
      </c>
      <c r="G8" s="17">
        <f t="shared" si="0"/>
        <v>-6.2231759656652361</v>
      </c>
      <c r="H8" s="2">
        <f>+B8-C8+'Marzo 2023'!H8</f>
        <v>1279</v>
      </c>
      <c r="I8" s="18">
        <f>+'Abril 2022'!H8</f>
        <v>1510</v>
      </c>
      <c r="J8" s="17">
        <f t="shared" si="1"/>
        <v>-15.298013245033113</v>
      </c>
    </row>
    <row r="9" spans="1:10" ht="13" x14ac:dyDescent="0.15">
      <c r="A9" s="1" t="s">
        <v>8</v>
      </c>
      <c r="B9" s="2">
        <v>177</v>
      </c>
      <c r="C9" s="19">
        <f>+'Abril 2022'!B9</f>
        <v>184</v>
      </c>
      <c r="D9" s="17">
        <f t="shared" si="2"/>
        <v>-3.8043478260869565</v>
      </c>
      <c r="E9" s="2">
        <f>+B9+'Marzo 2023'!E9</f>
        <v>782</v>
      </c>
      <c r="F9" s="2">
        <f>+C9+'Marzo 2023'!F9</f>
        <v>842</v>
      </c>
      <c r="G9" s="17">
        <f t="shared" si="0"/>
        <v>-7.1258907363420425</v>
      </c>
      <c r="H9" s="2">
        <f>+B9-C9+'Marzo 2023'!H9</f>
        <v>2297</v>
      </c>
      <c r="I9" s="18">
        <f>+'Abril 2022'!H9</f>
        <v>2508</v>
      </c>
      <c r="J9" s="17">
        <f t="shared" si="1"/>
        <v>-8.4130781499202545</v>
      </c>
    </row>
    <row r="10" spans="1:10" ht="13" x14ac:dyDescent="0.15">
      <c r="A10" s="1" t="s">
        <v>9</v>
      </c>
      <c r="B10" s="2">
        <v>241</v>
      </c>
      <c r="C10" s="19">
        <f>+'Abril 2022'!B10</f>
        <v>329</v>
      </c>
      <c r="D10" s="17">
        <f t="shared" si="2"/>
        <v>-26.747720364741642</v>
      </c>
      <c r="E10" s="2">
        <f>+B10+'Marzo 2023'!E10</f>
        <v>1166</v>
      </c>
      <c r="F10" s="2">
        <f>+C10+'Marzo 2023'!F10</f>
        <v>1328</v>
      </c>
      <c r="G10" s="17">
        <f t="shared" si="0"/>
        <v>-12.198795180722891</v>
      </c>
      <c r="H10" s="2">
        <f>+B10-C10+'Marzo 2023'!H10</f>
        <v>3462</v>
      </c>
      <c r="I10" s="18">
        <f>+'Abril 2022'!H10</f>
        <v>3936</v>
      </c>
      <c r="J10" s="17">
        <f t="shared" si="1"/>
        <v>-12.042682926829269</v>
      </c>
    </row>
    <row r="11" spans="1:10" ht="13" x14ac:dyDescent="0.15">
      <c r="A11" s="1" t="s">
        <v>10</v>
      </c>
      <c r="B11" s="2">
        <v>210</v>
      </c>
      <c r="C11" s="19">
        <f>+'Abril 2022'!B11</f>
        <v>216</v>
      </c>
      <c r="D11" s="17">
        <f t="shared" si="2"/>
        <v>-2.7777777777777777</v>
      </c>
      <c r="E11" s="2">
        <f>+B11+'Marzo 2023'!E11</f>
        <v>1034</v>
      </c>
      <c r="F11" s="2">
        <f>+C11+'Marzo 2023'!F11</f>
        <v>1018</v>
      </c>
      <c r="G11" s="17">
        <f t="shared" si="0"/>
        <v>1.5717092337917484</v>
      </c>
      <c r="H11" s="2">
        <f>+B11-C11+'Marzo 2023'!H11</f>
        <v>2851</v>
      </c>
      <c r="I11" s="18">
        <f>+'Abril 2022'!H11</f>
        <v>3108</v>
      </c>
      <c r="J11" s="17">
        <f t="shared" si="1"/>
        <v>-8.2689832689832699</v>
      </c>
    </row>
    <row r="12" spans="1:10" ht="13" x14ac:dyDescent="0.15">
      <c r="A12" s="1" t="s">
        <v>11</v>
      </c>
      <c r="B12" s="2">
        <v>228</v>
      </c>
      <c r="C12" s="19">
        <f>+'Abril 2022'!B12</f>
        <v>300</v>
      </c>
      <c r="D12" s="17">
        <f t="shared" si="2"/>
        <v>-24</v>
      </c>
      <c r="E12" s="2">
        <f>+B12+'Marzo 2023'!E12</f>
        <v>1183</v>
      </c>
      <c r="F12" s="2">
        <f>+C12+'Marzo 2023'!F12</f>
        <v>1217</v>
      </c>
      <c r="G12" s="17">
        <f t="shared" si="0"/>
        <v>-2.7937551355792936</v>
      </c>
      <c r="H12" s="2">
        <f>+B12-C12+'Marzo 2023'!H12</f>
        <v>3241</v>
      </c>
      <c r="I12" s="18">
        <f>+'Abril 2022'!H12</f>
        <v>3587</v>
      </c>
      <c r="J12" s="17">
        <f t="shared" si="1"/>
        <v>-9.6459436855310852</v>
      </c>
    </row>
    <row r="13" spans="1:10" x14ac:dyDescent="0.15">
      <c r="A13" s="8" t="s">
        <v>2</v>
      </c>
      <c r="B13" s="6">
        <f t="shared" ref="B13" si="4">+B8+B9+B10+B11+B12</f>
        <v>954</v>
      </c>
      <c r="C13" s="6">
        <f>SUM(C8:C12)</f>
        <v>1151</v>
      </c>
      <c r="D13" s="7">
        <f>+(B13-C13)*100/C13</f>
        <v>-17.115551694178976</v>
      </c>
      <c r="E13" s="6">
        <f>SUM(E8:E12)</f>
        <v>4602</v>
      </c>
      <c r="F13" s="6">
        <f>SUM(F8:F12)</f>
        <v>4871</v>
      </c>
      <c r="G13" s="7">
        <f t="shared" si="0"/>
        <v>-5.5224799835762681</v>
      </c>
      <c r="H13" s="6">
        <f>SUM(H8:H12)</f>
        <v>13130</v>
      </c>
      <c r="I13" s="6">
        <f>SUM(I8:I12)</f>
        <v>14649</v>
      </c>
      <c r="J13" s="7">
        <f t="shared" si="1"/>
        <v>-10.369308485220834</v>
      </c>
    </row>
    <row r="14" spans="1:10" ht="13" x14ac:dyDescent="0.15">
      <c r="A14" s="1" t="s">
        <v>12</v>
      </c>
      <c r="B14" s="2">
        <v>121</v>
      </c>
      <c r="C14" s="19">
        <f>+'Abril 2022'!B14</f>
        <v>142</v>
      </c>
      <c r="D14" s="17">
        <f t="shared" si="2"/>
        <v>-14.788732394366198</v>
      </c>
      <c r="E14" s="2">
        <f>+B14+'Marzo 2023'!E14</f>
        <v>559</v>
      </c>
      <c r="F14" s="2">
        <f>+C14+'Marzo 2023'!F14</f>
        <v>588</v>
      </c>
      <c r="G14" s="17">
        <f t="shared" si="0"/>
        <v>-4.9319727891156466</v>
      </c>
      <c r="H14" s="2">
        <f>+B14-C14+'Marzo 2023'!H14</f>
        <v>1638</v>
      </c>
      <c r="I14" s="18">
        <f>+'Abril 2022'!H14</f>
        <v>1723</v>
      </c>
      <c r="J14" s="17">
        <f t="shared" si="1"/>
        <v>-4.9332559489262913</v>
      </c>
    </row>
    <row r="15" spans="1:10" ht="13" x14ac:dyDescent="0.15">
      <c r="A15" s="1" t="s">
        <v>13</v>
      </c>
      <c r="B15" s="2">
        <v>86</v>
      </c>
      <c r="C15" s="19">
        <f>+'Abril 2022'!B15</f>
        <v>120</v>
      </c>
      <c r="D15" s="17">
        <f t="shared" si="2"/>
        <v>-28.333333333333332</v>
      </c>
      <c r="E15" s="2">
        <f>+B15+'Marzo 2023'!E15</f>
        <v>471</v>
      </c>
      <c r="F15" s="2">
        <f>+C15+'Marzo 2023'!F15</f>
        <v>500</v>
      </c>
      <c r="G15" s="17">
        <f t="shared" si="0"/>
        <v>-5.8</v>
      </c>
      <c r="H15" s="2">
        <f>+B15-C15+'Marzo 2023'!H15</f>
        <v>1305</v>
      </c>
      <c r="I15" s="18">
        <f>+'Abril 2022'!H15</f>
        <v>1399</v>
      </c>
      <c r="J15" s="17">
        <f t="shared" si="1"/>
        <v>-6.719085060757684</v>
      </c>
    </row>
    <row r="16" spans="1:10" ht="13" x14ac:dyDescent="0.15">
      <c r="A16" s="1" t="s">
        <v>14</v>
      </c>
      <c r="B16" s="2">
        <v>84</v>
      </c>
      <c r="C16" s="19">
        <f>+'Abril 2022'!B16</f>
        <v>103</v>
      </c>
      <c r="D16" s="17">
        <f t="shared" si="2"/>
        <v>-18.446601941747574</v>
      </c>
      <c r="E16" s="2">
        <f>+B16+'Marzo 2023'!E16</f>
        <v>409</v>
      </c>
      <c r="F16" s="2">
        <f>+C16+'Marzo 2023'!F16</f>
        <v>455</v>
      </c>
      <c r="G16" s="17">
        <f t="shared" si="0"/>
        <v>-10.109890109890109</v>
      </c>
      <c r="H16" s="2">
        <f>+B16-C16+'Marzo 2023'!H16</f>
        <v>1166</v>
      </c>
      <c r="I16" s="18">
        <f>+'Abril 2022'!H16</f>
        <v>1351</v>
      </c>
      <c r="J16" s="17">
        <f t="shared" si="1"/>
        <v>-13.693560325684677</v>
      </c>
    </row>
    <row r="17" spans="1:10" ht="13" x14ac:dyDescent="0.15">
      <c r="A17" s="1" t="s">
        <v>15</v>
      </c>
      <c r="B17" s="2">
        <v>62</v>
      </c>
      <c r="C17" s="19">
        <f>+'Abril 2022'!B17</f>
        <v>58</v>
      </c>
      <c r="D17" s="17">
        <f t="shared" si="2"/>
        <v>6.8965517241379306</v>
      </c>
      <c r="E17" s="2">
        <f>+B17+'Marzo 2023'!E17</f>
        <v>282</v>
      </c>
      <c r="F17" s="2">
        <f>+C17+'Marzo 2023'!F17</f>
        <v>260</v>
      </c>
      <c r="G17" s="17">
        <f t="shared" si="0"/>
        <v>8.4615384615384617</v>
      </c>
      <c r="H17" s="2">
        <f>+B17-C17+'Marzo 2023'!H17</f>
        <v>787</v>
      </c>
      <c r="I17" s="18">
        <f>+'Abril 2022'!H17</f>
        <v>844</v>
      </c>
      <c r="J17" s="17">
        <f t="shared" si="1"/>
        <v>-6.7535545023696679</v>
      </c>
    </row>
    <row r="18" spans="1:10" ht="13" x14ac:dyDescent="0.15">
      <c r="A18" s="1" t="s">
        <v>31</v>
      </c>
      <c r="B18" s="2">
        <v>33</v>
      </c>
      <c r="C18" s="19">
        <f>+'Abril 2022'!B18</f>
        <v>47</v>
      </c>
      <c r="D18" s="17">
        <f t="shared" si="2"/>
        <v>-29.787234042553191</v>
      </c>
      <c r="E18" s="2">
        <f>+B18+'Marzo 2023'!E18</f>
        <v>159</v>
      </c>
      <c r="F18" s="2">
        <f>+C18+'Marzo 2023'!F18</f>
        <v>189</v>
      </c>
      <c r="G18" s="17">
        <f t="shared" si="0"/>
        <v>-15.873015873015873</v>
      </c>
      <c r="H18" s="2">
        <f>+B18-C18+'Marzo 2023'!H18</f>
        <v>512</v>
      </c>
      <c r="I18" s="18">
        <f>+'Abril 2022'!H18</f>
        <v>547</v>
      </c>
      <c r="J18" s="17">
        <f t="shared" si="1"/>
        <v>-6.3985374771480803</v>
      </c>
    </row>
    <row r="19" spans="1:10" x14ac:dyDescent="0.15">
      <c r="A19" s="8" t="s">
        <v>3</v>
      </c>
      <c r="B19" s="6">
        <f t="shared" ref="B19" si="5">+B14+B16+B15+B17+B18</f>
        <v>386</v>
      </c>
      <c r="C19" s="6">
        <f>SUM(C14:C18)</f>
        <v>470</v>
      </c>
      <c r="D19" s="7">
        <f>+(B19-C19)*100/C19</f>
        <v>-17.872340425531913</v>
      </c>
      <c r="E19" s="6">
        <f>SUM(E14:E18)</f>
        <v>1880</v>
      </c>
      <c r="F19" s="6">
        <f>SUM(F14:F18)</f>
        <v>1992</v>
      </c>
      <c r="G19" s="7">
        <f t="shared" si="0"/>
        <v>-5.6224899598393572</v>
      </c>
      <c r="H19" s="6">
        <f>SUM(H14:H18)</f>
        <v>5408</v>
      </c>
      <c r="I19" s="6">
        <f>SUM(I14:I18)</f>
        <v>5864</v>
      </c>
      <c r="J19" s="7">
        <f t="shared" si="1"/>
        <v>-7.7762619372442021</v>
      </c>
    </row>
    <row r="20" spans="1:10" ht="13" x14ac:dyDescent="0.15">
      <c r="A20" s="1" t="s">
        <v>16</v>
      </c>
      <c r="B20" s="2">
        <v>33</v>
      </c>
      <c r="C20" s="19">
        <f>+'Abril 2022'!B20</f>
        <v>41</v>
      </c>
      <c r="D20" s="17">
        <f t="shared" ref="D20:D27" si="6">+(B20-C20)*100/C20</f>
        <v>-19.512195121951219</v>
      </c>
      <c r="E20" s="2">
        <f>+B20+'Marzo 2023'!E20</f>
        <v>167</v>
      </c>
      <c r="F20" s="2">
        <f>+C20+'Marzo 2023'!F20</f>
        <v>173</v>
      </c>
      <c r="G20" s="17">
        <f t="shared" si="0"/>
        <v>-3.4682080924855492</v>
      </c>
      <c r="H20" s="2">
        <f>+B20-C20+'Marzo 2023'!H20</f>
        <v>461</v>
      </c>
      <c r="I20" s="18">
        <f>+'Abril 2022'!H20</f>
        <v>465</v>
      </c>
      <c r="J20" s="17">
        <f t="shared" si="1"/>
        <v>-0.86021505376344087</v>
      </c>
    </row>
    <row r="21" spans="1:10" ht="13" x14ac:dyDescent="0.15">
      <c r="A21" s="1" t="s">
        <v>17</v>
      </c>
      <c r="B21" s="2">
        <v>25</v>
      </c>
      <c r="C21" s="19">
        <f>+'Abril 2022'!B21</f>
        <v>35</v>
      </c>
      <c r="D21" s="17">
        <f t="shared" si="6"/>
        <v>-28.571428571428573</v>
      </c>
      <c r="E21" s="2">
        <f>+B21+'Marzo 2023'!E21</f>
        <v>159</v>
      </c>
      <c r="F21" s="2">
        <f>+C21+'Marzo 2023'!F21</f>
        <v>135</v>
      </c>
      <c r="G21" s="17">
        <f t="shared" si="0"/>
        <v>17.777777777777779</v>
      </c>
      <c r="H21" s="2">
        <f>+B21-C21+'Marzo 2023'!H21</f>
        <v>452</v>
      </c>
      <c r="I21" s="18">
        <f>+'Abril 2022'!H21</f>
        <v>428</v>
      </c>
      <c r="J21" s="17">
        <f t="shared" si="1"/>
        <v>5.6074766355140184</v>
      </c>
    </row>
    <row r="22" spans="1:10" ht="13" x14ac:dyDescent="0.15">
      <c r="A22" s="1" t="s">
        <v>19</v>
      </c>
      <c r="B22" s="2">
        <v>14</v>
      </c>
      <c r="C22" s="19">
        <f>+'Abril 2022'!B22</f>
        <v>21</v>
      </c>
      <c r="D22" s="17">
        <f t="shared" si="6"/>
        <v>-33.333333333333336</v>
      </c>
      <c r="E22" s="2">
        <f>+B22+'Marzo 2023'!E22</f>
        <v>71</v>
      </c>
      <c r="F22" s="2">
        <f>+C22+'Marzo 2023'!F22</f>
        <v>77</v>
      </c>
      <c r="G22" s="17">
        <f t="shared" si="0"/>
        <v>-7.7922077922077921</v>
      </c>
      <c r="H22" s="2">
        <f>+B22-C22+'Marzo 2023'!H22</f>
        <v>213</v>
      </c>
      <c r="I22" s="18">
        <f>+'Abril 2022'!H22</f>
        <v>205</v>
      </c>
      <c r="J22" s="17">
        <f t="shared" si="1"/>
        <v>3.9024390243902438</v>
      </c>
    </row>
    <row r="23" spans="1:10" ht="13" x14ac:dyDescent="0.15">
      <c r="A23" s="1" t="s">
        <v>18</v>
      </c>
      <c r="B23" s="2">
        <v>18</v>
      </c>
      <c r="C23" s="19">
        <f>+'Abril 2022'!B23</f>
        <v>23</v>
      </c>
      <c r="D23" s="17">
        <f t="shared" si="6"/>
        <v>-21.739130434782609</v>
      </c>
      <c r="E23" s="2">
        <f>+B23+'Marzo 2023'!E23</f>
        <v>81</v>
      </c>
      <c r="F23" s="2">
        <f>+C23+'Marzo 2023'!F23</f>
        <v>84</v>
      </c>
      <c r="G23" s="17">
        <f t="shared" si="0"/>
        <v>-3.5714285714285716</v>
      </c>
      <c r="H23" s="2">
        <f>+B23-C23+'Marzo 2023'!H23</f>
        <v>225</v>
      </c>
      <c r="I23" s="18">
        <f>+'Abril 2022'!H23</f>
        <v>236</v>
      </c>
      <c r="J23" s="17">
        <f t="shared" si="1"/>
        <v>-4.6610169491525424</v>
      </c>
    </row>
    <row r="24" spans="1:10" ht="13" x14ac:dyDescent="0.15">
      <c r="A24" s="1" t="s">
        <v>20</v>
      </c>
      <c r="B24" s="2">
        <v>28</v>
      </c>
      <c r="C24" s="19">
        <f>+'Abril 2022'!B24</f>
        <v>17</v>
      </c>
      <c r="D24" s="17">
        <f t="shared" si="6"/>
        <v>64.705882352941174</v>
      </c>
      <c r="E24" s="2">
        <f>+B24+'Marzo 2023'!E24</f>
        <v>109</v>
      </c>
      <c r="F24" s="2">
        <f>+C24+'Marzo 2023'!F24</f>
        <v>71</v>
      </c>
      <c r="G24" s="17">
        <f t="shared" si="0"/>
        <v>53.521126760563384</v>
      </c>
      <c r="H24" s="2">
        <f>+B24-C24+'Marzo 2023'!H24</f>
        <v>247</v>
      </c>
      <c r="I24" s="18">
        <f>+'Abril 2022'!H24</f>
        <v>229</v>
      </c>
      <c r="J24" s="17">
        <f t="shared" si="1"/>
        <v>7.8602620087336241</v>
      </c>
    </row>
    <row r="25" spans="1:10" ht="13" x14ac:dyDescent="0.15">
      <c r="A25" s="1" t="s">
        <v>22</v>
      </c>
      <c r="B25" s="2">
        <v>18</v>
      </c>
      <c r="C25" s="19">
        <f>+'Abril 2022'!B25</f>
        <v>46</v>
      </c>
      <c r="D25" s="17">
        <f t="shared" si="6"/>
        <v>-60.869565217391305</v>
      </c>
      <c r="E25" s="2">
        <f>+B25+'Marzo 2023'!E25</f>
        <v>183</v>
      </c>
      <c r="F25" s="2">
        <f>+C25+'Marzo 2023'!F25</f>
        <v>220</v>
      </c>
      <c r="G25" s="17">
        <f t="shared" si="0"/>
        <v>-16.818181818181817</v>
      </c>
      <c r="H25" s="2">
        <f>+B25-C25+'Marzo 2023'!H25</f>
        <v>537</v>
      </c>
      <c r="I25" s="18">
        <f>+'Abril 2022'!H25</f>
        <v>561</v>
      </c>
      <c r="J25" s="17">
        <f t="shared" si="1"/>
        <v>-4.2780748663101607</v>
      </c>
    </row>
    <row r="26" spans="1:10" ht="13" x14ac:dyDescent="0.15">
      <c r="A26" s="1" t="s">
        <v>21</v>
      </c>
      <c r="B26" s="2">
        <v>13</v>
      </c>
      <c r="C26" s="19">
        <f>+'Abril 2022'!B26</f>
        <v>18</v>
      </c>
      <c r="D26" s="17">
        <f t="shared" si="6"/>
        <v>-27.777777777777779</v>
      </c>
      <c r="E26" s="2">
        <f>+B26+'Marzo 2023'!E26</f>
        <v>59</v>
      </c>
      <c r="F26" s="2">
        <f>+C26+'Marzo 2023'!F26</f>
        <v>65</v>
      </c>
      <c r="G26" s="17">
        <f t="shared" si="0"/>
        <v>-9.2307692307692299</v>
      </c>
      <c r="H26" s="2">
        <f>+B26-C26+'Marzo 2023'!H26</f>
        <v>163</v>
      </c>
      <c r="I26" s="18">
        <f>+'Abril 2022'!H26</f>
        <v>168</v>
      </c>
      <c r="J26" s="17">
        <f t="shared" si="1"/>
        <v>-2.9761904761904763</v>
      </c>
    </row>
    <row r="27" spans="1:10" ht="13" x14ac:dyDescent="0.15">
      <c r="A27" s="1" t="s">
        <v>30</v>
      </c>
      <c r="B27" s="2">
        <v>8</v>
      </c>
      <c r="C27" s="19">
        <f>+'Abril 2022'!B27</f>
        <v>12</v>
      </c>
      <c r="D27" s="17">
        <f t="shared" si="6"/>
        <v>-33.333333333333336</v>
      </c>
      <c r="E27" s="2">
        <f>+B27+'Marzo 2023'!E27</f>
        <v>39</v>
      </c>
      <c r="F27" s="2">
        <f>+C27+'Marzo 2023'!F27</f>
        <v>37</v>
      </c>
      <c r="G27" s="17">
        <f t="shared" si="0"/>
        <v>5.4054054054054053</v>
      </c>
      <c r="H27" s="2">
        <f>+B27-C27+'Marzo 2023'!H27</f>
        <v>96</v>
      </c>
      <c r="I27" s="18">
        <f>+'Abril 2022'!H27</f>
        <v>103</v>
      </c>
      <c r="J27" s="17">
        <f t="shared" si="1"/>
        <v>-6.7961165048543686</v>
      </c>
    </row>
    <row r="28" spans="1:10" x14ac:dyDescent="0.15">
      <c r="A28" s="8" t="s">
        <v>27</v>
      </c>
      <c r="B28" s="6">
        <f>SUM(B20:B27)</f>
        <v>157</v>
      </c>
      <c r="C28" s="6">
        <f>SUM(C20:C27)</f>
        <v>213</v>
      </c>
      <c r="D28" s="7">
        <f>+(B28-C28)*100/C28</f>
        <v>-26.291079812206572</v>
      </c>
      <c r="E28" s="6">
        <f>SUM(E20:E27)</f>
        <v>868</v>
      </c>
      <c r="F28" s="6">
        <f>SUM(F20:F27)</f>
        <v>862</v>
      </c>
      <c r="G28" s="7">
        <f>+(E28-F28)*100/F28</f>
        <v>0.69605568445475641</v>
      </c>
      <c r="H28" s="6">
        <f>SUM(H20:H27)</f>
        <v>2394</v>
      </c>
      <c r="I28" s="6">
        <f>SUM(I20:I27)</f>
        <v>2395</v>
      </c>
      <c r="J28" s="7">
        <f>+(H28-I28)*100/I28</f>
        <v>-4.1753653444676408E-2</v>
      </c>
    </row>
    <row r="29" spans="1:10" ht="14" x14ac:dyDescent="0.15">
      <c r="A29" s="16" t="s">
        <v>28</v>
      </c>
      <c r="B29" s="14">
        <f>+B7+B13+B19+B28</f>
        <v>1785</v>
      </c>
      <c r="C29" s="14">
        <f>+C7+C13+C19+C28</f>
        <v>2206</v>
      </c>
      <c r="D29" s="15">
        <f>+(B29-C29)*100/C29</f>
        <v>-19.084315503173165</v>
      </c>
      <c r="E29" s="14">
        <f t="shared" ref="E29:I29" si="7">+E7+E13+E19+E28</f>
        <v>8601</v>
      </c>
      <c r="F29" s="14">
        <f t="shared" si="7"/>
        <v>9233</v>
      </c>
      <c r="G29" s="15">
        <f>+(E29-F29)*100/F29</f>
        <v>-6.8450124553232969</v>
      </c>
      <c r="H29" s="14">
        <f t="shared" si="7"/>
        <v>24653</v>
      </c>
      <c r="I29" s="14">
        <f t="shared" si="7"/>
        <v>27636</v>
      </c>
      <c r="J29" s="15">
        <f>+(H29-I29)*100/I29</f>
        <v>-10.793892024895065</v>
      </c>
    </row>
    <row r="30" spans="1:10" x14ac:dyDescent="0.15">
      <c r="A30" s="13" t="s">
        <v>29</v>
      </c>
      <c r="B30" s="13">
        <f>+B29-B7</f>
        <v>1497</v>
      </c>
      <c r="C30" s="13">
        <f>+C29-C7</f>
        <v>1834</v>
      </c>
      <c r="D30" s="12">
        <f>+(B30-C30)*100/C30</f>
        <v>-18.37513631406761</v>
      </c>
      <c r="E30" s="13">
        <f t="shared" ref="E30:I30" si="8">+E29-E7</f>
        <v>7350</v>
      </c>
      <c r="F30" s="13">
        <f t="shared" si="8"/>
        <v>7725</v>
      </c>
      <c r="G30" s="12">
        <f>+(E30-F30)*100/F30</f>
        <v>-4.8543689320388346</v>
      </c>
      <c r="H30" s="13">
        <f t="shared" si="8"/>
        <v>20932</v>
      </c>
      <c r="I30" s="13">
        <f t="shared" si="8"/>
        <v>22908</v>
      </c>
      <c r="J30" s="12">
        <f>+(H30-I30)*100/I30</f>
        <v>-8.625807578138641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EB80-4B3A-7845-8AE7-BEFEDA4FB413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67</v>
      </c>
      <c r="C4" s="19">
        <f>+'Septiembre 2023'!B4</f>
        <v>84</v>
      </c>
      <c r="D4" s="17">
        <f>+(B4-C4)*100/C4</f>
        <v>-20.238095238095237</v>
      </c>
      <c r="E4" s="2">
        <f>+B4+'Agosto 2024'!E4</f>
        <v>675</v>
      </c>
      <c r="F4" s="2">
        <f>+C4+'Agosto 2024'!F4</f>
        <v>797</v>
      </c>
      <c r="G4" s="17">
        <f t="shared" ref="G4:G27" si="0">+(E4-F4)*100/F4</f>
        <v>-15.307402760351318</v>
      </c>
      <c r="H4" s="2">
        <f>+B4-C4+'Agosto 2024'!H4</f>
        <v>897</v>
      </c>
      <c r="I4" s="18">
        <f>+'Septiembre 2023'!H4</f>
        <v>1059</v>
      </c>
      <c r="J4" s="17">
        <f t="shared" ref="J4:J27" si="1">+(H4-I4)*100/I4</f>
        <v>-15.297450424929178</v>
      </c>
    </row>
    <row r="5" spans="1:10" ht="13" x14ac:dyDescent="0.15">
      <c r="A5" s="1" t="s">
        <v>5</v>
      </c>
      <c r="B5" s="2">
        <v>91</v>
      </c>
      <c r="C5" s="19">
        <f>+'Septiembre 2023'!B5</f>
        <v>93</v>
      </c>
      <c r="D5" s="17">
        <f t="shared" ref="D5:D18" si="2">+(B5-C5)*100/C5</f>
        <v>-2.150537634408602</v>
      </c>
      <c r="E5" s="2">
        <f>+B5+'Agosto 2024'!E5</f>
        <v>879</v>
      </c>
      <c r="F5" s="2">
        <f>+C5+'Agosto 2024'!F5</f>
        <v>887</v>
      </c>
      <c r="G5" s="17">
        <f t="shared" si="0"/>
        <v>-0.90191657271702363</v>
      </c>
      <c r="H5" s="2">
        <f>+B5-C5+'Agosto 2024'!H5</f>
        <v>1145</v>
      </c>
      <c r="I5" s="18">
        <f>+'Septiembre 2023'!H5</f>
        <v>1153</v>
      </c>
      <c r="J5" s="17">
        <f t="shared" si="1"/>
        <v>-0.69384215091066781</v>
      </c>
    </row>
    <row r="6" spans="1:10" ht="13" x14ac:dyDescent="0.15">
      <c r="A6" s="1" t="s">
        <v>6</v>
      </c>
      <c r="B6" s="2">
        <v>133</v>
      </c>
      <c r="C6" s="19">
        <f>+'Septiembre 2023'!B6</f>
        <v>119</v>
      </c>
      <c r="D6" s="17">
        <f t="shared" si="2"/>
        <v>11.764705882352942</v>
      </c>
      <c r="E6" s="2">
        <f>+B6+'Agosto 2024'!E6</f>
        <v>1065</v>
      </c>
      <c r="F6" s="2">
        <f>+C6+'Agosto 2024'!F6</f>
        <v>1076</v>
      </c>
      <c r="G6" s="17">
        <f t="shared" si="0"/>
        <v>-1.0223048327137547</v>
      </c>
      <c r="H6" s="2">
        <f>+B6-C6+'Agosto 2024'!H6</f>
        <v>1410</v>
      </c>
      <c r="I6" s="18">
        <f>+'Septiembre 2023'!H6</f>
        <v>1446</v>
      </c>
      <c r="J6" s="17">
        <f t="shared" si="1"/>
        <v>-2.4896265560165975</v>
      </c>
    </row>
    <row r="7" spans="1:10" x14ac:dyDescent="0.15">
      <c r="A7" s="8" t="s">
        <v>1</v>
      </c>
      <c r="B7" s="6">
        <f t="shared" ref="B7" si="3">SUM(B4:B6)</f>
        <v>291</v>
      </c>
      <c r="C7" s="6">
        <f>SUM(C4:C6)</f>
        <v>296</v>
      </c>
      <c r="D7" s="7">
        <f>+(B7-C7)*100/C7</f>
        <v>-1.6891891891891893</v>
      </c>
      <c r="E7" s="6">
        <f>SUM(E4:E6)</f>
        <v>2619</v>
      </c>
      <c r="F7" s="6">
        <f>SUM(F4:F6)</f>
        <v>2760</v>
      </c>
      <c r="G7" s="7">
        <f t="shared" si="0"/>
        <v>-5.1086956521739131</v>
      </c>
      <c r="H7" s="6">
        <f>SUM(H4:H6)</f>
        <v>3452</v>
      </c>
      <c r="I7" s="6">
        <f>SUM(I4:I6)</f>
        <v>3658</v>
      </c>
      <c r="J7" s="7">
        <f t="shared" si="1"/>
        <v>-5.6314926189174415</v>
      </c>
    </row>
    <row r="8" spans="1:10" ht="13" x14ac:dyDescent="0.15">
      <c r="A8" s="1" t="s">
        <v>7</v>
      </c>
      <c r="B8" s="2">
        <v>98</v>
      </c>
      <c r="C8" s="19">
        <f>+'Septiembre 2023'!B8</f>
        <v>101</v>
      </c>
      <c r="D8" s="17">
        <f t="shared" si="2"/>
        <v>-2.9702970297029703</v>
      </c>
      <c r="E8" s="2">
        <f>+B8+'Agosto 2024'!E8</f>
        <v>905</v>
      </c>
      <c r="F8" s="2">
        <f>+C8+'Agosto 2024'!F8</f>
        <v>934</v>
      </c>
      <c r="G8" s="17">
        <f t="shared" si="0"/>
        <v>-3.1049250535331905</v>
      </c>
      <c r="H8" s="2">
        <f>+B8-C8+'Agosto 2024'!H8</f>
        <v>1222</v>
      </c>
      <c r="I8" s="18">
        <f>+'Septiembre 2023'!H8</f>
        <v>1252</v>
      </c>
      <c r="J8" s="17">
        <f t="shared" si="1"/>
        <v>-2.3961661341853033</v>
      </c>
    </row>
    <row r="9" spans="1:10" ht="13" x14ac:dyDescent="0.15">
      <c r="A9" s="1" t="s">
        <v>8</v>
      </c>
      <c r="B9" s="2">
        <v>168</v>
      </c>
      <c r="C9" s="19">
        <f>+'Septiembre 2023'!B9</f>
        <v>125</v>
      </c>
      <c r="D9" s="17">
        <f t="shared" si="2"/>
        <v>34.4</v>
      </c>
      <c r="E9" s="2">
        <f>+B9+'Agosto 2024'!E9</f>
        <v>1742</v>
      </c>
      <c r="F9" s="2">
        <f>+C9+'Agosto 2024'!F9</f>
        <v>1577</v>
      </c>
      <c r="G9" s="17">
        <f t="shared" si="0"/>
        <v>10.46290424857324</v>
      </c>
      <c r="H9" s="2">
        <f>+B9-C9+'Agosto 2024'!H9</f>
        <v>2293</v>
      </c>
      <c r="I9" s="18">
        <f>+'Septiembre 2023'!H9</f>
        <v>2145</v>
      </c>
      <c r="J9" s="17">
        <f t="shared" si="1"/>
        <v>6.8997668997668997</v>
      </c>
    </row>
    <row r="10" spans="1:10" ht="13" x14ac:dyDescent="0.15">
      <c r="A10" s="1" t="s">
        <v>9</v>
      </c>
      <c r="B10" s="2">
        <v>292</v>
      </c>
      <c r="C10" s="19">
        <f>+'Septiembre 2023'!B10</f>
        <v>259</v>
      </c>
      <c r="D10" s="17">
        <f t="shared" si="2"/>
        <v>12.741312741312742</v>
      </c>
      <c r="E10" s="2">
        <f>+B10+'Agosto 2024'!E10</f>
        <v>2703</v>
      </c>
      <c r="F10" s="2">
        <f>+C10+'Agosto 2024'!F10</f>
        <v>2601</v>
      </c>
      <c r="G10" s="17">
        <f t="shared" si="0"/>
        <v>3.9215686274509802</v>
      </c>
      <c r="H10" s="2">
        <f>+B10-C10+'Agosto 2024'!H10</f>
        <v>3579</v>
      </c>
      <c r="I10" s="18">
        <f>+'Septiembre 2023'!H10</f>
        <v>3465</v>
      </c>
      <c r="J10" s="17">
        <f t="shared" si="1"/>
        <v>3.2900432900432901</v>
      </c>
    </row>
    <row r="11" spans="1:10" ht="13" x14ac:dyDescent="0.15">
      <c r="A11" s="1" t="s">
        <v>10</v>
      </c>
      <c r="B11" s="2">
        <v>212</v>
      </c>
      <c r="C11" s="19">
        <f>+'Septiembre 2023'!B11</f>
        <v>190</v>
      </c>
      <c r="D11" s="17">
        <f t="shared" si="2"/>
        <v>11.578947368421053</v>
      </c>
      <c r="E11" s="2">
        <f>+B11+'Agosto 2024'!E11</f>
        <v>2187</v>
      </c>
      <c r="F11" s="2">
        <f>+C11+'Agosto 2024'!F11</f>
        <v>2064</v>
      </c>
      <c r="G11" s="17">
        <f t="shared" si="0"/>
        <v>5.9593023255813957</v>
      </c>
      <c r="H11" s="2">
        <f>+B11-C11+'Agosto 2024'!H11</f>
        <v>2888</v>
      </c>
      <c r="I11" s="18">
        <f>+'Septiembre 2023'!H11</f>
        <v>2785</v>
      </c>
      <c r="J11" s="17">
        <f t="shared" si="1"/>
        <v>3.6983842010771992</v>
      </c>
    </row>
    <row r="12" spans="1:10" ht="13" x14ac:dyDescent="0.15">
      <c r="A12" s="1" t="s">
        <v>11</v>
      </c>
      <c r="B12" s="2">
        <v>227</v>
      </c>
      <c r="C12" s="19">
        <f>+'Septiembre 2023'!B12</f>
        <v>204</v>
      </c>
      <c r="D12" s="17">
        <f t="shared" si="2"/>
        <v>11.274509803921569</v>
      </c>
      <c r="E12" s="2">
        <f>+B12+'Agosto 2024'!E12</f>
        <v>2549</v>
      </c>
      <c r="F12" s="2">
        <f>+C12+'Agosto 2024'!F12</f>
        <v>2357</v>
      </c>
      <c r="G12" s="17">
        <f t="shared" si="0"/>
        <v>8.1459482392872289</v>
      </c>
      <c r="H12" s="2">
        <f>+B12-C12+'Agosto 2024'!H12</f>
        <v>3398</v>
      </c>
      <c r="I12" s="18">
        <f>+'Septiembre 2023'!H12</f>
        <v>3179</v>
      </c>
      <c r="J12" s="17">
        <f t="shared" si="1"/>
        <v>6.8889587920729793</v>
      </c>
    </row>
    <row r="13" spans="1:10" x14ac:dyDescent="0.15">
      <c r="A13" s="8" t="s">
        <v>2</v>
      </c>
      <c r="B13" s="6">
        <f t="shared" ref="B13" si="4">SUM(B8:B12)</f>
        <v>997</v>
      </c>
      <c r="C13" s="6">
        <f>SUM(C8:C12)</f>
        <v>879</v>
      </c>
      <c r="D13" s="7">
        <f>+(B13-C13)*100/C13</f>
        <v>13.424345847554038</v>
      </c>
      <c r="E13" s="6">
        <f>SUM(E8:E12)</f>
        <v>10086</v>
      </c>
      <c r="F13" s="6">
        <f>SUM(F8:F12)</f>
        <v>9533</v>
      </c>
      <c r="G13" s="7">
        <f t="shared" si="0"/>
        <v>5.8009021294450855</v>
      </c>
      <c r="H13" s="6">
        <f>SUM(H8:H12)</f>
        <v>13380</v>
      </c>
      <c r="I13" s="6">
        <f>SUM(I8:I12)</f>
        <v>12826</v>
      </c>
      <c r="J13" s="7">
        <f t="shared" si="1"/>
        <v>4.3193513176360518</v>
      </c>
    </row>
    <row r="14" spans="1:10" ht="13" x14ac:dyDescent="0.15">
      <c r="A14" s="1" t="s">
        <v>12</v>
      </c>
      <c r="B14" s="2">
        <v>137</v>
      </c>
      <c r="C14" s="19">
        <f>+'Septiembre 2023'!B14</f>
        <v>105</v>
      </c>
      <c r="D14" s="17">
        <f t="shared" si="2"/>
        <v>30.476190476190474</v>
      </c>
      <c r="E14" s="2">
        <f>+B14+'Agosto 2024'!E14</f>
        <v>1373</v>
      </c>
      <c r="F14" s="2">
        <f>+C14+'Agosto 2024'!F14</f>
        <v>1208</v>
      </c>
      <c r="G14" s="17">
        <f t="shared" si="0"/>
        <v>13.658940397350994</v>
      </c>
      <c r="H14" s="2">
        <f>+B14-C14+'Agosto 2024'!H14</f>
        <v>1786</v>
      </c>
      <c r="I14" s="18">
        <f>+'Septiembre 2023'!H14</f>
        <v>1628</v>
      </c>
      <c r="J14" s="17">
        <f t="shared" si="1"/>
        <v>9.7051597051597049</v>
      </c>
    </row>
    <row r="15" spans="1:10" ht="13" x14ac:dyDescent="0.15">
      <c r="A15" s="1" t="s">
        <v>13</v>
      </c>
      <c r="B15" s="2">
        <v>110</v>
      </c>
      <c r="C15" s="19">
        <f>+'Septiembre 2023'!B15</f>
        <v>101</v>
      </c>
      <c r="D15" s="17">
        <f t="shared" si="2"/>
        <v>8.9108910891089117</v>
      </c>
      <c r="E15" s="2">
        <f>+B15+'Agosto 2024'!E15</f>
        <v>1088</v>
      </c>
      <c r="F15" s="2">
        <f>+C15+'Agosto 2024'!F15</f>
        <v>996</v>
      </c>
      <c r="G15" s="17">
        <f t="shared" si="0"/>
        <v>9.236947791164658</v>
      </c>
      <c r="H15" s="2">
        <f>+B15-C15+'Agosto 2024'!H15</f>
        <v>1433</v>
      </c>
      <c r="I15" s="18">
        <f>+'Septiembre 2023'!H15</f>
        <v>1347</v>
      </c>
      <c r="J15" s="17">
        <f t="shared" si="1"/>
        <v>6.3845582776540457</v>
      </c>
    </row>
    <row r="16" spans="1:10" ht="13" x14ac:dyDescent="0.15">
      <c r="A16" s="1" t="s">
        <v>14</v>
      </c>
      <c r="B16" s="2">
        <v>109</v>
      </c>
      <c r="C16" s="19">
        <f>+'Septiembre 2023'!B16</f>
        <v>91</v>
      </c>
      <c r="D16" s="17">
        <f t="shared" si="2"/>
        <v>19.780219780219781</v>
      </c>
      <c r="E16" s="2">
        <f>+B16+'Agosto 2024'!E16</f>
        <v>962</v>
      </c>
      <c r="F16" s="2">
        <f>+C16+'Agosto 2024'!F16</f>
        <v>833</v>
      </c>
      <c r="G16" s="17">
        <f t="shared" si="0"/>
        <v>15.486194477791116</v>
      </c>
      <c r="H16" s="2">
        <f>+B16-C16+'Agosto 2024'!H16</f>
        <v>1258</v>
      </c>
      <c r="I16" s="18">
        <f>+'Septiembre 2023'!H16</f>
        <v>1131</v>
      </c>
      <c r="J16" s="17">
        <f t="shared" si="1"/>
        <v>11.229000884173297</v>
      </c>
    </row>
    <row r="17" spans="1:10" ht="13" x14ac:dyDescent="0.15">
      <c r="A17" s="1" t="s">
        <v>15</v>
      </c>
      <c r="B17" s="2">
        <v>75</v>
      </c>
      <c r="C17" s="19">
        <f>+'Septiembre 2023'!B17</f>
        <v>59</v>
      </c>
      <c r="D17" s="17">
        <f t="shared" si="2"/>
        <v>27.118644067796609</v>
      </c>
      <c r="E17" s="2">
        <f>+B17+'Agosto 2024'!E17</f>
        <v>662</v>
      </c>
      <c r="F17" s="2">
        <f>+C17+'Agosto 2024'!F17</f>
        <v>585</v>
      </c>
      <c r="G17" s="17">
        <f t="shared" si="0"/>
        <v>13.162393162393162</v>
      </c>
      <c r="H17" s="2">
        <f>+B17-C17+'Agosto 2024'!H17</f>
        <v>836</v>
      </c>
      <c r="I17" s="18">
        <f>+'Septiembre 2023'!H17</f>
        <v>797</v>
      </c>
      <c r="J17" s="17">
        <f t="shared" si="1"/>
        <v>4.8933500627352569</v>
      </c>
    </row>
    <row r="18" spans="1:10" ht="13" x14ac:dyDescent="0.15">
      <c r="A18" s="1" t="s">
        <v>31</v>
      </c>
      <c r="B18" s="2">
        <v>67</v>
      </c>
      <c r="C18" s="19">
        <f>+'Septiembre 2023'!B18</f>
        <v>28</v>
      </c>
      <c r="D18" s="17">
        <f t="shared" si="2"/>
        <v>139.28571428571428</v>
      </c>
      <c r="E18" s="2">
        <f>+B18+'Agosto 2024'!E18</f>
        <v>455</v>
      </c>
      <c r="F18" s="2">
        <f>+C18+'Agosto 2024'!F18</f>
        <v>354</v>
      </c>
      <c r="G18" s="17">
        <f t="shared" si="0"/>
        <v>28.531073446327685</v>
      </c>
      <c r="H18" s="2">
        <f>+B18-C18+'Agosto 2024'!H18</f>
        <v>610</v>
      </c>
      <c r="I18" s="18">
        <f>+'Septiembre 2023'!H18</f>
        <v>502</v>
      </c>
      <c r="J18" s="17">
        <f t="shared" si="1"/>
        <v>21.513944223107568</v>
      </c>
    </row>
    <row r="19" spans="1:10" x14ac:dyDescent="0.15">
      <c r="A19" s="8" t="s">
        <v>3</v>
      </c>
      <c r="B19" s="6">
        <f t="shared" ref="B19" si="5">SUM(B14:B18)</f>
        <v>498</v>
      </c>
      <c r="C19" s="6">
        <f>SUM(C14:C18)</f>
        <v>384</v>
      </c>
      <c r="D19" s="7">
        <f>+(B19-C19)*100/C19</f>
        <v>29.6875</v>
      </c>
      <c r="E19" s="6">
        <f>SUM(E14:E18)</f>
        <v>4540</v>
      </c>
      <c r="F19" s="6">
        <f>SUM(F14:F18)</f>
        <v>3976</v>
      </c>
      <c r="G19" s="7">
        <f t="shared" si="0"/>
        <v>14.185110663983904</v>
      </c>
      <c r="H19" s="6">
        <f>SUM(H14:H18)</f>
        <v>5923</v>
      </c>
      <c r="I19" s="6">
        <f>SUM(I14:I18)</f>
        <v>5405</v>
      </c>
      <c r="J19" s="7">
        <f t="shared" si="1"/>
        <v>9.5837187789084179</v>
      </c>
    </row>
    <row r="20" spans="1:10" ht="13" x14ac:dyDescent="0.15">
      <c r="A20" s="1" t="s">
        <v>16</v>
      </c>
      <c r="B20" s="2">
        <v>44</v>
      </c>
      <c r="C20" s="19">
        <f>+'Septiembre 2023'!B20</f>
        <v>34</v>
      </c>
      <c r="D20" s="17">
        <f t="shared" ref="D20:D27" si="6">+(B20-C20)*100/C20</f>
        <v>29.411764705882351</v>
      </c>
      <c r="E20" s="2">
        <f>+B20+'Agosto 2024'!E20</f>
        <v>392</v>
      </c>
      <c r="F20" s="2">
        <f>+C20+'Agosto 2024'!F20</f>
        <v>329</v>
      </c>
      <c r="G20" s="17">
        <f t="shared" si="0"/>
        <v>19.148936170212767</v>
      </c>
      <c r="H20" s="2">
        <f>+B20-C20+'Agosto 2024'!H20</f>
        <v>498</v>
      </c>
      <c r="I20" s="18">
        <f>+'Septiembre 2023'!H20</f>
        <v>441</v>
      </c>
      <c r="J20" s="17">
        <f t="shared" si="1"/>
        <v>12.92517006802721</v>
      </c>
    </row>
    <row r="21" spans="1:10" ht="13" x14ac:dyDescent="0.15">
      <c r="A21" s="1" t="s">
        <v>17</v>
      </c>
      <c r="B21" s="2">
        <v>33</v>
      </c>
      <c r="C21" s="19">
        <f>+'Septiembre 2023'!B21</f>
        <v>32</v>
      </c>
      <c r="D21" s="17">
        <f t="shared" si="6"/>
        <v>3.125</v>
      </c>
      <c r="E21" s="2">
        <f>+B21+'Agosto 2024'!E21</f>
        <v>375</v>
      </c>
      <c r="F21" s="2">
        <f>+C21+'Agosto 2024'!F21</f>
        <v>340</v>
      </c>
      <c r="G21" s="17">
        <f t="shared" si="0"/>
        <v>10.294117647058824</v>
      </c>
      <c r="H21" s="2">
        <f>+B21-C21+'Agosto 2024'!H21</f>
        <v>481</v>
      </c>
      <c r="I21" s="18">
        <f>+'Septiembre 2023'!H21</f>
        <v>452</v>
      </c>
      <c r="J21" s="17">
        <f t="shared" si="1"/>
        <v>6.4159292035398234</v>
      </c>
    </row>
    <row r="22" spans="1:10" ht="13" x14ac:dyDescent="0.15">
      <c r="A22" s="1" t="s">
        <v>19</v>
      </c>
      <c r="B22" s="2">
        <v>17</v>
      </c>
      <c r="C22" s="19">
        <f>+'Septiembre 2023'!B22</f>
        <v>14</v>
      </c>
      <c r="D22" s="17">
        <f t="shared" si="6"/>
        <v>21.428571428571427</v>
      </c>
      <c r="E22" s="2">
        <f>+B22+'Agosto 2024'!E22</f>
        <v>171</v>
      </c>
      <c r="F22" s="2">
        <f>+C22+'Agosto 2024'!F22</f>
        <v>150</v>
      </c>
      <c r="G22" s="17">
        <f t="shared" si="0"/>
        <v>14</v>
      </c>
      <c r="H22" s="2">
        <f>+B22-C22+'Agosto 2024'!H22</f>
        <v>222</v>
      </c>
      <c r="I22" s="18">
        <f>+'Septiembre 2023'!H22</f>
        <v>217</v>
      </c>
      <c r="J22" s="17">
        <f t="shared" si="1"/>
        <v>2.3041474654377878</v>
      </c>
    </row>
    <row r="23" spans="1:10" ht="13" x14ac:dyDescent="0.15">
      <c r="A23" s="1" t="s">
        <v>18</v>
      </c>
      <c r="B23" s="2">
        <v>20</v>
      </c>
      <c r="C23" s="19">
        <f>+'Septiembre 2023'!B23</f>
        <v>16</v>
      </c>
      <c r="D23" s="17">
        <f t="shared" si="6"/>
        <v>25</v>
      </c>
      <c r="E23" s="2">
        <f>+B23+'Agosto 2024'!E23</f>
        <v>186</v>
      </c>
      <c r="F23" s="2">
        <f>+C23+'Agosto 2024'!F23</f>
        <v>168</v>
      </c>
      <c r="G23" s="17">
        <f t="shared" si="0"/>
        <v>10.714285714285714</v>
      </c>
      <c r="H23" s="2">
        <f>+B23-C23+'Agosto 2024'!H23</f>
        <v>237</v>
      </c>
      <c r="I23" s="18">
        <f>+'Septiembre 2023'!H23</f>
        <v>218</v>
      </c>
      <c r="J23" s="17">
        <f t="shared" si="1"/>
        <v>8.7155963302752291</v>
      </c>
    </row>
    <row r="24" spans="1:10" ht="13" x14ac:dyDescent="0.15">
      <c r="A24" s="1" t="s">
        <v>20</v>
      </c>
      <c r="B24" s="2">
        <v>10</v>
      </c>
      <c r="C24" s="19">
        <f>+'Septiembre 2023'!B24</f>
        <v>16</v>
      </c>
      <c r="D24" s="17">
        <f t="shared" si="6"/>
        <v>-37.5</v>
      </c>
      <c r="E24" s="2">
        <f>+B24+'Agosto 2024'!E24</f>
        <v>188</v>
      </c>
      <c r="F24" s="2">
        <f>+C24+'Agosto 2024'!F24</f>
        <v>196</v>
      </c>
      <c r="G24" s="17">
        <f t="shared" si="0"/>
        <v>-4.0816326530612246</v>
      </c>
      <c r="H24" s="2">
        <f>+B24-C24+'Agosto 2024'!H24</f>
        <v>233</v>
      </c>
      <c r="I24" s="18">
        <f>+'Septiembre 2023'!H24</f>
        <v>249</v>
      </c>
      <c r="J24" s="17">
        <f t="shared" si="1"/>
        <v>-6.4257028112449799</v>
      </c>
    </row>
    <row r="25" spans="1:10" ht="13" x14ac:dyDescent="0.15">
      <c r="A25" s="1" t="s">
        <v>22</v>
      </c>
      <c r="B25" s="2">
        <v>44</v>
      </c>
      <c r="C25" s="19">
        <f>+'Septiembre 2023'!B25</f>
        <v>41</v>
      </c>
      <c r="D25" s="17">
        <f t="shared" si="6"/>
        <v>7.3170731707317076</v>
      </c>
      <c r="E25" s="2">
        <f>+B25+'Agosto 2024'!E25</f>
        <v>464</v>
      </c>
      <c r="F25" s="2">
        <f>+C25+'Agosto 2024'!F25</f>
        <v>397</v>
      </c>
      <c r="G25" s="17">
        <f t="shared" si="0"/>
        <v>16.876574307304786</v>
      </c>
      <c r="H25" s="2">
        <f>+B25-C25+'Agosto 2024'!H25</f>
        <v>599</v>
      </c>
      <c r="I25" s="18">
        <f>+'Septiembre 2023'!H25</f>
        <v>553</v>
      </c>
      <c r="J25" s="17">
        <f t="shared" si="1"/>
        <v>8.3182640144665463</v>
      </c>
    </row>
    <row r="26" spans="1:10" ht="13" x14ac:dyDescent="0.15">
      <c r="A26" s="1" t="s">
        <v>21</v>
      </c>
      <c r="B26" s="2">
        <v>15</v>
      </c>
      <c r="C26" s="19">
        <f>+'Septiembre 2023'!B26</f>
        <v>13</v>
      </c>
      <c r="D26" s="17">
        <f t="shared" si="6"/>
        <v>15.384615384615385</v>
      </c>
      <c r="E26" s="2">
        <f>+B26+'Agosto 2024'!E26</f>
        <v>148</v>
      </c>
      <c r="F26" s="2">
        <f>+C26+'Agosto 2024'!F26</f>
        <v>122</v>
      </c>
      <c r="G26" s="17">
        <f t="shared" si="0"/>
        <v>21.311475409836067</v>
      </c>
      <c r="H26" s="2">
        <f>+B26-C26+'Agosto 2024'!H26</f>
        <v>192</v>
      </c>
      <c r="I26" s="18">
        <f>+'Septiembre 2023'!H26</f>
        <v>163</v>
      </c>
      <c r="J26" s="17">
        <f t="shared" si="1"/>
        <v>17.791411042944784</v>
      </c>
    </row>
    <row r="27" spans="1:10" ht="13" x14ac:dyDescent="0.15">
      <c r="A27" s="1" t="s">
        <v>30</v>
      </c>
      <c r="B27" s="2">
        <v>7</v>
      </c>
      <c r="C27" s="19">
        <f>+'Septiembre 2023'!B27</f>
        <v>10</v>
      </c>
      <c r="D27" s="17">
        <f t="shared" si="6"/>
        <v>-30</v>
      </c>
      <c r="E27" s="2">
        <f>+B27+'Agosto 2024'!E27</f>
        <v>103</v>
      </c>
      <c r="F27" s="2">
        <f>+C27+'Agosto 2024'!F27</f>
        <v>80</v>
      </c>
      <c r="G27" s="17">
        <f t="shared" si="0"/>
        <v>28.75</v>
      </c>
      <c r="H27" s="2">
        <f>+B27-C27+'Agosto 2024'!H27</f>
        <v>119</v>
      </c>
      <c r="I27" s="18">
        <f>+'Septiembre 2023'!H27</f>
        <v>104</v>
      </c>
      <c r="J27" s="17">
        <f t="shared" si="1"/>
        <v>14.423076923076923</v>
      </c>
    </row>
    <row r="28" spans="1:10" x14ac:dyDescent="0.15">
      <c r="A28" s="8" t="s">
        <v>27</v>
      </c>
      <c r="B28" s="6">
        <f t="shared" ref="B28" si="7">SUM(B20:B27)</f>
        <v>190</v>
      </c>
      <c r="C28" s="6">
        <f>SUM(C20:C27)</f>
        <v>176</v>
      </c>
      <c r="D28" s="7">
        <f>+(B28-C28)*100/C28</f>
        <v>7.9545454545454541</v>
      </c>
      <c r="E28" s="6">
        <f>SUM(E20:E27)</f>
        <v>2027</v>
      </c>
      <c r="F28" s="6">
        <f>SUM(F20:F27)</f>
        <v>1782</v>
      </c>
      <c r="G28" s="7">
        <f>+(E28-F28)*100/F28</f>
        <v>13.748597081930415</v>
      </c>
      <c r="H28" s="6">
        <f>SUM(H20:H27)</f>
        <v>2581</v>
      </c>
      <c r="I28" s="6">
        <f>SUM(I20:I27)</f>
        <v>2397</v>
      </c>
      <c r="J28" s="7">
        <f>+(H28-I28)*100/I28</f>
        <v>7.6762619941593657</v>
      </c>
    </row>
    <row r="29" spans="1:10" ht="14" x14ac:dyDescent="0.15">
      <c r="A29" s="16" t="s">
        <v>28</v>
      </c>
      <c r="B29" s="14">
        <f>+B7+B13+B19+B28</f>
        <v>1976</v>
      </c>
      <c r="C29" s="14">
        <f>+C7+C13+C19+C28</f>
        <v>1735</v>
      </c>
      <c r="D29" s="15">
        <f>+(B29-C29)*100/C29</f>
        <v>13.890489913544668</v>
      </c>
      <c r="E29" s="14">
        <f t="shared" ref="E29:I29" si="8">+E7+E13+E19+E28</f>
        <v>19272</v>
      </c>
      <c r="F29" s="14">
        <f t="shared" si="8"/>
        <v>18051</v>
      </c>
      <c r="G29" s="15">
        <f>+(E29-F29)*100/F29</f>
        <v>6.7641681901279709</v>
      </c>
      <c r="H29" s="14">
        <f t="shared" si="8"/>
        <v>25336</v>
      </c>
      <c r="I29" s="14">
        <f t="shared" si="8"/>
        <v>24286</v>
      </c>
      <c r="J29" s="15">
        <f>+(H29-I29)*100/I29</f>
        <v>4.3234785473112085</v>
      </c>
    </row>
    <row r="30" spans="1:10" x14ac:dyDescent="0.15">
      <c r="A30" s="13" t="s">
        <v>29</v>
      </c>
      <c r="B30" s="13">
        <f>+B29-B7</f>
        <v>1685</v>
      </c>
      <c r="C30" s="13">
        <f>+C29-C7</f>
        <v>1439</v>
      </c>
      <c r="D30" s="12">
        <f>+(B30-C30)*100/C30</f>
        <v>17.095205003474636</v>
      </c>
      <c r="E30" s="13">
        <f t="shared" ref="E30:I30" si="9">+E29-E7</f>
        <v>16653</v>
      </c>
      <c r="F30" s="13">
        <f t="shared" si="9"/>
        <v>15291</v>
      </c>
      <c r="G30" s="12">
        <f>+(E30-F30)*100/F30</f>
        <v>8.9072003139101437</v>
      </c>
      <c r="H30" s="13">
        <f t="shared" si="9"/>
        <v>21884</v>
      </c>
      <c r="I30" s="13">
        <f t="shared" si="9"/>
        <v>20628</v>
      </c>
      <c r="J30" s="12">
        <f>+(H30-I30)*100/I30</f>
        <v>6.0888113244134185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A410-8F88-9F4E-97CC-E41B42A281FF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96</v>
      </c>
      <c r="C4" s="19">
        <f>+'Marzo 2022'!B4</f>
        <v>145</v>
      </c>
      <c r="D4" s="17">
        <f>+(B4-C4)*100/C4</f>
        <v>-33.793103448275865</v>
      </c>
      <c r="E4" s="2">
        <f>+B4+'Febrero 2023'!E4</f>
        <v>262</v>
      </c>
      <c r="F4" s="2">
        <f>+C4+'Febrero 2023'!F4</f>
        <v>329</v>
      </c>
      <c r="G4" s="17">
        <f t="shared" ref="G4:G27" si="0">+(E4-F4)*100/F4</f>
        <v>-20.364741641337385</v>
      </c>
      <c r="H4" s="2">
        <f>+B4-C4+'Febrero 2023'!H4</f>
        <v>1061</v>
      </c>
      <c r="I4" s="18">
        <f>+'Marzo 2022'!H4</f>
        <v>1408</v>
      </c>
      <c r="J4" s="17">
        <f t="shared" ref="J4:J27" si="1">+(H4-I4)*100/I4</f>
        <v>-24.644886363636363</v>
      </c>
    </row>
    <row r="5" spans="1:10" ht="13" x14ac:dyDescent="0.15">
      <c r="A5" s="1" t="s">
        <v>5</v>
      </c>
      <c r="B5" s="2">
        <v>123</v>
      </c>
      <c r="C5" s="19">
        <f>+'Marzo 2022'!B5</f>
        <v>165</v>
      </c>
      <c r="D5" s="17">
        <f t="shared" ref="D5:D18" si="2">+(B5-C5)*100/C5</f>
        <v>-25.454545454545453</v>
      </c>
      <c r="E5" s="2">
        <f>+B5+'Febrero 2023'!E5</f>
        <v>307</v>
      </c>
      <c r="F5" s="2">
        <f>+C5+'Febrero 2023'!F5</f>
        <v>367</v>
      </c>
      <c r="G5" s="17">
        <f t="shared" si="0"/>
        <v>-16.348773841961854</v>
      </c>
      <c r="H5" s="2">
        <f>+B5-C5+'Febrero 2023'!H5</f>
        <v>1211</v>
      </c>
      <c r="I5" s="18">
        <f>+'Marzo 2022'!H5</f>
        <v>1635</v>
      </c>
      <c r="J5" s="17">
        <f t="shared" si="1"/>
        <v>-25.932721712538225</v>
      </c>
    </row>
    <row r="6" spans="1:10" ht="13" x14ac:dyDescent="0.15">
      <c r="A6" s="1" t="s">
        <v>6</v>
      </c>
      <c r="B6" s="2">
        <v>169</v>
      </c>
      <c r="C6" s="19">
        <f>+'Marzo 2022'!B6</f>
        <v>193</v>
      </c>
      <c r="D6" s="17">
        <f t="shared" si="2"/>
        <v>-12.435233160621761</v>
      </c>
      <c r="E6" s="2">
        <f>+B6+'Febrero 2023'!E6</f>
        <v>394</v>
      </c>
      <c r="F6" s="2">
        <f>+C6+'Febrero 2023'!F6</f>
        <v>440</v>
      </c>
      <c r="G6" s="17">
        <f t="shared" si="0"/>
        <v>-10.454545454545455</v>
      </c>
      <c r="H6" s="2">
        <f>+B6-C6+'Febrero 2023'!H6</f>
        <v>1533</v>
      </c>
      <c r="I6" s="18">
        <f>+'Marzo 2022'!H6</f>
        <v>1760</v>
      </c>
      <c r="J6" s="17">
        <f t="shared" si="1"/>
        <v>-12.897727272727273</v>
      </c>
    </row>
    <row r="7" spans="1:10" x14ac:dyDescent="0.15">
      <c r="A7" s="8" t="s">
        <v>1</v>
      </c>
      <c r="B7" s="6">
        <f t="shared" ref="B7" si="3">+B4+B5+B6</f>
        <v>388</v>
      </c>
      <c r="C7" s="6">
        <f>SUM(C4:C6)</f>
        <v>503</v>
      </c>
      <c r="D7" s="7">
        <f>+(B7-C7)*100/C7</f>
        <v>-22.86282306163022</v>
      </c>
      <c r="E7" s="6">
        <f>SUM(E4:E6)</f>
        <v>963</v>
      </c>
      <c r="F7" s="6">
        <f>SUM(F4:F6)</f>
        <v>1136</v>
      </c>
      <c r="G7" s="7">
        <f t="shared" si="0"/>
        <v>-15.22887323943662</v>
      </c>
      <c r="H7" s="6">
        <f>SUM(H4:H6)</f>
        <v>3805</v>
      </c>
      <c r="I7" s="6">
        <f>SUM(I4:I6)</f>
        <v>4803</v>
      </c>
      <c r="J7" s="7">
        <f t="shared" si="1"/>
        <v>-20.778679991671872</v>
      </c>
    </row>
    <row r="8" spans="1:10" ht="13" x14ac:dyDescent="0.15">
      <c r="A8" s="1" t="s">
        <v>7</v>
      </c>
      <c r="B8" s="2">
        <v>125</v>
      </c>
      <c r="C8" s="19">
        <f>+'Marzo 2022'!B8</f>
        <v>158</v>
      </c>
      <c r="D8" s="17">
        <f t="shared" si="2"/>
        <v>-20.88607594936709</v>
      </c>
      <c r="E8" s="2">
        <f>+B8+'Febrero 2023'!E8</f>
        <v>339</v>
      </c>
      <c r="F8" s="2">
        <f>+C8+'Febrero 2023'!F8</f>
        <v>344</v>
      </c>
      <c r="G8" s="17">
        <f t="shared" si="0"/>
        <v>-1.4534883720930232</v>
      </c>
      <c r="H8" s="2">
        <f>+B8-C8+'Febrero 2023'!H8</f>
        <v>1303</v>
      </c>
      <c r="I8" s="18">
        <f>+'Marzo 2022'!H8</f>
        <v>1549</v>
      </c>
      <c r="J8" s="17">
        <f t="shared" si="1"/>
        <v>-15.881213686249193</v>
      </c>
    </row>
    <row r="9" spans="1:10" ht="13" x14ac:dyDescent="0.15">
      <c r="A9" s="1" t="s">
        <v>8</v>
      </c>
      <c r="B9" s="2">
        <v>244</v>
      </c>
      <c r="C9" s="19">
        <f>+'Marzo 2022'!B9</f>
        <v>309</v>
      </c>
      <c r="D9" s="17">
        <f t="shared" si="2"/>
        <v>-21.035598705501616</v>
      </c>
      <c r="E9" s="2">
        <f>+B9+'Febrero 2023'!E9</f>
        <v>605</v>
      </c>
      <c r="F9" s="2">
        <f>+C9+'Febrero 2023'!F9</f>
        <v>658</v>
      </c>
      <c r="G9" s="17">
        <f t="shared" si="0"/>
        <v>-8.0547112462006076</v>
      </c>
      <c r="H9" s="2">
        <f>+B9-C9+'Febrero 2023'!H9</f>
        <v>2304</v>
      </c>
      <c r="I9" s="18">
        <f>+'Marzo 2022'!H9</f>
        <v>2577</v>
      </c>
      <c r="J9" s="17">
        <f t="shared" si="1"/>
        <v>-10.593713620488941</v>
      </c>
    </row>
    <row r="10" spans="1:10" ht="13" x14ac:dyDescent="0.15">
      <c r="A10" s="1" t="s">
        <v>9</v>
      </c>
      <c r="B10" s="2">
        <v>352</v>
      </c>
      <c r="C10" s="19">
        <f>+'Marzo 2022'!B10</f>
        <v>403</v>
      </c>
      <c r="D10" s="17">
        <f t="shared" si="2"/>
        <v>-12.655086848635236</v>
      </c>
      <c r="E10" s="2">
        <f>+B10+'Febrero 2023'!E10</f>
        <v>925</v>
      </c>
      <c r="F10" s="2">
        <f>+C10+'Febrero 2023'!F10</f>
        <v>999</v>
      </c>
      <c r="G10" s="17">
        <f t="shared" si="0"/>
        <v>-7.4074074074074074</v>
      </c>
      <c r="H10" s="2">
        <f>+B10-C10+'Febrero 2023'!H10</f>
        <v>3550</v>
      </c>
      <c r="I10" s="18">
        <f>+'Marzo 2022'!H10</f>
        <v>3973</v>
      </c>
      <c r="J10" s="17">
        <f t="shared" si="1"/>
        <v>-10.646866347847974</v>
      </c>
    </row>
    <row r="11" spans="1:10" ht="13" x14ac:dyDescent="0.15">
      <c r="A11" s="1" t="s">
        <v>10</v>
      </c>
      <c r="B11" s="2">
        <v>299</v>
      </c>
      <c r="C11" s="19">
        <f>+'Marzo 2022'!B11</f>
        <v>335</v>
      </c>
      <c r="D11" s="17">
        <f t="shared" si="2"/>
        <v>-10.746268656716419</v>
      </c>
      <c r="E11" s="2">
        <f>+B11+'Febrero 2023'!E11</f>
        <v>824</v>
      </c>
      <c r="F11" s="2">
        <f>+C11+'Febrero 2023'!F11</f>
        <v>802</v>
      </c>
      <c r="G11" s="17">
        <f t="shared" si="0"/>
        <v>2.7431421446384041</v>
      </c>
      <c r="H11" s="2">
        <f>+B11-C11+'Febrero 2023'!H11</f>
        <v>2857</v>
      </c>
      <c r="I11" s="18">
        <f>+'Marzo 2022'!H11</f>
        <v>3186</v>
      </c>
      <c r="J11" s="17">
        <f t="shared" si="1"/>
        <v>-10.326428123038292</v>
      </c>
    </row>
    <row r="12" spans="1:10" ht="13" x14ac:dyDescent="0.15">
      <c r="A12" s="1" t="s">
        <v>11</v>
      </c>
      <c r="B12" s="2">
        <v>372</v>
      </c>
      <c r="C12" s="19">
        <f>+'Marzo 2022'!B12</f>
        <v>386</v>
      </c>
      <c r="D12" s="17">
        <f t="shared" si="2"/>
        <v>-3.6269430051813472</v>
      </c>
      <c r="E12" s="2">
        <f>+B12+'Febrero 2023'!E12</f>
        <v>955</v>
      </c>
      <c r="F12" s="2">
        <f>+C12+'Febrero 2023'!F12</f>
        <v>917</v>
      </c>
      <c r="G12" s="17">
        <f t="shared" si="0"/>
        <v>4.143947655398037</v>
      </c>
      <c r="H12" s="2">
        <f>+B12-C12+'Febrero 2023'!H12</f>
        <v>3313</v>
      </c>
      <c r="I12" s="18">
        <f>+'Marzo 2022'!H12</f>
        <v>3646</v>
      </c>
      <c r="J12" s="17">
        <f t="shared" si="1"/>
        <v>-9.1332967635765225</v>
      </c>
    </row>
    <row r="13" spans="1:10" x14ac:dyDescent="0.15">
      <c r="A13" s="8" t="s">
        <v>2</v>
      </c>
      <c r="B13" s="6">
        <f t="shared" ref="B13" si="4">+B8+B9+B10+B11+B12</f>
        <v>1392</v>
      </c>
      <c r="C13" s="6">
        <f>SUM(C8:C12)</f>
        <v>1591</v>
      </c>
      <c r="D13" s="7">
        <f>+(B13-C13)*100/C13</f>
        <v>-12.507856693903205</v>
      </c>
      <c r="E13" s="6">
        <f>SUM(E8:E12)</f>
        <v>3648</v>
      </c>
      <c r="F13" s="6">
        <f>SUM(F8:F12)</f>
        <v>3720</v>
      </c>
      <c r="G13" s="7">
        <f t="shared" si="0"/>
        <v>-1.935483870967742</v>
      </c>
      <c r="H13" s="6">
        <f>SUM(H8:H12)</f>
        <v>13327</v>
      </c>
      <c r="I13" s="6">
        <f>SUM(I8:I12)</f>
        <v>14931</v>
      </c>
      <c r="J13" s="7">
        <f t="shared" si="1"/>
        <v>-10.742749983256312</v>
      </c>
    </row>
    <row r="14" spans="1:10" ht="13" x14ac:dyDescent="0.15">
      <c r="A14" s="1" t="s">
        <v>12</v>
      </c>
      <c r="B14" s="2">
        <v>162</v>
      </c>
      <c r="C14" s="19">
        <f>+'Marzo 2022'!B14</f>
        <v>181</v>
      </c>
      <c r="D14" s="17">
        <f t="shared" si="2"/>
        <v>-10.497237569060774</v>
      </c>
      <c r="E14" s="2">
        <f>+B14+'Febrero 2023'!E14</f>
        <v>438</v>
      </c>
      <c r="F14" s="2">
        <f>+C14+'Febrero 2023'!F14</f>
        <v>446</v>
      </c>
      <c r="G14" s="17">
        <f t="shared" si="0"/>
        <v>-1.7937219730941705</v>
      </c>
      <c r="H14" s="2">
        <f>+B14-C14+'Febrero 2023'!H14</f>
        <v>1659</v>
      </c>
      <c r="I14" s="18">
        <f>+'Marzo 2022'!H14</f>
        <v>1727</v>
      </c>
      <c r="J14" s="17">
        <f t="shared" si="1"/>
        <v>-3.937463810075275</v>
      </c>
    </row>
    <row r="15" spans="1:10" ht="13" x14ac:dyDescent="0.15">
      <c r="A15" s="1" t="s">
        <v>13</v>
      </c>
      <c r="B15" s="2">
        <v>132</v>
      </c>
      <c r="C15" s="19">
        <f>+'Marzo 2022'!B15</f>
        <v>170</v>
      </c>
      <c r="D15" s="17">
        <f t="shared" si="2"/>
        <v>-22.352941176470587</v>
      </c>
      <c r="E15" s="2">
        <f>+B15+'Febrero 2023'!E15</f>
        <v>385</v>
      </c>
      <c r="F15" s="2">
        <f>+C15+'Febrero 2023'!F15</f>
        <v>380</v>
      </c>
      <c r="G15" s="17">
        <f t="shared" si="0"/>
        <v>1.3157894736842106</v>
      </c>
      <c r="H15" s="2">
        <f>+B15-C15+'Febrero 2023'!H15</f>
        <v>1339</v>
      </c>
      <c r="I15" s="18">
        <f>+'Marzo 2022'!H15</f>
        <v>1394</v>
      </c>
      <c r="J15" s="17">
        <f t="shared" si="1"/>
        <v>-3.9454806312769009</v>
      </c>
    </row>
    <row r="16" spans="1:10" ht="13" x14ac:dyDescent="0.15">
      <c r="A16" s="1" t="s">
        <v>14</v>
      </c>
      <c r="B16" s="2">
        <v>109</v>
      </c>
      <c r="C16" s="19">
        <f>+'Marzo 2022'!B16</f>
        <v>126</v>
      </c>
      <c r="D16" s="17">
        <f t="shared" si="2"/>
        <v>-13.492063492063492</v>
      </c>
      <c r="E16" s="2">
        <f>+B16+'Febrero 2023'!E16</f>
        <v>325</v>
      </c>
      <c r="F16" s="2">
        <f>+C16+'Febrero 2023'!F16</f>
        <v>352</v>
      </c>
      <c r="G16" s="17">
        <f t="shared" si="0"/>
        <v>-7.6704545454545459</v>
      </c>
      <c r="H16" s="2">
        <f>+B16-C16+'Febrero 2023'!H16</f>
        <v>1185</v>
      </c>
      <c r="I16" s="18">
        <f>+'Marzo 2022'!H16</f>
        <v>1364</v>
      </c>
      <c r="J16" s="17">
        <f t="shared" si="1"/>
        <v>-13.12316715542522</v>
      </c>
    </row>
    <row r="17" spans="1:10" ht="13" x14ac:dyDescent="0.15">
      <c r="A17" s="1" t="s">
        <v>15</v>
      </c>
      <c r="B17" s="2">
        <v>81</v>
      </c>
      <c r="C17" s="19">
        <f>+'Marzo 2022'!B17</f>
        <v>84</v>
      </c>
      <c r="D17" s="17">
        <f t="shared" si="2"/>
        <v>-3.5714285714285716</v>
      </c>
      <c r="E17" s="2">
        <f>+B17+'Febrero 2023'!E17</f>
        <v>220</v>
      </c>
      <c r="F17" s="2">
        <f>+C17+'Febrero 2023'!F17</f>
        <v>202</v>
      </c>
      <c r="G17" s="17">
        <f t="shared" si="0"/>
        <v>8.9108910891089117</v>
      </c>
      <c r="H17" s="2">
        <f>+B17-C17+'Febrero 2023'!H17</f>
        <v>783</v>
      </c>
      <c r="I17" s="18">
        <f>+'Marzo 2022'!H17</f>
        <v>869</v>
      </c>
      <c r="J17" s="17">
        <f t="shared" si="1"/>
        <v>-9.896432681242807</v>
      </c>
    </row>
    <row r="18" spans="1:10" ht="13" x14ac:dyDescent="0.15">
      <c r="A18" s="1" t="s">
        <v>31</v>
      </c>
      <c r="B18" s="2">
        <v>53</v>
      </c>
      <c r="C18" s="19">
        <f>+'Marzo 2022'!B18</f>
        <v>57</v>
      </c>
      <c r="D18" s="17">
        <f t="shared" si="2"/>
        <v>-7.0175438596491224</v>
      </c>
      <c r="E18" s="2">
        <f>+B18+'Febrero 2023'!E18</f>
        <v>126</v>
      </c>
      <c r="F18" s="2">
        <f>+C18+'Febrero 2023'!F18</f>
        <v>142</v>
      </c>
      <c r="G18" s="17">
        <f t="shared" si="0"/>
        <v>-11.267605633802816</v>
      </c>
      <c r="H18" s="2">
        <f>+B18-C18+'Febrero 2023'!H18</f>
        <v>526</v>
      </c>
      <c r="I18" s="18">
        <f>+'Marzo 2022'!H18</f>
        <v>548</v>
      </c>
      <c r="J18" s="17">
        <f t="shared" si="1"/>
        <v>-4.0145985401459852</v>
      </c>
    </row>
    <row r="19" spans="1:10" x14ac:dyDescent="0.15">
      <c r="A19" s="8" t="s">
        <v>3</v>
      </c>
      <c r="B19" s="6">
        <f t="shared" ref="B19" si="5">+B14+B16+B15+B17+B18</f>
        <v>537</v>
      </c>
      <c r="C19" s="6">
        <f>SUM(C14:C18)</f>
        <v>618</v>
      </c>
      <c r="D19" s="7">
        <f>+(B19-C19)*100/C19</f>
        <v>-13.106796116504855</v>
      </c>
      <c r="E19" s="6">
        <f>SUM(E14:E18)</f>
        <v>1494</v>
      </c>
      <c r="F19" s="6">
        <f>SUM(F14:F18)</f>
        <v>1522</v>
      </c>
      <c r="G19" s="7">
        <f t="shared" si="0"/>
        <v>-1.8396846254927726</v>
      </c>
      <c r="H19" s="6">
        <f>SUM(H14:H18)</f>
        <v>5492</v>
      </c>
      <c r="I19" s="6">
        <f>SUM(I14:I18)</f>
        <v>5902</v>
      </c>
      <c r="J19" s="7">
        <f t="shared" si="1"/>
        <v>-6.9467976956963744</v>
      </c>
    </row>
    <row r="20" spans="1:10" ht="13" x14ac:dyDescent="0.15">
      <c r="A20" s="1" t="s">
        <v>16</v>
      </c>
      <c r="B20" s="2">
        <v>46</v>
      </c>
      <c r="C20" s="19">
        <f>+'Marzo 2022'!B20</f>
        <v>58</v>
      </c>
      <c r="D20" s="17">
        <f t="shared" ref="D20:D27" si="6">+(B20-C20)*100/C20</f>
        <v>-20.689655172413794</v>
      </c>
      <c r="E20" s="2">
        <f>+B20+'Febrero 2023'!E20</f>
        <v>134</v>
      </c>
      <c r="F20" s="2">
        <f>+C20+'Febrero 2023'!F20</f>
        <v>132</v>
      </c>
      <c r="G20" s="17">
        <f t="shared" si="0"/>
        <v>1.5151515151515151</v>
      </c>
      <c r="H20" s="2">
        <f>+B20-C20+'Febrero 2023'!H20</f>
        <v>469</v>
      </c>
      <c r="I20" s="18">
        <f>+'Marzo 2022'!H20</f>
        <v>477</v>
      </c>
      <c r="J20" s="17">
        <f t="shared" si="1"/>
        <v>-1.6771488469601676</v>
      </c>
    </row>
    <row r="21" spans="1:10" ht="13" x14ac:dyDescent="0.15">
      <c r="A21" s="1" t="s">
        <v>17</v>
      </c>
      <c r="B21" s="2">
        <v>58</v>
      </c>
      <c r="C21" s="19">
        <f>+'Marzo 2022'!B21</f>
        <v>38</v>
      </c>
      <c r="D21" s="17">
        <f t="shared" si="6"/>
        <v>52.631578947368418</v>
      </c>
      <c r="E21" s="2">
        <f>+B21+'Febrero 2023'!E21</f>
        <v>134</v>
      </c>
      <c r="F21" s="2">
        <f>+C21+'Febrero 2023'!F21</f>
        <v>100</v>
      </c>
      <c r="G21" s="17">
        <f t="shared" si="0"/>
        <v>34</v>
      </c>
      <c r="H21" s="2">
        <f>+B21-C21+'Febrero 2023'!H21</f>
        <v>462</v>
      </c>
      <c r="I21" s="18">
        <f>+'Marzo 2022'!H21</f>
        <v>430</v>
      </c>
      <c r="J21" s="17">
        <f t="shared" si="1"/>
        <v>7.441860465116279</v>
      </c>
    </row>
    <row r="22" spans="1:10" ht="13" x14ac:dyDescent="0.15">
      <c r="A22" s="1" t="s">
        <v>19</v>
      </c>
      <c r="B22" s="2">
        <v>25</v>
      </c>
      <c r="C22" s="19">
        <f>+'Marzo 2022'!B22</f>
        <v>20</v>
      </c>
      <c r="D22" s="17">
        <f t="shared" si="6"/>
        <v>25</v>
      </c>
      <c r="E22" s="2">
        <f>+B22+'Febrero 2023'!E22</f>
        <v>57</v>
      </c>
      <c r="F22" s="2">
        <f>+C22+'Febrero 2023'!F22</f>
        <v>56</v>
      </c>
      <c r="G22" s="17">
        <f t="shared" si="0"/>
        <v>1.7857142857142858</v>
      </c>
      <c r="H22" s="2">
        <f>+B22-C22+'Febrero 2023'!H22</f>
        <v>220</v>
      </c>
      <c r="I22" s="18">
        <f>+'Marzo 2022'!H22</f>
        <v>195</v>
      </c>
      <c r="J22" s="17">
        <f t="shared" si="1"/>
        <v>12.820512820512821</v>
      </c>
    </row>
    <row r="23" spans="1:10" ht="13" x14ac:dyDescent="0.15">
      <c r="A23" s="1" t="s">
        <v>18</v>
      </c>
      <c r="B23" s="2">
        <v>22</v>
      </c>
      <c r="C23" s="19">
        <f>+'Marzo 2022'!B23</f>
        <v>32</v>
      </c>
      <c r="D23" s="17">
        <f t="shared" si="6"/>
        <v>-31.25</v>
      </c>
      <c r="E23" s="2">
        <f>+B23+'Febrero 2023'!E23</f>
        <v>63</v>
      </c>
      <c r="F23" s="2">
        <f>+C23+'Febrero 2023'!F23</f>
        <v>61</v>
      </c>
      <c r="G23" s="17">
        <f t="shared" si="0"/>
        <v>3.278688524590164</v>
      </c>
      <c r="H23" s="2">
        <f>+B23-C23+'Febrero 2023'!H23</f>
        <v>230</v>
      </c>
      <c r="I23" s="18">
        <f>+'Marzo 2022'!H23</f>
        <v>241</v>
      </c>
      <c r="J23" s="17">
        <f t="shared" si="1"/>
        <v>-4.5643153526970952</v>
      </c>
    </row>
    <row r="24" spans="1:10" ht="13" x14ac:dyDescent="0.15">
      <c r="A24" s="1" t="s">
        <v>20</v>
      </c>
      <c r="B24" s="2">
        <v>24</v>
      </c>
      <c r="C24" s="19">
        <f>+'Marzo 2022'!B24</f>
        <v>15</v>
      </c>
      <c r="D24" s="17">
        <f t="shared" si="6"/>
        <v>60</v>
      </c>
      <c r="E24" s="2">
        <f>+B24+'Febrero 2023'!E24</f>
        <v>81</v>
      </c>
      <c r="F24" s="2">
        <f>+C24+'Febrero 2023'!F24</f>
        <v>54</v>
      </c>
      <c r="G24" s="17">
        <f t="shared" si="0"/>
        <v>50</v>
      </c>
      <c r="H24" s="2">
        <f>+B24-C24+'Febrero 2023'!H24</f>
        <v>236</v>
      </c>
      <c r="I24" s="18">
        <f>+'Marzo 2022'!H24</f>
        <v>246</v>
      </c>
      <c r="J24" s="17">
        <f t="shared" si="1"/>
        <v>-4.0650406504065044</v>
      </c>
    </row>
    <row r="25" spans="1:10" ht="13" x14ac:dyDescent="0.15">
      <c r="A25" s="1" t="s">
        <v>22</v>
      </c>
      <c r="B25" s="2">
        <v>62</v>
      </c>
      <c r="C25" s="19">
        <f>+'Marzo 2022'!B25</f>
        <v>69</v>
      </c>
      <c r="D25" s="17">
        <f t="shared" si="6"/>
        <v>-10.144927536231885</v>
      </c>
      <c r="E25" s="2">
        <f>+B25+'Febrero 2023'!E25</f>
        <v>165</v>
      </c>
      <c r="F25" s="2">
        <f>+C25+'Febrero 2023'!F25</f>
        <v>174</v>
      </c>
      <c r="G25" s="17">
        <f t="shared" si="0"/>
        <v>-5.1724137931034484</v>
      </c>
      <c r="H25" s="2">
        <f>+B25-C25+'Febrero 2023'!H25</f>
        <v>565</v>
      </c>
      <c r="I25" s="18">
        <f>+'Marzo 2022'!H25</f>
        <v>570</v>
      </c>
      <c r="J25" s="17">
        <f t="shared" si="1"/>
        <v>-0.8771929824561403</v>
      </c>
    </row>
    <row r="26" spans="1:10" ht="13" x14ac:dyDescent="0.15">
      <c r="A26" s="1" t="s">
        <v>21</v>
      </c>
      <c r="B26" s="2">
        <v>22</v>
      </c>
      <c r="C26" s="19">
        <f>+'Marzo 2022'!B26</f>
        <v>19</v>
      </c>
      <c r="D26" s="17">
        <f t="shared" si="6"/>
        <v>15.789473684210526</v>
      </c>
      <c r="E26" s="2">
        <f>+B26+'Febrero 2023'!E26</f>
        <v>46</v>
      </c>
      <c r="F26" s="2">
        <f>+C26+'Febrero 2023'!F26</f>
        <v>47</v>
      </c>
      <c r="G26" s="17">
        <f t="shared" si="0"/>
        <v>-2.1276595744680851</v>
      </c>
      <c r="H26" s="2">
        <f>+B26-C26+'Febrero 2023'!H26</f>
        <v>168</v>
      </c>
      <c r="I26" s="18">
        <f>+'Marzo 2022'!H26</f>
        <v>169</v>
      </c>
      <c r="J26" s="17">
        <f t="shared" si="1"/>
        <v>-0.59171597633136097</v>
      </c>
    </row>
    <row r="27" spans="1:10" ht="13" x14ac:dyDescent="0.15">
      <c r="A27" s="1" t="s">
        <v>30</v>
      </c>
      <c r="B27" s="2">
        <v>12</v>
      </c>
      <c r="C27" s="19">
        <f>+'Marzo 2022'!B27</f>
        <v>8</v>
      </c>
      <c r="D27" s="17">
        <f t="shared" si="6"/>
        <v>50</v>
      </c>
      <c r="E27" s="2">
        <f>+B27+'Febrero 2023'!E27</f>
        <v>31</v>
      </c>
      <c r="F27" s="2">
        <f>+C27+'Febrero 2023'!F27</f>
        <v>25</v>
      </c>
      <c r="G27" s="17">
        <f t="shared" si="0"/>
        <v>24</v>
      </c>
      <c r="H27" s="2">
        <f>+B27-C27+'Febrero 2023'!H27</f>
        <v>100</v>
      </c>
      <c r="I27" s="18">
        <f>+'Marzo 2022'!H27</f>
        <v>100</v>
      </c>
      <c r="J27" s="17">
        <f t="shared" si="1"/>
        <v>0</v>
      </c>
    </row>
    <row r="28" spans="1:10" x14ac:dyDescent="0.15">
      <c r="A28" s="8" t="s">
        <v>27</v>
      </c>
      <c r="B28" s="6">
        <f>SUM(B20:B27)</f>
        <v>271</v>
      </c>
      <c r="C28" s="6">
        <f>SUM(C20:C27)</f>
        <v>259</v>
      </c>
      <c r="D28" s="7">
        <f>+(B28-C28)*100/C28</f>
        <v>4.6332046332046328</v>
      </c>
      <c r="E28" s="6">
        <f>SUM(E20:E27)</f>
        <v>711</v>
      </c>
      <c r="F28" s="6">
        <f>SUM(F20:F27)</f>
        <v>649</v>
      </c>
      <c r="G28" s="7">
        <f>+(E28-F28)*100/F28</f>
        <v>9.5531587057010778</v>
      </c>
      <c r="H28" s="6">
        <f>SUM(H20:H27)</f>
        <v>2450</v>
      </c>
      <c r="I28" s="6">
        <f>SUM(I20:I27)</f>
        <v>2428</v>
      </c>
      <c r="J28" s="7">
        <f>+(H28-I28)*100/I28</f>
        <v>0.90609555189456348</v>
      </c>
    </row>
    <row r="29" spans="1:10" ht="14" x14ac:dyDescent="0.15">
      <c r="A29" s="16" t="s">
        <v>28</v>
      </c>
      <c r="B29" s="14">
        <f>+B7+B13+B19+B28</f>
        <v>2588</v>
      </c>
      <c r="C29" s="14">
        <f>+C7+C13+C19+C28</f>
        <v>2971</v>
      </c>
      <c r="D29" s="15">
        <f>+(B29-C29)*100/C29</f>
        <v>-12.891282396499495</v>
      </c>
      <c r="E29" s="14">
        <f t="shared" ref="E29:I29" si="7">+E7+E13+E19+E28</f>
        <v>6816</v>
      </c>
      <c r="F29" s="14">
        <f t="shared" si="7"/>
        <v>7027</v>
      </c>
      <c r="G29" s="15">
        <f>+(E29-F29)*100/F29</f>
        <v>-3.0027038565532944</v>
      </c>
      <c r="H29" s="14">
        <f t="shared" si="7"/>
        <v>25074</v>
      </c>
      <c r="I29" s="14">
        <f t="shared" si="7"/>
        <v>28064</v>
      </c>
      <c r="J29" s="15">
        <f>+(H29-I29)*100/I29</f>
        <v>-10.654218928164196</v>
      </c>
    </row>
    <row r="30" spans="1:10" x14ac:dyDescent="0.15">
      <c r="A30" s="13" t="s">
        <v>29</v>
      </c>
      <c r="B30" s="13">
        <f>+B29-B7</f>
        <v>2200</v>
      </c>
      <c r="C30" s="13">
        <f>+C29-C7</f>
        <v>2468</v>
      </c>
      <c r="D30" s="12">
        <f>+(B30-C30)*100/C30</f>
        <v>-10.858995137763371</v>
      </c>
      <c r="E30" s="13">
        <f t="shared" ref="E30:I30" si="8">+E29-E7</f>
        <v>5853</v>
      </c>
      <c r="F30" s="13">
        <f t="shared" si="8"/>
        <v>5891</v>
      </c>
      <c r="G30" s="12">
        <f>+(E30-F30)*100/F30</f>
        <v>-0.64505177389237822</v>
      </c>
      <c r="H30" s="13">
        <f t="shared" si="8"/>
        <v>21269</v>
      </c>
      <c r="I30" s="13">
        <f t="shared" si="8"/>
        <v>23261</v>
      </c>
      <c r="J30" s="12">
        <f>+(H30-I30)*100/I30</f>
        <v>-8.5636902970637543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E74D-A1D6-5645-9621-9C6649977B2D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80</v>
      </c>
      <c r="C4" s="19">
        <f>+'Febrero 2022'!B4</f>
        <v>103</v>
      </c>
      <c r="D4" s="17">
        <f>+(B4-C4)*100/C4</f>
        <v>-22.33009708737864</v>
      </c>
      <c r="E4" s="2">
        <f>+B4+'Enero 2023'!E4</f>
        <v>166</v>
      </c>
      <c r="F4" s="2">
        <f>+C4+'Enero 2023'!F4</f>
        <v>184</v>
      </c>
      <c r="G4" s="17">
        <f t="shared" ref="G4:G27" si="0">+(E4-F4)*100/F4</f>
        <v>-9.7826086956521738</v>
      </c>
      <c r="H4" s="2">
        <f>+B4-C4+'Enero 2023'!H4</f>
        <v>1110</v>
      </c>
      <c r="I4" s="18">
        <f>+'Febrero 2022'!H4</f>
        <v>1423</v>
      </c>
      <c r="J4" s="17">
        <f t="shared" ref="J4:J27" si="1">+(H4-I4)*100/I4</f>
        <v>-21.995783555867884</v>
      </c>
    </row>
    <row r="5" spans="1:10" ht="13" x14ac:dyDescent="0.15">
      <c r="A5" s="1" t="s">
        <v>5</v>
      </c>
      <c r="B5" s="2">
        <v>104</v>
      </c>
      <c r="C5" s="19">
        <f>+'Febrero 2022'!B5</f>
        <v>117</v>
      </c>
      <c r="D5" s="17">
        <f t="shared" ref="D5:D18" si="2">+(B5-C5)*100/C5</f>
        <v>-11.111111111111111</v>
      </c>
      <c r="E5" s="2">
        <f>+B5+'Enero 2023'!E5</f>
        <v>184</v>
      </c>
      <c r="F5" s="2">
        <f>+C5+'Enero 2023'!F5</f>
        <v>202</v>
      </c>
      <c r="G5" s="17">
        <f t="shared" si="0"/>
        <v>-8.9108910891089117</v>
      </c>
      <c r="H5" s="2">
        <f>+B5-C5+'Enero 2023'!H5</f>
        <v>1253</v>
      </c>
      <c r="I5" s="18">
        <f>+'Febrero 2022'!H5</f>
        <v>1637</v>
      </c>
      <c r="J5" s="17">
        <f t="shared" si="1"/>
        <v>-23.457544288332315</v>
      </c>
    </row>
    <row r="6" spans="1:10" ht="13" x14ac:dyDescent="0.15">
      <c r="A6" s="1" t="s">
        <v>6</v>
      </c>
      <c r="B6" s="2">
        <v>106</v>
      </c>
      <c r="C6" s="19">
        <f>+'Febrero 2022'!B6</f>
        <v>142</v>
      </c>
      <c r="D6" s="17">
        <f t="shared" si="2"/>
        <v>-25.35211267605634</v>
      </c>
      <c r="E6" s="2">
        <f>+B6+'Enero 2023'!E6</f>
        <v>225</v>
      </c>
      <c r="F6" s="2">
        <f>+C6+'Enero 2023'!F6</f>
        <v>247</v>
      </c>
      <c r="G6" s="17">
        <f t="shared" si="0"/>
        <v>-8.9068825910931171</v>
      </c>
      <c r="H6" s="2">
        <f>+B6-C6+'Enero 2023'!H6</f>
        <v>1557</v>
      </c>
      <c r="I6" s="18">
        <f>+'Febrero 2022'!H6</f>
        <v>1749</v>
      </c>
      <c r="J6" s="17">
        <f t="shared" si="1"/>
        <v>-10.977701543739279</v>
      </c>
    </row>
    <row r="7" spans="1:10" x14ac:dyDescent="0.15">
      <c r="A7" s="8" t="s">
        <v>1</v>
      </c>
      <c r="B7" s="6">
        <f t="shared" ref="B7" si="3">+B4+B5+B6</f>
        <v>290</v>
      </c>
      <c r="C7" s="6">
        <f>SUM(C4:C6)</f>
        <v>362</v>
      </c>
      <c r="D7" s="7">
        <f>+(B7-C7)*100/C7</f>
        <v>-19.88950276243094</v>
      </c>
      <c r="E7" s="6">
        <f>SUM(E4:E6)</f>
        <v>575</v>
      </c>
      <c r="F7" s="6">
        <f>SUM(F4:F6)</f>
        <v>633</v>
      </c>
      <c r="G7" s="7">
        <f t="shared" si="0"/>
        <v>-9.1627172195892577</v>
      </c>
      <c r="H7" s="6">
        <f>SUM(H4:H6)</f>
        <v>3920</v>
      </c>
      <c r="I7" s="6">
        <f>SUM(I4:I6)</f>
        <v>4809</v>
      </c>
      <c r="J7" s="7">
        <f t="shared" si="1"/>
        <v>-18.486171761280932</v>
      </c>
    </row>
    <row r="8" spans="1:10" ht="13" x14ac:dyDescent="0.15">
      <c r="A8" s="1" t="s">
        <v>7</v>
      </c>
      <c r="B8" s="2">
        <v>109</v>
      </c>
      <c r="C8" s="19">
        <f>+'Febrero 2022'!B8</f>
        <v>123</v>
      </c>
      <c r="D8" s="17">
        <f t="shared" si="2"/>
        <v>-11.382113821138212</v>
      </c>
      <c r="E8" s="2">
        <f>+B8+'Enero 2023'!E8</f>
        <v>214</v>
      </c>
      <c r="F8" s="2">
        <f>+C8+'Enero 2023'!F8</f>
        <v>186</v>
      </c>
      <c r="G8" s="17">
        <f t="shared" si="0"/>
        <v>15.053763440860216</v>
      </c>
      <c r="H8" s="2">
        <f>+B8-C8+'Enero 2023'!H8</f>
        <v>1336</v>
      </c>
      <c r="I8" s="18">
        <f>+'Febrero 2022'!H8</f>
        <v>1565</v>
      </c>
      <c r="J8" s="17">
        <f t="shared" si="1"/>
        <v>-14.63258785942492</v>
      </c>
    </row>
    <row r="9" spans="1:10" ht="13" x14ac:dyDescent="0.15">
      <c r="A9" s="1" t="s">
        <v>8</v>
      </c>
      <c r="B9" s="2">
        <v>188</v>
      </c>
      <c r="C9" s="19">
        <f>+'Febrero 2022'!B9</f>
        <v>171</v>
      </c>
      <c r="D9" s="17">
        <f t="shared" si="2"/>
        <v>9.9415204678362574</v>
      </c>
      <c r="E9" s="2">
        <f>+B9+'Enero 2023'!E9</f>
        <v>361</v>
      </c>
      <c r="F9" s="2">
        <f>+C9+'Enero 2023'!F9</f>
        <v>349</v>
      </c>
      <c r="G9" s="17">
        <f t="shared" si="0"/>
        <v>3.4383954154727792</v>
      </c>
      <c r="H9" s="2">
        <f>+B9-C9+'Enero 2023'!H9</f>
        <v>2369</v>
      </c>
      <c r="I9" s="18">
        <f>+'Febrero 2022'!H9</f>
        <v>2589</v>
      </c>
      <c r="J9" s="17">
        <f t="shared" si="1"/>
        <v>-8.4974893781382779</v>
      </c>
    </row>
    <row r="10" spans="1:10" ht="13" x14ac:dyDescent="0.15">
      <c r="A10" s="1" t="s">
        <v>9</v>
      </c>
      <c r="B10" s="2">
        <v>306</v>
      </c>
      <c r="C10" s="19">
        <f>+'Febrero 2022'!B10</f>
        <v>311</v>
      </c>
      <c r="D10" s="17">
        <f t="shared" si="2"/>
        <v>-1.607717041800643</v>
      </c>
      <c r="E10" s="2">
        <f>+B10+'Enero 2023'!E10</f>
        <v>573</v>
      </c>
      <c r="F10" s="2">
        <f>+C10+'Enero 2023'!F10</f>
        <v>596</v>
      </c>
      <c r="G10" s="17">
        <f t="shared" si="0"/>
        <v>-3.8590604026845639</v>
      </c>
      <c r="H10" s="2">
        <f>+B10-C10+'Enero 2023'!H10</f>
        <v>3601</v>
      </c>
      <c r="I10" s="18">
        <f>+'Febrero 2022'!H10</f>
        <v>3998</v>
      </c>
      <c r="J10" s="17">
        <f t="shared" si="1"/>
        <v>-9.9299649824912457</v>
      </c>
    </row>
    <row r="11" spans="1:10" ht="13" x14ac:dyDescent="0.15">
      <c r="A11" s="1" t="s">
        <v>10</v>
      </c>
      <c r="B11" s="2">
        <v>293</v>
      </c>
      <c r="C11" s="19">
        <f>+'Febrero 2022'!B11</f>
        <v>239</v>
      </c>
      <c r="D11" s="17">
        <f t="shared" si="2"/>
        <v>22.594142259414227</v>
      </c>
      <c r="E11" s="2">
        <f>+B11+'Enero 2023'!E11</f>
        <v>525</v>
      </c>
      <c r="F11" s="2">
        <f>+C11+'Enero 2023'!F11</f>
        <v>467</v>
      </c>
      <c r="G11" s="17">
        <f t="shared" si="0"/>
        <v>12.419700214132762</v>
      </c>
      <c r="H11" s="2">
        <f>+B11-C11+'Enero 2023'!H11</f>
        <v>2893</v>
      </c>
      <c r="I11" s="18">
        <f>+'Febrero 2022'!H11</f>
        <v>3204</v>
      </c>
      <c r="J11" s="17">
        <f t="shared" si="1"/>
        <v>-9.7066167290886387</v>
      </c>
    </row>
    <row r="12" spans="1:10" ht="13" x14ac:dyDescent="0.15">
      <c r="A12" s="1" t="s">
        <v>11</v>
      </c>
      <c r="B12" s="2">
        <v>300</v>
      </c>
      <c r="C12" s="19">
        <f>+'Febrero 2022'!B12</f>
        <v>283</v>
      </c>
      <c r="D12" s="17">
        <f t="shared" si="2"/>
        <v>6.0070671378091873</v>
      </c>
      <c r="E12" s="2">
        <f>+B12+'Enero 2023'!E12</f>
        <v>583</v>
      </c>
      <c r="F12" s="2">
        <f>+C12+'Enero 2023'!F12</f>
        <v>531</v>
      </c>
      <c r="G12" s="17">
        <f t="shared" si="0"/>
        <v>9.7928436911487751</v>
      </c>
      <c r="H12" s="2">
        <f>+B12-C12+'Enero 2023'!H12</f>
        <v>3327</v>
      </c>
      <c r="I12" s="18">
        <f>+'Febrero 2022'!H12</f>
        <v>3661</v>
      </c>
      <c r="J12" s="17">
        <f t="shared" si="1"/>
        <v>-9.1231903851406724</v>
      </c>
    </row>
    <row r="13" spans="1:10" x14ac:dyDescent="0.15">
      <c r="A13" s="8" t="s">
        <v>2</v>
      </c>
      <c r="B13" s="6">
        <f t="shared" ref="B13" si="4">+B8+B9+B10+B11+B12</f>
        <v>1196</v>
      </c>
      <c r="C13" s="6">
        <f>SUM(C8:C12)</f>
        <v>1127</v>
      </c>
      <c r="D13" s="7">
        <f>+(B13-C13)*100/C13</f>
        <v>6.1224489795918364</v>
      </c>
      <c r="E13" s="6">
        <f>SUM(E8:E12)</f>
        <v>2256</v>
      </c>
      <c r="F13" s="6">
        <f>SUM(F8:F12)</f>
        <v>2129</v>
      </c>
      <c r="G13" s="7">
        <f t="shared" si="0"/>
        <v>5.9652418976045087</v>
      </c>
      <c r="H13" s="6">
        <f>SUM(H8:H12)</f>
        <v>13526</v>
      </c>
      <c r="I13" s="6">
        <f>SUM(I8:I12)</f>
        <v>15017</v>
      </c>
      <c r="J13" s="7">
        <f t="shared" si="1"/>
        <v>-9.9287474195911294</v>
      </c>
    </row>
    <row r="14" spans="1:10" ht="13" x14ac:dyDescent="0.15">
      <c r="A14" s="1" t="s">
        <v>12</v>
      </c>
      <c r="B14" s="2">
        <v>152</v>
      </c>
      <c r="C14" s="19">
        <f>+'Febrero 2022'!B14</f>
        <v>137</v>
      </c>
      <c r="D14" s="17">
        <f t="shared" si="2"/>
        <v>10.948905109489051</v>
      </c>
      <c r="E14" s="2">
        <f>+B14+'Enero 2023'!E14</f>
        <v>276</v>
      </c>
      <c r="F14" s="2">
        <f>+C14+'Enero 2023'!F14</f>
        <v>265</v>
      </c>
      <c r="G14" s="17">
        <f t="shared" si="0"/>
        <v>4.1509433962264151</v>
      </c>
      <c r="H14" s="2">
        <f>+B14-C14+'Enero 2023'!H14</f>
        <v>1678</v>
      </c>
      <c r="I14" s="18">
        <f>+'Febrero 2022'!H14</f>
        <v>1756</v>
      </c>
      <c r="J14" s="17">
        <f t="shared" si="1"/>
        <v>-4.4419134396355355</v>
      </c>
    </row>
    <row r="15" spans="1:10" ht="13" x14ac:dyDescent="0.15">
      <c r="A15" s="1" t="s">
        <v>13</v>
      </c>
      <c r="B15" s="2">
        <v>142</v>
      </c>
      <c r="C15" s="19">
        <f>+'Febrero 2022'!B15</f>
        <v>111</v>
      </c>
      <c r="D15" s="17">
        <f t="shared" si="2"/>
        <v>27.927927927927929</v>
      </c>
      <c r="E15" s="2">
        <f>+B15+'Enero 2023'!E15</f>
        <v>253</v>
      </c>
      <c r="F15" s="2">
        <f>+C15+'Enero 2023'!F15</f>
        <v>210</v>
      </c>
      <c r="G15" s="17">
        <f t="shared" si="0"/>
        <v>20.476190476190474</v>
      </c>
      <c r="H15" s="2">
        <f>+B15-C15+'Enero 2023'!H15</f>
        <v>1377</v>
      </c>
      <c r="I15" s="18">
        <f>+'Febrero 2022'!H15</f>
        <v>1380</v>
      </c>
      <c r="J15" s="17">
        <f t="shared" si="1"/>
        <v>-0.21739130434782608</v>
      </c>
    </row>
    <row r="16" spans="1:10" ht="13" x14ac:dyDescent="0.15">
      <c r="A16" s="1" t="s">
        <v>14</v>
      </c>
      <c r="B16" s="2">
        <v>112</v>
      </c>
      <c r="C16" s="19">
        <f>+'Febrero 2022'!B16</f>
        <v>130</v>
      </c>
      <c r="D16" s="17">
        <f t="shared" si="2"/>
        <v>-13.846153846153847</v>
      </c>
      <c r="E16" s="2">
        <f>+B16+'Enero 2023'!E16</f>
        <v>216</v>
      </c>
      <c r="F16" s="2">
        <f>+C16+'Enero 2023'!F16</f>
        <v>226</v>
      </c>
      <c r="G16" s="17">
        <f t="shared" si="0"/>
        <v>-4.4247787610619467</v>
      </c>
      <c r="H16" s="2">
        <f>+B16-C16+'Enero 2023'!H16</f>
        <v>1202</v>
      </c>
      <c r="I16" s="18">
        <f>+'Febrero 2022'!H16</f>
        <v>1372</v>
      </c>
      <c r="J16" s="17">
        <f t="shared" si="1"/>
        <v>-12.390670553935861</v>
      </c>
    </row>
    <row r="17" spans="1:10" ht="13" x14ac:dyDescent="0.15">
      <c r="A17" s="1" t="s">
        <v>15</v>
      </c>
      <c r="B17" s="2">
        <v>83</v>
      </c>
      <c r="C17" s="19">
        <f>+'Febrero 2022'!B17</f>
        <v>64</v>
      </c>
      <c r="D17" s="17">
        <f t="shared" si="2"/>
        <v>29.6875</v>
      </c>
      <c r="E17" s="2">
        <f>+B17+'Enero 2023'!E17</f>
        <v>139</v>
      </c>
      <c r="F17" s="2">
        <f>+C17+'Enero 2023'!F17</f>
        <v>118</v>
      </c>
      <c r="G17" s="17">
        <f t="shared" si="0"/>
        <v>17.796610169491526</v>
      </c>
      <c r="H17" s="2">
        <f>+B17-C17+'Enero 2023'!H17</f>
        <v>786</v>
      </c>
      <c r="I17" s="18">
        <f>+'Febrero 2022'!H17</f>
        <v>894</v>
      </c>
      <c r="J17" s="17">
        <f t="shared" si="1"/>
        <v>-12.080536912751677</v>
      </c>
    </row>
    <row r="18" spans="1:10" ht="13" x14ac:dyDescent="0.15">
      <c r="A18" s="1" t="s">
        <v>31</v>
      </c>
      <c r="B18" s="2">
        <v>45</v>
      </c>
      <c r="C18" s="19">
        <f>+'Febrero 2022'!B18</f>
        <v>46</v>
      </c>
      <c r="D18" s="17">
        <f t="shared" si="2"/>
        <v>-2.1739130434782608</v>
      </c>
      <c r="E18" s="2">
        <f>+B18+'Enero 2023'!E18</f>
        <v>73</v>
      </c>
      <c r="F18" s="2">
        <f>+C18+'Enero 2023'!F18</f>
        <v>85</v>
      </c>
      <c r="G18" s="17">
        <f t="shared" si="0"/>
        <v>-14.117647058823529</v>
      </c>
      <c r="H18" s="2">
        <f>+B18-C18+'Enero 2023'!H18</f>
        <v>530</v>
      </c>
      <c r="I18" s="18">
        <f>+'Febrero 2022'!H18</f>
        <v>543</v>
      </c>
      <c r="J18" s="17">
        <f t="shared" si="1"/>
        <v>-2.3941068139963169</v>
      </c>
    </row>
    <row r="19" spans="1:10" x14ac:dyDescent="0.15">
      <c r="A19" s="8" t="s">
        <v>3</v>
      </c>
      <c r="B19" s="6">
        <f t="shared" ref="B19" si="5">+B14+B16+B15+B17+B18</f>
        <v>534</v>
      </c>
      <c r="C19" s="6">
        <f>SUM(C14:C18)</f>
        <v>488</v>
      </c>
      <c r="D19" s="7">
        <f>+(B19-C19)*100/C19</f>
        <v>9.4262295081967213</v>
      </c>
      <c r="E19" s="6">
        <f>SUM(E14:E18)</f>
        <v>957</v>
      </c>
      <c r="F19" s="6">
        <f>SUM(F14:F18)</f>
        <v>904</v>
      </c>
      <c r="G19" s="7">
        <f t="shared" si="0"/>
        <v>5.8628318584070795</v>
      </c>
      <c r="H19" s="6">
        <f>SUM(H14:H18)</f>
        <v>5573</v>
      </c>
      <c r="I19" s="6">
        <f>SUM(I14:I18)</f>
        <v>5945</v>
      </c>
      <c r="J19" s="7">
        <f t="shared" si="1"/>
        <v>-6.2573591253153911</v>
      </c>
    </row>
    <row r="20" spans="1:10" ht="13" x14ac:dyDescent="0.15">
      <c r="A20" s="1" t="s">
        <v>16</v>
      </c>
      <c r="B20" s="2">
        <v>32</v>
      </c>
      <c r="C20" s="19">
        <f>+'Febrero 2022'!B20</f>
        <v>41</v>
      </c>
      <c r="D20" s="17">
        <f t="shared" ref="D20:D27" si="6">+(B20-C20)*100/C20</f>
        <v>-21.951219512195124</v>
      </c>
      <c r="E20" s="2">
        <f>+B20+'Enero 2023'!E20</f>
        <v>88</v>
      </c>
      <c r="F20" s="2">
        <f>+C20+'Enero 2023'!F20</f>
        <v>74</v>
      </c>
      <c r="G20" s="17">
        <f t="shared" si="0"/>
        <v>18.918918918918919</v>
      </c>
      <c r="H20" s="2">
        <f>+B20-C20+'Enero 2023'!H20</f>
        <v>481</v>
      </c>
      <c r="I20" s="18">
        <f>+'Febrero 2022'!H20</f>
        <v>489</v>
      </c>
      <c r="J20" s="17">
        <f t="shared" si="1"/>
        <v>-1.6359918200408998</v>
      </c>
    </row>
    <row r="21" spans="1:10" ht="13" x14ac:dyDescent="0.15">
      <c r="A21" s="1" t="s">
        <v>17</v>
      </c>
      <c r="B21" s="2">
        <v>47</v>
      </c>
      <c r="C21" s="19">
        <f>+'Febrero 2022'!B21</f>
        <v>35</v>
      </c>
      <c r="D21" s="17">
        <f t="shared" si="6"/>
        <v>34.285714285714285</v>
      </c>
      <c r="E21" s="2">
        <f>+B21+'Enero 2023'!E21</f>
        <v>76</v>
      </c>
      <c r="F21" s="2">
        <f>+C21+'Enero 2023'!F21</f>
        <v>62</v>
      </c>
      <c r="G21" s="17">
        <f t="shared" si="0"/>
        <v>22.580645161290324</v>
      </c>
      <c r="H21" s="2">
        <f>+B21-C21+'Enero 2023'!H21</f>
        <v>442</v>
      </c>
      <c r="I21" s="18">
        <f>+'Febrero 2022'!H21</f>
        <v>445</v>
      </c>
      <c r="J21" s="17">
        <f t="shared" si="1"/>
        <v>-0.6741573033707865</v>
      </c>
    </row>
    <row r="22" spans="1:10" ht="13" x14ac:dyDescent="0.15">
      <c r="A22" s="1" t="s">
        <v>19</v>
      </c>
      <c r="B22" s="2">
        <v>17</v>
      </c>
      <c r="C22" s="19">
        <f>+'Febrero 2022'!B22</f>
        <v>21</v>
      </c>
      <c r="D22" s="17">
        <f t="shared" si="6"/>
        <v>-19.047619047619047</v>
      </c>
      <c r="E22" s="2">
        <f>+B22+'Enero 2023'!E22</f>
        <v>32</v>
      </c>
      <c r="F22" s="2">
        <f>+C22+'Enero 2023'!F22</f>
        <v>36</v>
      </c>
      <c r="G22" s="17">
        <f t="shared" si="0"/>
        <v>-11.111111111111111</v>
      </c>
      <c r="H22" s="2">
        <f>+B22-C22+'Enero 2023'!H22</f>
        <v>215</v>
      </c>
      <c r="I22" s="18">
        <f>+'Febrero 2022'!H22</f>
        <v>194</v>
      </c>
      <c r="J22" s="17">
        <f t="shared" si="1"/>
        <v>10.824742268041238</v>
      </c>
    </row>
    <row r="23" spans="1:10" ht="13" x14ac:dyDescent="0.15">
      <c r="A23" s="1" t="s">
        <v>18</v>
      </c>
      <c r="B23" s="2">
        <v>22</v>
      </c>
      <c r="C23" s="19">
        <f>+'Febrero 2022'!B23</f>
        <v>19</v>
      </c>
      <c r="D23" s="17">
        <f t="shared" si="6"/>
        <v>15.789473684210526</v>
      </c>
      <c r="E23" s="2">
        <f>+B23+'Enero 2023'!E23</f>
        <v>41</v>
      </c>
      <c r="F23" s="2">
        <f>+C23+'Enero 2023'!F23</f>
        <v>29</v>
      </c>
      <c r="G23" s="17">
        <f t="shared" si="0"/>
        <v>41.379310344827587</v>
      </c>
      <c r="H23" s="2">
        <f>+B23-C23+'Enero 2023'!H23</f>
        <v>240</v>
      </c>
      <c r="I23" s="18">
        <f>+'Febrero 2022'!H23</f>
        <v>250</v>
      </c>
      <c r="J23" s="17">
        <f t="shared" si="1"/>
        <v>-4</v>
      </c>
    </row>
    <row r="24" spans="1:10" ht="13" x14ac:dyDescent="0.15">
      <c r="A24" s="1" t="s">
        <v>20</v>
      </c>
      <c r="B24" s="2">
        <v>28</v>
      </c>
      <c r="C24" s="19">
        <f>+'Febrero 2022'!B24</f>
        <v>23</v>
      </c>
      <c r="D24" s="17">
        <f t="shared" si="6"/>
        <v>21.739130434782609</v>
      </c>
      <c r="E24" s="2">
        <f>+B24+'Enero 2023'!E24</f>
        <v>57</v>
      </c>
      <c r="F24" s="2">
        <f>+C24+'Enero 2023'!F24</f>
        <v>39</v>
      </c>
      <c r="G24" s="17">
        <f t="shared" si="0"/>
        <v>46.153846153846153</v>
      </c>
      <c r="H24" s="2">
        <f>+B24-C24+'Enero 2023'!H24</f>
        <v>227</v>
      </c>
      <c r="I24" s="18">
        <f>+'Febrero 2022'!H24</f>
        <v>260</v>
      </c>
      <c r="J24" s="17">
        <f t="shared" si="1"/>
        <v>-12.692307692307692</v>
      </c>
    </row>
    <row r="25" spans="1:10" ht="13" x14ac:dyDescent="0.15">
      <c r="A25" s="1" t="s">
        <v>22</v>
      </c>
      <c r="B25" s="2">
        <v>52</v>
      </c>
      <c r="C25" s="19">
        <f>+'Febrero 2022'!B25</f>
        <v>59</v>
      </c>
      <c r="D25" s="17">
        <f t="shared" si="6"/>
        <v>-11.864406779661017</v>
      </c>
      <c r="E25" s="2">
        <f>+B25+'Enero 2023'!E25</f>
        <v>103</v>
      </c>
      <c r="F25" s="2">
        <f>+C25+'Enero 2023'!F25</f>
        <v>105</v>
      </c>
      <c r="G25" s="17">
        <f t="shared" si="0"/>
        <v>-1.9047619047619047</v>
      </c>
      <c r="H25" s="2">
        <f>+B25-C25+'Enero 2023'!H25</f>
        <v>572</v>
      </c>
      <c r="I25" s="18">
        <f>+'Febrero 2022'!H25</f>
        <v>563</v>
      </c>
      <c r="J25" s="17">
        <f t="shared" si="1"/>
        <v>1.5985790408525755</v>
      </c>
    </row>
    <row r="26" spans="1:10" ht="13" x14ac:dyDescent="0.15">
      <c r="A26" s="1" t="s">
        <v>21</v>
      </c>
      <c r="B26" s="2">
        <v>15</v>
      </c>
      <c r="C26" s="19">
        <f>+'Febrero 2022'!B26</f>
        <v>15</v>
      </c>
      <c r="D26" s="17">
        <f t="shared" si="6"/>
        <v>0</v>
      </c>
      <c r="E26" s="2">
        <f>+B26+'Enero 2023'!E26</f>
        <v>24</v>
      </c>
      <c r="F26" s="2">
        <f>+C26+'Enero 2023'!F26</f>
        <v>28</v>
      </c>
      <c r="G26" s="17">
        <f t="shared" si="0"/>
        <v>-14.285714285714286</v>
      </c>
      <c r="H26" s="2">
        <f>+B26-C26+'Enero 2023'!H26</f>
        <v>165</v>
      </c>
      <c r="I26" s="18">
        <f>+'Febrero 2022'!H26</f>
        <v>170</v>
      </c>
      <c r="J26" s="17">
        <f t="shared" si="1"/>
        <v>-2.9411764705882355</v>
      </c>
    </row>
    <row r="27" spans="1:10" ht="13" x14ac:dyDescent="0.15">
      <c r="A27" s="1" t="s">
        <v>30</v>
      </c>
      <c r="B27" s="2">
        <v>12</v>
      </c>
      <c r="C27" s="19">
        <f>+'Febrero 2022'!B27</f>
        <v>11</v>
      </c>
      <c r="D27" s="17">
        <f t="shared" si="6"/>
        <v>9.0909090909090917</v>
      </c>
      <c r="E27" s="2">
        <f>+B27+'Enero 2023'!E27</f>
        <v>19</v>
      </c>
      <c r="F27" s="2">
        <f>+C27+'Enero 2023'!F27</f>
        <v>17</v>
      </c>
      <c r="G27" s="17">
        <f t="shared" si="0"/>
        <v>11.764705882352942</v>
      </c>
      <c r="H27" s="2">
        <f>+B27-C27+'Enero 2023'!H27</f>
        <v>96</v>
      </c>
      <c r="I27" s="18">
        <f>+'Febrero 2022'!H27</f>
        <v>101</v>
      </c>
      <c r="J27" s="17">
        <f t="shared" si="1"/>
        <v>-4.9504950495049505</v>
      </c>
    </row>
    <row r="28" spans="1:10" x14ac:dyDescent="0.15">
      <c r="A28" s="8" t="s">
        <v>27</v>
      </c>
      <c r="B28" s="6">
        <f>SUM(B20:B27)</f>
        <v>225</v>
      </c>
      <c r="C28" s="6">
        <f>SUM(C20:C27)</f>
        <v>224</v>
      </c>
      <c r="D28" s="7">
        <f>+(B28-C28)*100/C28</f>
        <v>0.44642857142857145</v>
      </c>
      <c r="E28" s="6">
        <f>SUM(E20:E27)</f>
        <v>440</v>
      </c>
      <c r="F28" s="6">
        <f>SUM(F20:F27)</f>
        <v>390</v>
      </c>
      <c r="G28" s="7">
        <f>+(E28-F28)*100/F28</f>
        <v>12.820512820512821</v>
      </c>
      <c r="H28" s="6">
        <f>SUM(H20:H27)</f>
        <v>2438</v>
      </c>
      <c r="I28" s="6">
        <f>SUM(I20:I27)</f>
        <v>2472</v>
      </c>
      <c r="J28" s="7">
        <f>+(H28-I28)*100/I28</f>
        <v>-1.3754045307443366</v>
      </c>
    </row>
    <row r="29" spans="1:10" ht="14" x14ac:dyDescent="0.15">
      <c r="A29" s="16" t="s">
        <v>28</v>
      </c>
      <c r="B29" s="14">
        <f>+B7+B13+B19+B28</f>
        <v>2245</v>
      </c>
      <c r="C29" s="14">
        <f>+C7+C13+C19+C28</f>
        <v>2201</v>
      </c>
      <c r="D29" s="15">
        <f>+(B29-C29)*100/C29</f>
        <v>1.9990913221263062</v>
      </c>
      <c r="E29" s="14">
        <f t="shared" ref="E29:I29" si="7">+E7+E13+E19+E28</f>
        <v>4228</v>
      </c>
      <c r="F29" s="14">
        <f t="shared" si="7"/>
        <v>4056</v>
      </c>
      <c r="G29" s="15">
        <f>+(E29-F29)*100/F29</f>
        <v>4.2406311637080867</v>
      </c>
      <c r="H29" s="14">
        <f t="shared" si="7"/>
        <v>25457</v>
      </c>
      <c r="I29" s="14">
        <f t="shared" si="7"/>
        <v>28243</v>
      </c>
      <c r="J29" s="15">
        <f>+(H29-I29)*100/I29</f>
        <v>-9.8643911765747259</v>
      </c>
    </row>
    <row r="30" spans="1:10" x14ac:dyDescent="0.15">
      <c r="A30" s="13" t="s">
        <v>29</v>
      </c>
      <c r="B30" s="13">
        <f>+B29-B7</f>
        <v>1955</v>
      </c>
      <c r="C30" s="13">
        <f>+C29-C7</f>
        <v>1839</v>
      </c>
      <c r="D30" s="12">
        <f>+(B30-C30)*100/C30</f>
        <v>6.3077759651984771</v>
      </c>
      <c r="E30" s="13">
        <f t="shared" ref="E30:I30" si="8">+E29-E7</f>
        <v>3653</v>
      </c>
      <c r="F30" s="13">
        <f t="shared" si="8"/>
        <v>3423</v>
      </c>
      <c r="G30" s="12">
        <f>+(E30-F30)*100/F30</f>
        <v>6.7192521180251239</v>
      </c>
      <c r="H30" s="13">
        <f t="shared" si="8"/>
        <v>21537</v>
      </c>
      <c r="I30" s="13">
        <f t="shared" si="8"/>
        <v>23434</v>
      </c>
      <c r="J30" s="12">
        <f>+(H30-I30)*100/I30</f>
        <v>-8.0950755312793383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A5ED-EDC5-4144-9584-92D8437837A0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86</v>
      </c>
      <c r="C4" s="19">
        <f>+'Enero 2022'!B4</f>
        <v>81</v>
      </c>
      <c r="D4" s="17">
        <f>+(B4-C4)*100/C4</f>
        <v>6.1728395061728394</v>
      </c>
      <c r="E4" s="2">
        <f>+B4</f>
        <v>86</v>
      </c>
      <c r="F4" s="2">
        <f>+C4</f>
        <v>81</v>
      </c>
      <c r="G4" s="17">
        <f t="shared" ref="G4:G27" si="0">+(E4-F4)*100/F4</f>
        <v>6.1728395061728394</v>
      </c>
      <c r="H4" s="2">
        <f>+B4-C4+'Diciembre 2022'!H4</f>
        <v>1133</v>
      </c>
      <c r="I4" s="18">
        <f>+'Enero 2022'!H4</f>
        <v>1447</v>
      </c>
      <c r="J4" s="17">
        <f t="shared" ref="J4:J27" si="1">+(H4-I4)*100/I4</f>
        <v>-21.700069108500344</v>
      </c>
    </row>
    <row r="5" spans="1:10" ht="13" x14ac:dyDescent="0.15">
      <c r="A5" s="1" t="s">
        <v>5</v>
      </c>
      <c r="B5" s="2">
        <v>80</v>
      </c>
      <c r="C5" s="19">
        <f>+'Enero 2022'!B5</f>
        <v>85</v>
      </c>
      <c r="D5" s="17">
        <f t="shared" ref="D5:D18" si="2">+(B5-C5)*100/C5</f>
        <v>-5.882352941176471</v>
      </c>
      <c r="E5" s="2">
        <f t="shared" ref="E5:E6" si="3">+B5</f>
        <v>80</v>
      </c>
      <c r="F5" s="2">
        <f t="shared" ref="F5:F6" si="4">+C5</f>
        <v>85</v>
      </c>
      <c r="G5" s="17">
        <f t="shared" si="0"/>
        <v>-5.882352941176471</v>
      </c>
      <c r="H5" s="2">
        <f>+B5-C5+'Diciembre 2022'!H5</f>
        <v>1266</v>
      </c>
      <c r="I5" s="18">
        <f>+'Enero 2022'!H5</f>
        <v>1651</v>
      </c>
      <c r="J5" s="17">
        <f t="shared" si="1"/>
        <v>-23.319200484554816</v>
      </c>
    </row>
    <row r="6" spans="1:10" ht="13" x14ac:dyDescent="0.15">
      <c r="A6" s="1" t="s">
        <v>6</v>
      </c>
      <c r="B6" s="2">
        <v>119</v>
      </c>
      <c r="C6" s="19">
        <f>+'Enero 2022'!B6</f>
        <v>105</v>
      </c>
      <c r="D6" s="17">
        <f t="shared" si="2"/>
        <v>13.333333333333334</v>
      </c>
      <c r="E6" s="2">
        <f t="shared" si="3"/>
        <v>119</v>
      </c>
      <c r="F6" s="2">
        <f t="shared" si="4"/>
        <v>105</v>
      </c>
      <c r="G6" s="17">
        <f t="shared" si="0"/>
        <v>13.333333333333334</v>
      </c>
      <c r="H6" s="2">
        <f>+B6-C6+'Diciembre 2022'!H6</f>
        <v>1593</v>
      </c>
      <c r="I6" s="18">
        <f>+'Enero 2022'!H6</f>
        <v>1769</v>
      </c>
      <c r="J6" s="17">
        <f t="shared" si="1"/>
        <v>-9.949123798756359</v>
      </c>
    </row>
    <row r="7" spans="1:10" x14ac:dyDescent="0.15">
      <c r="A7" s="8" t="s">
        <v>1</v>
      </c>
      <c r="B7" s="6">
        <f>+B4+B5+B6</f>
        <v>285</v>
      </c>
      <c r="C7" s="6">
        <f>SUM(C4:C6)</f>
        <v>271</v>
      </c>
      <c r="D7" s="7">
        <f>+(B7-C7)*100/C7</f>
        <v>5.1660516605166054</v>
      </c>
      <c r="E7" s="6">
        <f>SUM(E4:E6)</f>
        <v>285</v>
      </c>
      <c r="F7" s="6">
        <f>SUM(F4:F6)</f>
        <v>271</v>
      </c>
      <c r="G7" s="7">
        <f t="shared" si="0"/>
        <v>5.1660516605166054</v>
      </c>
      <c r="H7" s="6">
        <f>SUM(H4:H6)</f>
        <v>3992</v>
      </c>
      <c r="I7" s="6">
        <f>SUM(I4:I6)</f>
        <v>4867</v>
      </c>
      <c r="J7" s="7">
        <f t="shared" si="1"/>
        <v>-17.978220669817137</v>
      </c>
    </row>
    <row r="8" spans="1:10" ht="13" x14ac:dyDescent="0.15">
      <c r="A8" s="1" t="s">
        <v>7</v>
      </c>
      <c r="B8" s="2">
        <v>105</v>
      </c>
      <c r="C8" s="19">
        <f>+'Enero 2022'!B8</f>
        <v>63</v>
      </c>
      <c r="D8" s="17">
        <f t="shared" si="2"/>
        <v>66.666666666666671</v>
      </c>
      <c r="E8" s="2">
        <f t="shared" ref="E8:E12" si="5">+B8</f>
        <v>105</v>
      </c>
      <c r="F8" s="2">
        <f t="shared" ref="F8:F12" si="6">+C8</f>
        <v>63</v>
      </c>
      <c r="G8" s="17">
        <f t="shared" si="0"/>
        <v>66.666666666666671</v>
      </c>
      <c r="H8" s="2">
        <f>+B8-C8+'Diciembre 2022'!H8</f>
        <v>1350</v>
      </c>
      <c r="I8" s="18">
        <f>+'Enero 2022'!H8</f>
        <v>1571</v>
      </c>
      <c r="J8" s="17">
        <f t="shared" si="1"/>
        <v>-14.06747294716741</v>
      </c>
    </row>
    <row r="9" spans="1:10" ht="13" x14ac:dyDescent="0.15">
      <c r="A9" s="1" t="s">
        <v>8</v>
      </c>
      <c r="B9" s="2">
        <v>173</v>
      </c>
      <c r="C9" s="19">
        <f>+'Enero 2022'!B9</f>
        <v>178</v>
      </c>
      <c r="D9" s="17">
        <f t="shared" si="2"/>
        <v>-2.808988764044944</v>
      </c>
      <c r="E9" s="2">
        <f t="shared" si="5"/>
        <v>173</v>
      </c>
      <c r="F9" s="2">
        <f t="shared" si="6"/>
        <v>178</v>
      </c>
      <c r="G9" s="17">
        <f t="shared" si="0"/>
        <v>-2.808988764044944</v>
      </c>
      <c r="H9" s="2">
        <f>+B9-C9+'Diciembre 2022'!H9</f>
        <v>2352</v>
      </c>
      <c r="I9" s="18">
        <f>+'Enero 2022'!H9</f>
        <v>2661</v>
      </c>
      <c r="J9" s="17">
        <f t="shared" si="1"/>
        <v>-11.61217587373168</v>
      </c>
    </row>
    <row r="10" spans="1:10" ht="13" x14ac:dyDescent="0.15">
      <c r="A10" s="1" t="s">
        <v>9</v>
      </c>
      <c r="B10" s="2">
        <v>267</v>
      </c>
      <c r="C10" s="19">
        <f>+'Enero 2022'!B10</f>
        <v>285</v>
      </c>
      <c r="D10" s="17">
        <f t="shared" si="2"/>
        <v>-6.3157894736842106</v>
      </c>
      <c r="E10" s="2">
        <f t="shared" si="5"/>
        <v>267</v>
      </c>
      <c r="F10" s="2">
        <f t="shared" si="6"/>
        <v>285</v>
      </c>
      <c r="G10" s="17">
        <f t="shared" si="0"/>
        <v>-6.3157894736842106</v>
      </c>
      <c r="H10" s="2">
        <f>+B10-C10+'Diciembre 2022'!H10</f>
        <v>3606</v>
      </c>
      <c r="I10" s="18">
        <f>+'Enero 2022'!H10</f>
        <v>4111</v>
      </c>
      <c r="J10" s="17">
        <f t="shared" si="1"/>
        <v>-12.28411578691316</v>
      </c>
    </row>
    <row r="11" spans="1:10" ht="13" x14ac:dyDescent="0.15">
      <c r="A11" s="1" t="s">
        <v>10</v>
      </c>
      <c r="B11" s="2">
        <v>232</v>
      </c>
      <c r="C11" s="19">
        <f>+'Enero 2022'!B11</f>
        <v>228</v>
      </c>
      <c r="D11" s="17">
        <f t="shared" si="2"/>
        <v>1.7543859649122806</v>
      </c>
      <c r="E11" s="2">
        <f t="shared" si="5"/>
        <v>232</v>
      </c>
      <c r="F11" s="2">
        <f t="shared" si="6"/>
        <v>228</v>
      </c>
      <c r="G11" s="17">
        <f t="shared" si="0"/>
        <v>1.7543859649122806</v>
      </c>
      <c r="H11" s="2">
        <f>+B11-C11+'Diciembre 2022'!H11</f>
        <v>2839</v>
      </c>
      <c r="I11" s="18">
        <f>+'Enero 2022'!H11</f>
        <v>3281</v>
      </c>
      <c r="J11" s="17">
        <f t="shared" si="1"/>
        <v>-13.471502590673575</v>
      </c>
    </row>
    <row r="12" spans="1:10" ht="13" x14ac:dyDescent="0.15">
      <c r="A12" s="1" t="s">
        <v>11</v>
      </c>
      <c r="B12" s="2">
        <v>283</v>
      </c>
      <c r="C12" s="19">
        <f>+'Enero 2022'!B12</f>
        <v>248</v>
      </c>
      <c r="D12" s="17">
        <f t="shared" si="2"/>
        <v>14.112903225806452</v>
      </c>
      <c r="E12" s="2">
        <f t="shared" si="5"/>
        <v>283</v>
      </c>
      <c r="F12" s="2">
        <f t="shared" si="6"/>
        <v>248</v>
      </c>
      <c r="G12" s="17">
        <f t="shared" si="0"/>
        <v>14.112903225806452</v>
      </c>
      <c r="H12" s="2">
        <f>+B12-C12+'Diciembre 2022'!H12</f>
        <v>3310</v>
      </c>
      <c r="I12" s="18">
        <f>+'Enero 2022'!H12</f>
        <v>3742</v>
      </c>
      <c r="J12" s="17">
        <f t="shared" si="1"/>
        <v>-11.544628540887226</v>
      </c>
    </row>
    <row r="13" spans="1:10" x14ac:dyDescent="0.15">
      <c r="A13" s="8" t="s">
        <v>2</v>
      </c>
      <c r="B13" s="6">
        <f>+B8+B9+B10+B11+B12</f>
        <v>1060</v>
      </c>
      <c r="C13" s="6">
        <f>SUM(C8:C12)</f>
        <v>1002</v>
      </c>
      <c r="D13" s="7">
        <f>+(B13-C13)*100/C13</f>
        <v>5.788423153692615</v>
      </c>
      <c r="E13" s="6">
        <f>SUM(E8:E12)</f>
        <v>1060</v>
      </c>
      <c r="F13" s="6">
        <f>SUM(F8:F12)</f>
        <v>1002</v>
      </c>
      <c r="G13" s="7">
        <f t="shared" si="0"/>
        <v>5.788423153692615</v>
      </c>
      <c r="H13" s="6">
        <f>SUM(H8:H12)</f>
        <v>13457</v>
      </c>
      <c r="I13" s="6">
        <f>SUM(I8:I12)</f>
        <v>15366</v>
      </c>
      <c r="J13" s="7">
        <f t="shared" si="1"/>
        <v>-12.423532474293896</v>
      </c>
    </row>
    <row r="14" spans="1:10" ht="13" x14ac:dyDescent="0.15">
      <c r="A14" s="1" t="s">
        <v>12</v>
      </c>
      <c r="B14" s="2">
        <v>124</v>
      </c>
      <c r="C14" s="19">
        <f>+'Enero 2022'!B14</f>
        <v>128</v>
      </c>
      <c r="D14" s="17">
        <f t="shared" si="2"/>
        <v>-3.125</v>
      </c>
      <c r="E14" s="2">
        <f t="shared" ref="E14:E18" si="7">+B14</f>
        <v>124</v>
      </c>
      <c r="F14" s="2">
        <f t="shared" ref="F14:F18" si="8">+C14</f>
        <v>128</v>
      </c>
      <c r="G14" s="17">
        <f t="shared" si="0"/>
        <v>-3.125</v>
      </c>
      <c r="H14" s="2">
        <f>+B14-C14+'Diciembre 2022'!H14</f>
        <v>1663</v>
      </c>
      <c r="I14" s="18">
        <f>+'Enero 2022'!H14</f>
        <v>1788</v>
      </c>
      <c r="J14" s="17">
        <f t="shared" si="1"/>
        <v>-6.9910514541387023</v>
      </c>
    </row>
    <row r="15" spans="1:10" ht="13" x14ac:dyDescent="0.15">
      <c r="A15" s="1" t="s">
        <v>13</v>
      </c>
      <c r="B15" s="2">
        <v>111</v>
      </c>
      <c r="C15" s="19">
        <f>+'Enero 2022'!B15</f>
        <v>99</v>
      </c>
      <c r="D15" s="17">
        <f t="shared" si="2"/>
        <v>12.121212121212121</v>
      </c>
      <c r="E15" s="2">
        <f t="shared" si="7"/>
        <v>111</v>
      </c>
      <c r="F15" s="2">
        <f t="shared" si="8"/>
        <v>99</v>
      </c>
      <c r="G15" s="17">
        <f t="shared" si="0"/>
        <v>12.121212121212121</v>
      </c>
      <c r="H15" s="2">
        <f>+B15-C15+'Diciembre 2022'!H15</f>
        <v>1346</v>
      </c>
      <c r="I15" s="18">
        <f>+'Enero 2022'!H15</f>
        <v>1418</v>
      </c>
      <c r="J15" s="17">
        <f t="shared" si="1"/>
        <v>-5.0775740479548661</v>
      </c>
    </row>
    <row r="16" spans="1:10" ht="13" x14ac:dyDescent="0.15">
      <c r="A16" s="1" t="s">
        <v>14</v>
      </c>
      <c r="B16" s="2">
        <v>104</v>
      </c>
      <c r="C16" s="19">
        <f>+'Enero 2022'!B16</f>
        <v>96</v>
      </c>
      <c r="D16" s="17">
        <f t="shared" si="2"/>
        <v>8.3333333333333339</v>
      </c>
      <c r="E16" s="2">
        <f t="shared" si="7"/>
        <v>104</v>
      </c>
      <c r="F16" s="2">
        <f t="shared" si="8"/>
        <v>96</v>
      </c>
      <c r="G16" s="17">
        <f t="shared" si="0"/>
        <v>8.3333333333333339</v>
      </c>
      <c r="H16" s="2">
        <f>+B16-C16+'Diciembre 2022'!H16</f>
        <v>1220</v>
      </c>
      <c r="I16" s="18">
        <f>+'Enero 2022'!H16</f>
        <v>1357</v>
      </c>
      <c r="J16" s="17">
        <f t="shared" si="1"/>
        <v>-10.095799557848194</v>
      </c>
    </row>
    <row r="17" spans="1:10" ht="13" x14ac:dyDescent="0.15">
      <c r="A17" s="1" t="s">
        <v>15</v>
      </c>
      <c r="B17" s="2">
        <v>56</v>
      </c>
      <c r="C17" s="19">
        <f>+'Enero 2022'!B17</f>
        <v>54</v>
      </c>
      <c r="D17" s="17">
        <f t="shared" si="2"/>
        <v>3.7037037037037037</v>
      </c>
      <c r="E17" s="2">
        <f t="shared" si="7"/>
        <v>56</v>
      </c>
      <c r="F17" s="2">
        <f t="shared" si="8"/>
        <v>54</v>
      </c>
      <c r="G17" s="17">
        <f t="shared" si="0"/>
        <v>3.7037037037037037</v>
      </c>
      <c r="H17" s="2">
        <f>+B17-C17+'Diciembre 2022'!H17</f>
        <v>767</v>
      </c>
      <c r="I17" s="18">
        <f>+'Enero 2022'!H17</f>
        <v>924</v>
      </c>
      <c r="J17" s="17">
        <f t="shared" si="1"/>
        <v>-16.99134199134199</v>
      </c>
    </row>
    <row r="18" spans="1:10" ht="13" x14ac:dyDescent="0.15">
      <c r="A18" s="1" t="s">
        <v>31</v>
      </c>
      <c r="B18" s="2">
        <v>28</v>
      </c>
      <c r="C18" s="19">
        <f>+'Enero 2022'!B18</f>
        <v>39</v>
      </c>
      <c r="D18" s="17">
        <f t="shared" si="2"/>
        <v>-28.205128205128204</v>
      </c>
      <c r="E18" s="2">
        <f t="shared" si="7"/>
        <v>28</v>
      </c>
      <c r="F18" s="2">
        <f t="shared" si="8"/>
        <v>39</v>
      </c>
      <c r="G18" s="17">
        <f t="shared" si="0"/>
        <v>-28.205128205128204</v>
      </c>
      <c r="H18" s="2">
        <f>+B18-C18+'Diciembre 2022'!H18</f>
        <v>531</v>
      </c>
      <c r="I18" s="18">
        <f>+'Enero 2022'!H18</f>
        <v>551</v>
      </c>
      <c r="J18" s="17">
        <f t="shared" si="1"/>
        <v>-3.629764065335753</v>
      </c>
    </row>
    <row r="19" spans="1:10" x14ac:dyDescent="0.15">
      <c r="A19" s="8" t="s">
        <v>3</v>
      </c>
      <c r="B19" s="6">
        <f>+B14+B16+B15+B17+B18</f>
        <v>423</v>
      </c>
      <c r="C19" s="6">
        <f>SUM(C14:C18)</f>
        <v>416</v>
      </c>
      <c r="D19" s="7">
        <f>+(B19-C19)*100/C19</f>
        <v>1.6826923076923077</v>
      </c>
      <c r="E19" s="6">
        <f>SUM(E14:E18)</f>
        <v>423</v>
      </c>
      <c r="F19" s="6">
        <f>SUM(F14:F18)</f>
        <v>416</v>
      </c>
      <c r="G19" s="7">
        <f t="shared" si="0"/>
        <v>1.6826923076923077</v>
      </c>
      <c r="H19" s="6">
        <f>SUM(H14:H18)</f>
        <v>5527</v>
      </c>
      <c r="I19" s="6">
        <f>SUM(I14:I18)</f>
        <v>6038</v>
      </c>
      <c r="J19" s="7">
        <f t="shared" si="1"/>
        <v>-8.4630672408082148</v>
      </c>
    </row>
    <row r="20" spans="1:10" ht="13" x14ac:dyDescent="0.15">
      <c r="A20" s="1" t="s">
        <v>16</v>
      </c>
      <c r="B20" s="2">
        <v>56</v>
      </c>
      <c r="C20" s="19">
        <f>+'Enero 2022'!B20</f>
        <v>33</v>
      </c>
      <c r="D20" s="17">
        <f t="shared" ref="D20:D27" si="9">+(B20-C20)*100/C20</f>
        <v>69.696969696969703</v>
      </c>
      <c r="E20" s="2">
        <f t="shared" ref="E20:E27" si="10">+B20</f>
        <v>56</v>
      </c>
      <c r="F20" s="2">
        <f t="shared" ref="F20:F27" si="11">+C20</f>
        <v>33</v>
      </c>
      <c r="G20" s="17">
        <f t="shared" si="0"/>
        <v>69.696969696969703</v>
      </c>
      <c r="H20" s="2">
        <f>+B20-C20+'Diciembre 2022'!H20</f>
        <v>490</v>
      </c>
      <c r="I20" s="18">
        <f>+'Enero 2022'!H20</f>
        <v>493</v>
      </c>
      <c r="J20" s="17">
        <f t="shared" si="1"/>
        <v>-0.60851926977687631</v>
      </c>
    </row>
    <row r="21" spans="1:10" ht="13" x14ac:dyDescent="0.15">
      <c r="A21" s="1" t="s">
        <v>17</v>
      </c>
      <c r="B21" s="2">
        <v>29</v>
      </c>
      <c r="C21" s="19">
        <f>+'Enero 2022'!B21</f>
        <v>27</v>
      </c>
      <c r="D21" s="17">
        <f t="shared" si="9"/>
        <v>7.4074074074074074</v>
      </c>
      <c r="E21" s="2">
        <f t="shared" si="10"/>
        <v>29</v>
      </c>
      <c r="F21" s="2">
        <f t="shared" si="11"/>
        <v>27</v>
      </c>
      <c r="G21" s="17">
        <f t="shared" si="0"/>
        <v>7.4074074074074074</v>
      </c>
      <c r="H21" s="2">
        <f>+B21-C21+'Diciembre 2022'!H21</f>
        <v>430</v>
      </c>
      <c r="I21" s="18">
        <f>+'Enero 2022'!H21</f>
        <v>458</v>
      </c>
      <c r="J21" s="17">
        <f t="shared" si="1"/>
        <v>-6.1135371179039302</v>
      </c>
    </row>
    <row r="22" spans="1:10" ht="13" x14ac:dyDescent="0.15">
      <c r="A22" s="1" t="s">
        <v>19</v>
      </c>
      <c r="B22" s="2">
        <v>15</v>
      </c>
      <c r="C22" s="19">
        <f>+'Enero 2022'!B22</f>
        <v>15</v>
      </c>
      <c r="D22" s="17">
        <f t="shared" si="9"/>
        <v>0</v>
      </c>
      <c r="E22" s="2">
        <f t="shared" si="10"/>
        <v>15</v>
      </c>
      <c r="F22" s="2">
        <f t="shared" si="11"/>
        <v>15</v>
      </c>
      <c r="G22" s="17">
        <f t="shared" si="0"/>
        <v>0</v>
      </c>
      <c r="H22" s="2">
        <f>+B22-C22+'Diciembre 2022'!H22</f>
        <v>219</v>
      </c>
      <c r="I22" s="18">
        <f>+'Enero 2022'!H22</f>
        <v>196</v>
      </c>
      <c r="J22" s="17">
        <f t="shared" si="1"/>
        <v>11.73469387755102</v>
      </c>
    </row>
    <row r="23" spans="1:10" ht="13" x14ac:dyDescent="0.15">
      <c r="A23" s="1" t="s">
        <v>18</v>
      </c>
      <c r="B23" s="2">
        <v>19</v>
      </c>
      <c r="C23" s="19">
        <f>+'Enero 2022'!B23</f>
        <v>10</v>
      </c>
      <c r="D23" s="17">
        <f t="shared" si="9"/>
        <v>90</v>
      </c>
      <c r="E23" s="2">
        <f t="shared" si="10"/>
        <v>19</v>
      </c>
      <c r="F23" s="2">
        <f t="shared" si="11"/>
        <v>10</v>
      </c>
      <c r="G23" s="17">
        <f t="shared" si="0"/>
        <v>90</v>
      </c>
      <c r="H23" s="2">
        <f>+B23-C23+'Diciembre 2022'!H23</f>
        <v>237</v>
      </c>
      <c r="I23" s="18">
        <f>+'Enero 2022'!H23</f>
        <v>255</v>
      </c>
      <c r="J23" s="17">
        <f t="shared" si="1"/>
        <v>-7.0588235294117645</v>
      </c>
    </row>
    <row r="24" spans="1:10" ht="13" x14ac:dyDescent="0.15">
      <c r="A24" s="1" t="s">
        <v>20</v>
      </c>
      <c r="B24" s="2">
        <v>29</v>
      </c>
      <c r="C24" s="19">
        <f>+'Enero 2022'!B24</f>
        <v>16</v>
      </c>
      <c r="D24" s="17">
        <f t="shared" si="9"/>
        <v>81.25</v>
      </c>
      <c r="E24" s="2">
        <f t="shared" si="10"/>
        <v>29</v>
      </c>
      <c r="F24" s="2">
        <f t="shared" si="11"/>
        <v>16</v>
      </c>
      <c r="G24" s="17">
        <f t="shared" si="0"/>
        <v>81.25</v>
      </c>
      <c r="H24" s="2">
        <f>+B24-C24+'Diciembre 2022'!H24</f>
        <v>222</v>
      </c>
      <c r="I24" s="18">
        <f>+'Enero 2022'!H24</f>
        <v>257</v>
      </c>
      <c r="J24" s="17">
        <f t="shared" si="1"/>
        <v>-13.618677042801556</v>
      </c>
    </row>
    <row r="25" spans="1:10" ht="13" x14ac:dyDescent="0.15">
      <c r="A25" s="1" t="s">
        <v>22</v>
      </c>
      <c r="B25" s="2">
        <v>51</v>
      </c>
      <c r="C25" s="19">
        <f>+'Enero 2022'!B25</f>
        <v>46</v>
      </c>
      <c r="D25" s="17">
        <f t="shared" si="9"/>
        <v>10.869565217391305</v>
      </c>
      <c r="E25" s="2">
        <f t="shared" si="10"/>
        <v>51</v>
      </c>
      <c r="F25" s="2">
        <f t="shared" si="11"/>
        <v>46</v>
      </c>
      <c r="G25" s="17">
        <f t="shared" si="0"/>
        <v>10.869565217391305</v>
      </c>
      <c r="H25" s="2">
        <f>+B25-C25+'Diciembre 2022'!H25</f>
        <v>579</v>
      </c>
      <c r="I25" s="18">
        <f>+'Enero 2022'!H25</f>
        <v>539</v>
      </c>
      <c r="J25" s="17">
        <f t="shared" si="1"/>
        <v>7.4211502782931351</v>
      </c>
    </row>
    <row r="26" spans="1:10" ht="13" x14ac:dyDescent="0.15">
      <c r="A26" s="1" t="s">
        <v>21</v>
      </c>
      <c r="B26" s="2">
        <v>9</v>
      </c>
      <c r="C26" s="19">
        <f>+'Enero 2022'!B26</f>
        <v>13</v>
      </c>
      <c r="D26" s="17">
        <f t="shared" si="9"/>
        <v>-30.76923076923077</v>
      </c>
      <c r="E26" s="2">
        <f t="shared" si="10"/>
        <v>9</v>
      </c>
      <c r="F26" s="2">
        <f t="shared" si="11"/>
        <v>13</v>
      </c>
      <c r="G26" s="17">
        <f t="shared" si="0"/>
        <v>-30.76923076923077</v>
      </c>
      <c r="H26" s="2">
        <f>+B26-C26+'Diciembre 2022'!H26</f>
        <v>165</v>
      </c>
      <c r="I26" s="18">
        <f>+'Enero 2022'!H26</f>
        <v>177</v>
      </c>
      <c r="J26" s="17">
        <f t="shared" si="1"/>
        <v>-6.7796610169491522</v>
      </c>
    </row>
    <row r="27" spans="1:10" ht="13" x14ac:dyDescent="0.15">
      <c r="A27" s="1" t="s">
        <v>30</v>
      </c>
      <c r="B27" s="2">
        <v>7</v>
      </c>
      <c r="C27" s="19">
        <f>+'Enero 2022'!B27</f>
        <v>6</v>
      </c>
      <c r="D27" s="17">
        <f t="shared" si="9"/>
        <v>16.666666666666668</v>
      </c>
      <c r="E27" s="2">
        <f t="shared" si="10"/>
        <v>7</v>
      </c>
      <c r="F27" s="2">
        <f t="shared" si="11"/>
        <v>6</v>
      </c>
      <c r="G27" s="17">
        <f t="shared" si="0"/>
        <v>16.666666666666668</v>
      </c>
      <c r="H27" s="2">
        <f>+B27-C27+'Diciembre 2022'!H27</f>
        <v>95</v>
      </c>
      <c r="I27" s="18">
        <f>+'Enero 2022'!H27</f>
        <v>98</v>
      </c>
      <c r="J27" s="17">
        <f t="shared" si="1"/>
        <v>-3.0612244897959182</v>
      </c>
    </row>
    <row r="28" spans="1:10" x14ac:dyDescent="0.15">
      <c r="A28" s="8" t="s">
        <v>27</v>
      </c>
      <c r="B28" s="6">
        <f>SUM(B20:B27)</f>
        <v>215</v>
      </c>
      <c r="C28" s="6">
        <f>SUM(C20:C27)</f>
        <v>166</v>
      </c>
      <c r="D28" s="7">
        <f>+(B28-C28)*100/C28</f>
        <v>29.518072289156628</v>
      </c>
      <c r="E28" s="6">
        <f>SUM(E20:E27)</f>
        <v>215</v>
      </c>
      <c r="F28" s="6">
        <f>SUM(F20:F27)</f>
        <v>166</v>
      </c>
      <c r="G28" s="7">
        <f>+(E28-F28)*100/F28</f>
        <v>29.518072289156628</v>
      </c>
      <c r="H28" s="6">
        <f>SUM(H20:H27)</f>
        <v>2437</v>
      </c>
      <c r="I28" s="6">
        <f>SUM(I20:I27)</f>
        <v>2473</v>
      </c>
      <c r="J28" s="7">
        <f>+(H28-I28)*100/I28</f>
        <v>-1.4557217953902144</v>
      </c>
    </row>
    <row r="29" spans="1:10" ht="14" x14ac:dyDescent="0.15">
      <c r="A29" s="16" t="s">
        <v>28</v>
      </c>
      <c r="B29" s="14">
        <f>+B7+B13+B19+B28</f>
        <v>1983</v>
      </c>
      <c r="C29" s="14">
        <f>+C7+C13+C19+C28</f>
        <v>1855</v>
      </c>
      <c r="D29" s="15">
        <f>+(B29-C29)*100/C29</f>
        <v>6.9002695417789761</v>
      </c>
      <c r="E29" s="14">
        <f t="shared" ref="E29:I29" si="12">+E7+E13+E19+E28</f>
        <v>1983</v>
      </c>
      <c r="F29" s="14">
        <f t="shared" si="12"/>
        <v>1855</v>
      </c>
      <c r="G29" s="15">
        <f>+(E29-F29)*100/F29</f>
        <v>6.9002695417789761</v>
      </c>
      <c r="H29" s="14">
        <f t="shared" si="12"/>
        <v>25413</v>
      </c>
      <c r="I29" s="14">
        <f t="shared" si="12"/>
        <v>28744</v>
      </c>
      <c r="J29" s="15">
        <f>+(H29-I29)*100/I29</f>
        <v>-11.588505427219594</v>
      </c>
    </row>
    <row r="30" spans="1:10" x14ac:dyDescent="0.15">
      <c r="A30" s="13" t="s">
        <v>29</v>
      </c>
      <c r="B30" s="13">
        <f>+B29-B7</f>
        <v>1698</v>
      </c>
      <c r="C30" s="13">
        <f>+C29-C7</f>
        <v>1584</v>
      </c>
      <c r="D30" s="12">
        <f>+(B30-C30)*100/C30</f>
        <v>7.1969696969696972</v>
      </c>
      <c r="E30" s="13">
        <f t="shared" ref="E30:I30" si="13">+E29-E7</f>
        <v>1698</v>
      </c>
      <c r="F30" s="13">
        <f t="shared" si="13"/>
        <v>1584</v>
      </c>
      <c r="G30" s="12">
        <f>+(E30-F30)*100/F30</f>
        <v>7.1969696969696972</v>
      </c>
      <c r="H30" s="13">
        <f t="shared" si="13"/>
        <v>21421</v>
      </c>
      <c r="I30" s="13">
        <f t="shared" si="13"/>
        <v>23877</v>
      </c>
      <c r="J30" s="12">
        <f>+(H30-I30)*100/I30</f>
        <v>-10.286049336181263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126C-DDF6-3A47-8B46-ACA7C603D699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82</v>
      </c>
      <c r="C4" s="19">
        <f>+'Diciembre 2021'!B4</f>
        <v>99</v>
      </c>
      <c r="D4" s="17">
        <f>+(B4-C4)*100/C4</f>
        <v>-17.171717171717173</v>
      </c>
      <c r="E4" s="2">
        <f>+B4+'Noviembre 2022'!E4</f>
        <v>1128</v>
      </c>
      <c r="F4" s="2">
        <f>+C4+'Noviembre 2022'!F4</f>
        <v>1451</v>
      </c>
      <c r="G4" s="17">
        <f t="shared" ref="G4:G27" si="0">+(E4-F4)*100/F4</f>
        <v>-22.260509993108201</v>
      </c>
      <c r="H4" s="2">
        <f>+B4-C4+'Noviembre 2022'!H4</f>
        <v>1128</v>
      </c>
      <c r="I4" s="18">
        <f>+'Diciembre 2021'!H4</f>
        <v>1451</v>
      </c>
      <c r="J4" s="17">
        <f t="shared" ref="J4:J27" si="1">+(H4-I4)*100/I4</f>
        <v>-22.260509993108201</v>
      </c>
    </row>
    <row r="5" spans="1:10" ht="13" x14ac:dyDescent="0.15">
      <c r="A5" s="1" t="s">
        <v>5</v>
      </c>
      <c r="B5" s="2">
        <v>77</v>
      </c>
      <c r="C5" s="19">
        <f>+'Diciembre 2021'!B5</f>
        <v>128</v>
      </c>
      <c r="D5" s="17">
        <f t="shared" ref="D5:D18" si="2">+(B5-C5)*100/C5</f>
        <v>-39.84375</v>
      </c>
      <c r="E5" s="2">
        <f>+B5+'Noviembre 2022'!E5</f>
        <v>1271</v>
      </c>
      <c r="F5" s="2">
        <f>+C5+'Noviembre 2022'!F5</f>
        <v>1660</v>
      </c>
      <c r="G5" s="17">
        <f t="shared" si="0"/>
        <v>-23.433734939759034</v>
      </c>
      <c r="H5" s="2">
        <f>+B5-C5+'Noviembre 2022'!H5</f>
        <v>1271</v>
      </c>
      <c r="I5" s="18">
        <f>+'Diciembre 2021'!H5</f>
        <v>1660</v>
      </c>
      <c r="J5" s="17">
        <f t="shared" si="1"/>
        <v>-23.433734939759034</v>
      </c>
    </row>
    <row r="6" spans="1:10" ht="13" x14ac:dyDescent="0.15">
      <c r="A6" s="1" t="s">
        <v>6</v>
      </c>
      <c r="B6" s="2">
        <v>115</v>
      </c>
      <c r="C6" s="19">
        <f>+'Diciembre 2021'!B6</f>
        <v>132</v>
      </c>
      <c r="D6" s="17">
        <f t="shared" si="2"/>
        <v>-12.878787878787879</v>
      </c>
      <c r="E6" s="2">
        <f>+B6+'Noviembre 2022'!E6</f>
        <v>1579</v>
      </c>
      <c r="F6" s="2">
        <f>+C6+'Noviembre 2022'!F6</f>
        <v>1755</v>
      </c>
      <c r="G6" s="17">
        <f t="shared" si="0"/>
        <v>-10.028490028490028</v>
      </c>
      <c r="H6" s="2">
        <f>+B6-C6+'Noviembre 2022'!H6</f>
        <v>1579</v>
      </c>
      <c r="I6" s="18">
        <f>+'Diciembre 2021'!H6</f>
        <v>1755</v>
      </c>
      <c r="J6" s="17">
        <f t="shared" si="1"/>
        <v>-10.028490028490028</v>
      </c>
    </row>
    <row r="7" spans="1:10" x14ac:dyDescent="0.15">
      <c r="A7" s="8" t="s">
        <v>1</v>
      </c>
      <c r="B7" s="6">
        <f t="shared" ref="B7" si="3">+B4+B5+B6</f>
        <v>274</v>
      </c>
      <c r="C7" s="6">
        <f>SUM(C4:C6)</f>
        <v>359</v>
      </c>
      <c r="D7" s="7">
        <f>+(B7-C7)*100/C7</f>
        <v>-23.676880222841227</v>
      </c>
      <c r="E7" s="6">
        <f>SUM(E4:E6)</f>
        <v>3978</v>
      </c>
      <c r="F7" s="6">
        <f>SUM(F4:F6)</f>
        <v>4866</v>
      </c>
      <c r="G7" s="7">
        <f t="shared" si="0"/>
        <v>-18.249075215782984</v>
      </c>
      <c r="H7" s="6">
        <f>SUM(H4:H6)</f>
        <v>3978</v>
      </c>
      <c r="I7" s="6">
        <f>SUM(I4:I6)</f>
        <v>4866</v>
      </c>
      <c r="J7" s="7">
        <f t="shared" si="1"/>
        <v>-18.249075215782984</v>
      </c>
    </row>
    <row r="8" spans="1:10" ht="13" x14ac:dyDescent="0.15">
      <c r="A8" s="1" t="s">
        <v>7</v>
      </c>
      <c r="B8" s="2">
        <v>101</v>
      </c>
      <c r="C8" s="19">
        <f>+'Diciembre 2021'!B8</f>
        <v>105</v>
      </c>
      <c r="D8" s="17">
        <f t="shared" si="2"/>
        <v>-3.8095238095238093</v>
      </c>
      <c r="E8" s="2">
        <f>+B8+'Noviembre 2022'!E8</f>
        <v>1308</v>
      </c>
      <c r="F8" s="2">
        <f>+C8+'Noviembre 2022'!F8</f>
        <v>1582</v>
      </c>
      <c r="G8" s="17">
        <f t="shared" si="0"/>
        <v>-17.319848293299621</v>
      </c>
      <c r="H8" s="2">
        <f>+B8-C8+'Noviembre 2022'!H8</f>
        <v>1308</v>
      </c>
      <c r="I8" s="18">
        <f>+'Diciembre 2021'!H8</f>
        <v>1582</v>
      </c>
      <c r="J8" s="17">
        <f t="shared" si="1"/>
        <v>-17.319848293299621</v>
      </c>
    </row>
    <row r="9" spans="1:10" ht="13" x14ac:dyDescent="0.15">
      <c r="A9" s="1" t="s">
        <v>8</v>
      </c>
      <c r="B9" s="2">
        <v>163</v>
      </c>
      <c r="C9" s="19">
        <f>+'Diciembre 2021'!B9</f>
        <v>178</v>
      </c>
      <c r="D9" s="17">
        <f t="shared" si="2"/>
        <v>-8.4269662921348321</v>
      </c>
      <c r="E9" s="2">
        <f>+B9+'Noviembre 2022'!E9</f>
        <v>2357</v>
      </c>
      <c r="F9" s="2">
        <f>+C9+'Noviembre 2022'!F9</f>
        <v>2624</v>
      </c>
      <c r="G9" s="17">
        <f t="shared" si="0"/>
        <v>-10.175304878048781</v>
      </c>
      <c r="H9" s="2">
        <f>+B9-C9+'Noviembre 2022'!H9</f>
        <v>2357</v>
      </c>
      <c r="I9" s="18">
        <f>+'Diciembre 2021'!H9</f>
        <v>2624</v>
      </c>
      <c r="J9" s="17">
        <f t="shared" si="1"/>
        <v>-10.175304878048781</v>
      </c>
    </row>
    <row r="10" spans="1:10" ht="13" x14ac:dyDescent="0.15">
      <c r="A10" s="1" t="s">
        <v>9</v>
      </c>
      <c r="B10" s="2">
        <v>281</v>
      </c>
      <c r="C10" s="19">
        <f>+'Diciembre 2021'!B10</f>
        <v>287</v>
      </c>
      <c r="D10" s="17">
        <f t="shared" si="2"/>
        <v>-2.0905923344947737</v>
      </c>
      <c r="E10" s="2">
        <f>+B10+'Noviembre 2022'!E10</f>
        <v>3624</v>
      </c>
      <c r="F10" s="2">
        <f>+C10+'Noviembre 2022'!F10</f>
        <v>4089</v>
      </c>
      <c r="G10" s="17">
        <f t="shared" si="0"/>
        <v>-11.371973587674248</v>
      </c>
      <c r="H10" s="2">
        <f>+B10-C10+'Noviembre 2022'!H10</f>
        <v>3624</v>
      </c>
      <c r="I10" s="18">
        <f>+'Diciembre 2021'!H10</f>
        <v>4089</v>
      </c>
      <c r="J10" s="17">
        <f t="shared" si="1"/>
        <v>-11.371973587674248</v>
      </c>
    </row>
    <row r="11" spans="1:10" ht="13" x14ac:dyDescent="0.15">
      <c r="A11" s="1" t="s">
        <v>10</v>
      </c>
      <c r="B11" s="2">
        <v>241</v>
      </c>
      <c r="C11" s="19">
        <f>+'Diciembre 2021'!B11</f>
        <v>233</v>
      </c>
      <c r="D11" s="17">
        <f t="shared" si="2"/>
        <v>3.4334763948497855</v>
      </c>
      <c r="E11" s="2">
        <f>+B11+'Noviembre 2022'!E11</f>
        <v>2835</v>
      </c>
      <c r="F11" s="2">
        <f>+C11+'Noviembre 2022'!F11</f>
        <v>3256</v>
      </c>
      <c r="G11" s="17">
        <f t="shared" si="0"/>
        <v>-12.92997542997543</v>
      </c>
      <c r="H11" s="2">
        <f>+B11-C11+'Noviembre 2022'!H11</f>
        <v>2835</v>
      </c>
      <c r="I11" s="18">
        <f>+'Diciembre 2021'!H11</f>
        <v>3256</v>
      </c>
      <c r="J11" s="17">
        <f t="shared" si="1"/>
        <v>-12.92997542997543</v>
      </c>
    </row>
    <row r="12" spans="1:10" ht="13" x14ac:dyDescent="0.15">
      <c r="A12" s="1" t="s">
        <v>11</v>
      </c>
      <c r="B12" s="2">
        <v>259</v>
      </c>
      <c r="C12" s="19">
        <f>+'Diciembre 2021'!B12</f>
        <v>282</v>
      </c>
      <c r="D12" s="17">
        <f t="shared" si="2"/>
        <v>-8.1560283687943258</v>
      </c>
      <c r="E12" s="2">
        <f>+B12+'Noviembre 2022'!E12</f>
        <v>3275</v>
      </c>
      <c r="F12" s="2">
        <f>+C12+'Noviembre 2022'!F12</f>
        <v>3745</v>
      </c>
      <c r="G12" s="17">
        <f t="shared" si="0"/>
        <v>-12.550066755674232</v>
      </c>
      <c r="H12" s="2">
        <f>+B12-C12+'Noviembre 2022'!H12</f>
        <v>3275</v>
      </c>
      <c r="I12" s="18">
        <f>+'Diciembre 2021'!H12</f>
        <v>3745</v>
      </c>
      <c r="J12" s="17">
        <f t="shared" si="1"/>
        <v>-12.550066755674232</v>
      </c>
    </row>
    <row r="13" spans="1:10" x14ac:dyDescent="0.15">
      <c r="A13" s="8" t="s">
        <v>2</v>
      </c>
      <c r="B13" s="6">
        <f t="shared" ref="B13" si="4">+B8+B9+B10+B11+B12</f>
        <v>1045</v>
      </c>
      <c r="C13" s="6">
        <f>SUM(C8:C12)</f>
        <v>1085</v>
      </c>
      <c r="D13" s="7">
        <f>+(B13-C13)*100/C13</f>
        <v>-3.6866359447004609</v>
      </c>
      <c r="E13" s="6">
        <f>SUM(E8:E12)</f>
        <v>13399</v>
      </c>
      <c r="F13" s="6">
        <f>SUM(F8:F12)</f>
        <v>15296</v>
      </c>
      <c r="G13" s="7">
        <f t="shared" si="0"/>
        <v>-12.401935146443515</v>
      </c>
      <c r="H13" s="6">
        <f>SUM(H8:H12)</f>
        <v>13399</v>
      </c>
      <c r="I13" s="6">
        <f>SUM(I8:I12)</f>
        <v>15296</v>
      </c>
      <c r="J13" s="7">
        <f t="shared" si="1"/>
        <v>-12.401935146443515</v>
      </c>
    </row>
    <row r="14" spans="1:10" ht="13" x14ac:dyDescent="0.15">
      <c r="A14" s="1" t="s">
        <v>12</v>
      </c>
      <c r="B14" s="2">
        <v>130</v>
      </c>
      <c r="C14" s="19">
        <f>+'Diciembre 2021'!B14</f>
        <v>140</v>
      </c>
      <c r="D14" s="17">
        <f t="shared" si="2"/>
        <v>-7.1428571428571432</v>
      </c>
      <c r="E14" s="2">
        <f>+B14+'Noviembre 2022'!E14</f>
        <v>1667</v>
      </c>
      <c r="F14" s="2">
        <f>+C14+'Noviembre 2022'!F14</f>
        <v>1779</v>
      </c>
      <c r="G14" s="17">
        <f t="shared" si="0"/>
        <v>-6.2956717256885888</v>
      </c>
      <c r="H14" s="2">
        <f>+B14-C14+'Noviembre 2022'!H14</f>
        <v>1667</v>
      </c>
      <c r="I14" s="18">
        <f>+'Diciembre 2021'!H14</f>
        <v>1779</v>
      </c>
      <c r="J14" s="17">
        <f t="shared" si="1"/>
        <v>-6.2956717256885888</v>
      </c>
    </row>
    <row r="15" spans="1:10" ht="13" x14ac:dyDescent="0.15">
      <c r="A15" s="1" t="s">
        <v>13</v>
      </c>
      <c r="B15" s="2">
        <v>110</v>
      </c>
      <c r="C15" s="19">
        <f>+'Diciembre 2021'!B15</f>
        <v>100</v>
      </c>
      <c r="D15" s="17">
        <f t="shared" si="2"/>
        <v>10</v>
      </c>
      <c r="E15" s="2">
        <f>+B15+'Noviembre 2022'!E15</f>
        <v>1334</v>
      </c>
      <c r="F15" s="2">
        <f>+C15+'Noviembre 2022'!F15</f>
        <v>1428</v>
      </c>
      <c r="G15" s="17">
        <f t="shared" si="0"/>
        <v>-6.5826330532212882</v>
      </c>
      <c r="H15" s="2">
        <f>+B15-C15+'Noviembre 2022'!H15</f>
        <v>1334</v>
      </c>
      <c r="I15" s="18">
        <f>+'Diciembre 2021'!H15</f>
        <v>1428</v>
      </c>
      <c r="J15" s="17">
        <f t="shared" si="1"/>
        <v>-6.5826330532212882</v>
      </c>
    </row>
    <row r="16" spans="1:10" ht="13" x14ac:dyDescent="0.15">
      <c r="A16" s="1" t="s">
        <v>14</v>
      </c>
      <c r="B16" s="2">
        <v>92</v>
      </c>
      <c r="C16" s="19">
        <f>+'Diciembre 2021'!B16</f>
        <v>99</v>
      </c>
      <c r="D16" s="17">
        <f t="shared" si="2"/>
        <v>-7.0707070707070709</v>
      </c>
      <c r="E16" s="2">
        <f>+B16+'Noviembre 2022'!E16</f>
        <v>1212</v>
      </c>
      <c r="F16" s="2">
        <f>+C16+'Noviembre 2022'!F16</f>
        <v>1347</v>
      </c>
      <c r="G16" s="17">
        <f t="shared" si="0"/>
        <v>-10.022271714922049</v>
      </c>
      <c r="H16" s="2">
        <f>+B16-C16+'Noviembre 2022'!H16</f>
        <v>1212</v>
      </c>
      <c r="I16" s="18">
        <f>+'Diciembre 2021'!H16</f>
        <v>1347</v>
      </c>
      <c r="J16" s="17">
        <f t="shared" si="1"/>
        <v>-10.022271714922049</v>
      </c>
    </row>
    <row r="17" spans="1:10" ht="13" x14ac:dyDescent="0.15">
      <c r="A17" s="1" t="s">
        <v>15</v>
      </c>
      <c r="B17" s="2">
        <v>57</v>
      </c>
      <c r="C17" s="19">
        <f>+'Diciembre 2021'!B17</f>
        <v>62</v>
      </c>
      <c r="D17" s="17">
        <f t="shared" si="2"/>
        <v>-8.064516129032258</v>
      </c>
      <c r="E17" s="2">
        <f>+B17+'Noviembre 2022'!E17</f>
        <v>765</v>
      </c>
      <c r="F17" s="2">
        <f>+C17+'Noviembre 2022'!F17</f>
        <v>929</v>
      </c>
      <c r="G17" s="17">
        <f t="shared" si="0"/>
        <v>-17.653390742734121</v>
      </c>
      <c r="H17" s="2">
        <f>+B17-C17+'Noviembre 2022'!H17</f>
        <v>765</v>
      </c>
      <c r="I17" s="18">
        <f>+'Diciembre 2021'!H17</f>
        <v>929</v>
      </c>
      <c r="J17" s="17">
        <f t="shared" si="1"/>
        <v>-17.653390742734121</v>
      </c>
    </row>
    <row r="18" spans="1:10" ht="13" x14ac:dyDescent="0.15">
      <c r="A18" s="1" t="s">
        <v>31</v>
      </c>
      <c r="B18" s="2">
        <v>54</v>
      </c>
      <c r="C18" s="19">
        <f>+'Diciembre 2021'!B18</f>
        <v>39</v>
      </c>
      <c r="D18" s="17">
        <f t="shared" si="2"/>
        <v>38.46153846153846</v>
      </c>
      <c r="E18" s="2">
        <f>+B18+'Noviembre 2022'!E18</f>
        <v>542</v>
      </c>
      <c r="F18" s="2">
        <f>+C18+'Noviembre 2022'!F18</f>
        <v>563</v>
      </c>
      <c r="G18" s="17">
        <f t="shared" si="0"/>
        <v>-3.7300177619893429</v>
      </c>
      <c r="H18" s="2">
        <f>+B18-C18+'Noviembre 2022'!H18</f>
        <v>542</v>
      </c>
      <c r="I18" s="18">
        <f>+'Diciembre 2021'!H18</f>
        <v>563</v>
      </c>
      <c r="J18" s="17">
        <f t="shared" si="1"/>
        <v>-3.7300177619893429</v>
      </c>
    </row>
    <row r="19" spans="1:10" x14ac:dyDescent="0.15">
      <c r="A19" s="8" t="s">
        <v>3</v>
      </c>
      <c r="B19" s="6">
        <f t="shared" ref="B19" si="5">+B14+B16+B15+B17+B18</f>
        <v>443</v>
      </c>
      <c r="C19" s="6">
        <f>SUM(C14:C18)</f>
        <v>440</v>
      </c>
      <c r="D19" s="7">
        <f>+(B19-C19)*100/C19</f>
        <v>0.68181818181818177</v>
      </c>
      <c r="E19" s="6">
        <f>SUM(E14:E18)</f>
        <v>5520</v>
      </c>
      <c r="F19" s="6">
        <f>SUM(F14:F18)</f>
        <v>6046</v>
      </c>
      <c r="G19" s="7">
        <f t="shared" si="0"/>
        <v>-8.6999669202778698</v>
      </c>
      <c r="H19" s="6">
        <f>SUM(H14:H18)</f>
        <v>5520</v>
      </c>
      <c r="I19" s="6">
        <f>SUM(I14:I18)</f>
        <v>6046</v>
      </c>
      <c r="J19" s="7">
        <f t="shared" si="1"/>
        <v>-8.6999669202778698</v>
      </c>
    </row>
    <row r="20" spans="1:10" ht="13" x14ac:dyDescent="0.15">
      <c r="A20" s="1" t="s">
        <v>16</v>
      </c>
      <c r="B20" s="2">
        <v>26</v>
      </c>
      <c r="C20" s="19">
        <f>+'Diciembre 2021'!B20</f>
        <v>38</v>
      </c>
      <c r="D20" s="17">
        <f t="shared" ref="D20:D27" si="6">+(B20-C20)*100/C20</f>
        <v>-31.578947368421051</v>
      </c>
      <c r="E20" s="2">
        <f>+B20+'Noviembre 2022'!E20</f>
        <v>467</v>
      </c>
      <c r="F20" s="2">
        <f>+C20+'Noviembre 2022'!F20</f>
        <v>487</v>
      </c>
      <c r="G20" s="17">
        <f t="shared" si="0"/>
        <v>-4.1067761806981515</v>
      </c>
      <c r="H20" s="2">
        <f>+B20-C20+'Noviembre 2022'!H20</f>
        <v>467</v>
      </c>
      <c r="I20" s="18">
        <f>+'Diciembre 2021'!H20</f>
        <v>487</v>
      </c>
      <c r="J20" s="17">
        <f t="shared" si="1"/>
        <v>-4.1067761806981515</v>
      </c>
    </row>
    <row r="21" spans="1:10" ht="13" x14ac:dyDescent="0.15">
      <c r="A21" s="1" t="s">
        <v>17</v>
      </c>
      <c r="B21" s="2">
        <v>39</v>
      </c>
      <c r="C21" s="19">
        <f>+'Diciembre 2021'!B21</f>
        <v>35</v>
      </c>
      <c r="D21" s="17">
        <f t="shared" si="6"/>
        <v>11.428571428571429</v>
      </c>
      <c r="E21" s="2">
        <f>+B21+'Noviembre 2022'!E21</f>
        <v>428</v>
      </c>
      <c r="F21" s="2">
        <f>+C21+'Noviembre 2022'!F21</f>
        <v>456</v>
      </c>
      <c r="G21" s="17">
        <f t="shared" si="0"/>
        <v>-6.1403508771929829</v>
      </c>
      <c r="H21" s="2">
        <f>+B21-C21+'Noviembre 2022'!H21</f>
        <v>428</v>
      </c>
      <c r="I21" s="18">
        <f>+'Diciembre 2021'!H21</f>
        <v>456</v>
      </c>
      <c r="J21" s="17">
        <f t="shared" si="1"/>
        <v>-6.1403508771929829</v>
      </c>
    </row>
    <row r="22" spans="1:10" ht="13" x14ac:dyDescent="0.15">
      <c r="A22" s="1" t="s">
        <v>19</v>
      </c>
      <c r="B22" s="2">
        <v>20</v>
      </c>
      <c r="C22" s="19">
        <f>+'Diciembre 2021'!B22</f>
        <v>13</v>
      </c>
      <c r="D22" s="17">
        <f t="shared" si="6"/>
        <v>53.846153846153847</v>
      </c>
      <c r="E22" s="2">
        <f>+B22+'Noviembre 2022'!E22</f>
        <v>219</v>
      </c>
      <c r="F22" s="2">
        <f>+C22+'Noviembre 2022'!F22</f>
        <v>189</v>
      </c>
      <c r="G22" s="17">
        <f t="shared" si="0"/>
        <v>15.873015873015873</v>
      </c>
      <c r="H22" s="2">
        <f>+B22-C22+'Noviembre 2022'!H22</f>
        <v>219</v>
      </c>
      <c r="I22" s="18">
        <f>+'Diciembre 2021'!H22</f>
        <v>189</v>
      </c>
      <c r="J22" s="17">
        <f t="shared" si="1"/>
        <v>15.873015873015873</v>
      </c>
    </row>
    <row r="23" spans="1:10" ht="13" x14ac:dyDescent="0.15">
      <c r="A23" s="1" t="s">
        <v>18</v>
      </c>
      <c r="B23" s="2">
        <v>14</v>
      </c>
      <c r="C23" s="19">
        <f>+'Diciembre 2021'!B23</f>
        <v>20</v>
      </c>
      <c r="D23" s="17">
        <f t="shared" si="6"/>
        <v>-30</v>
      </c>
      <c r="E23" s="2">
        <f>+B23+'Noviembre 2022'!E23</f>
        <v>228</v>
      </c>
      <c r="F23" s="2">
        <f>+C23+'Noviembre 2022'!F23</f>
        <v>266</v>
      </c>
      <c r="G23" s="17">
        <f t="shared" si="0"/>
        <v>-14.285714285714286</v>
      </c>
      <c r="H23" s="2">
        <f>+B23-C23+'Noviembre 2022'!H23</f>
        <v>228</v>
      </c>
      <c r="I23" s="18">
        <f>+'Diciembre 2021'!H23</f>
        <v>266</v>
      </c>
      <c r="J23" s="17">
        <f t="shared" si="1"/>
        <v>-14.285714285714286</v>
      </c>
    </row>
    <row r="24" spans="1:10" ht="13" x14ac:dyDescent="0.15">
      <c r="A24" s="1" t="s">
        <v>20</v>
      </c>
      <c r="B24" s="2">
        <v>17</v>
      </c>
      <c r="C24" s="19">
        <f>+'Diciembre 2021'!B24</f>
        <v>26</v>
      </c>
      <c r="D24" s="17">
        <f t="shared" si="6"/>
        <v>-34.615384615384613</v>
      </c>
      <c r="E24" s="2">
        <f>+B24+'Noviembre 2022'!E24</f>
        <v>209</v>
      </c>
      <c r="F24" s="2">
        <f>+C24+'Noviembre 2022'!F24</f>
        <v>262</v>
      </c>
      <c r="G24" s="17">
        <f t="shared" si="0"/>
        <v>-20.229007633587788</v>
      </c>
      <c r="H24" s="2">
        <f>+B24-C24+'Noviembre 2022'!H24</f>
        <v>209</v>
      </c>
      <c r="I24" s="18">
        <f>+'Diciembre 2021'!H24</f>
        <v>262</v>
      </c>
      <c r="J24" s="17">
        <f t="shared" si="1"/>
        <v>-20.229007633587788</v>
      </c>
    </row>
    <row r="25" spans="1:10" ht="13" x14ac:dyDescent="0.15">
      <c r="A25" s="1" t="s">
        <v>22</v>
      </c>
      <c r="B25" s="2">
        <v>42</v>
      </c>
      <c r="C25" s="19">
        <f>+'Diciembre 2021'!B25</f>
        <v>47</v>
      </c>
      <c r="D25" s="17">
        <f t="shared" si="6"/>
        <v>-10.638297872340425</v>
      </c>
      <c r="E25" s="2">
        <f>+B25+'Noviembre 2022'!E25</f>
        <v>574</v>
      </c>
      <c r="F25" s="2">
        <f>+C25+'Noviembre 2022'!F25</f>
        <v>531</v>
      </c>
      <c r="G25" s="17">
        <f t="shared" si="0"/>
        <v>8.0979284369114879</v>
      </c>
      <c r="H25" s="2">
        <f>+B25-C25+'Noviembre 2022'!H25</f>
        <v>574</v>
      </c>
      <c r="I25" s="18">
        <f>+'Diciembre 2021'!H25</f>
        <v>531</v>
      </c>
      <c r="J25" s="17">
        <f t="shared" si="1"/>
        <v>8.0979284369114879</v>
      </c>
    </row>
    <row r="26" spans="1:10" ht="13" x14ac:dyDescent="0.15">
      <c r="A26" s="1" t="s">
        <v>21</v>
      </c>
      <c r="B26" s="2">
        <v>16</v>
      </c>
      <c r="C26" s="19">
        <f>+'Diciembre 2021'!B26</f>
        <v>7</v>
      </c>
      <c r="D26" s="17">
        <f t="shared" si="6"/>
        <v>128.57142857142858</v>
      </c>
      <c r="E26" s="2">
        <f>+B26+'Noviembre 2022'!E26</f>
        <v>169</v>
      </c>
      <c r="F26" s="2">
        <f>+C26+'Noviembre 2022'!F26</f>
        <v>168</v>
      </c>
      <c r="G26" s="17">
        <f t="shared" si="0"/>
        <v>0.59523809523809523</v>
      </c>
      <c r="H26" s="2">
        <f>+B26-C26+'Noviembre 2022'!H26</f>
        <v>169</v>
      </c>
      <c r="I26" s="18">
        <f>+'Diciembre 2021'!H26</f>
        <v>168</v>
      </c>
      <c r="J26" s="17">
        <f t="shared" si="1"/>
        <v>0.59523809523809523</v>
      </c>
    </row>
    <row r="27" spans="1:10" ht="13" x14ac:dyDescent="0.15">
      <c r="A27" s="1" t="s">
        <v>30</v>
      </c>
      <c r="B27" s="2">
        <v>3</v>
      </c>
      <c r="C27" s="19">
        <f>+'Diciembre 2021'!B27</f>
        <v>5</v>
      </c>
      <c r="D27" s="17">
        <f t="shared" si="6"/>
        <v>-40</v>
      </c>
      <c r="E27" s="2">
        <f>+B27+'Noviembre 2022'!E27</f>
        <v>94</v>
      </c>
      <c r="F27" s="2">
        <f>+C27+'Noviembre 2022'!F27</f>
        <v>97</v>
      </c>
      <c r="G27" s="17">
        <f t="shared" si="0"/>
        <v>-3.0927835051546393</v>
      </c>
      <c r="H27" s="2">
        <f>+B27-C27+'Noviembre 2022'!H27</f>
        <v>94</v>
      </c>
      <c r="I27" s="18">
        <f>+'Diciembre 2021'!H27</f>
        <v>97</v>
      </c>
      <c r="J27" s="17">
        <f t="shared" si="1"/>
        <v>-3.0927835051546393</v>
      </c>
    </row>
    <row r="28" spans="1:10" x14ac:dyDescent="0.15">
      <c r="A28" s="8" t="s">
        <v>27</v>
      </c>
      <c r="B28" s="6">
        <f>SUM(B20:B27)</f>
        <v>177</v>
      </c>
      <c r="C28" s="6">
        <f>SUM(C20:C27)</f>
        <v>191</v>
      </c>
      <c r="D28" s="7">
        <f>+(B28-C28)*100/C28</f>
        <v>-7.329842931937173</v>
      </c>
      <c r="E28" s="6">
        <f>SUM(E20:E27)</f>
        <v>2388</v>
      </c>
      <c r="F28" s="6">
        <f>SUM(F20:F27)</f>
        <v>2456</v>
      </c>
      <c r="G28" s="7">
        <f>+(E28-F28)*100/F28</f>
        <v>-2.768729641693811</v>
      </c>
      <c r="H28" s="6">
        <f>SUM(H20:H27)</f>
        <v>2388</v>
      </c>
      <c r="I28" s="6">
        <f>SUM(I20:I27)</f>
        <v>2456</v>
      </c>
      <c r="J28" s="7">
        <f>+(H28-I28)*100/I28</f>
        <v>-2.768729641693811</v>
      </c>
    </row>
    <row r="29" spans="1:10" ht="14" x14ac:dyDescent="0.15">
      <c r="A29" s="16" t="s">
        <v>28</v>
      </c>
      <c r="B29" s="14">
        <f>+B7+B13+B19+B28</f>
        <v>1939</v>
      </c>
      <c r="C29" s="14">
        <f>+C7+C13+C19+C28</f>
        <v>2075</v>
      </c>
      <c r="D29" s="15">
        <f>+(B29-C29)*100/C29</f>
        <v>-6.5542168674698793</v>
      </c>
      <c r="E29" s="14">
        <f t="shared" ref="E29:I29" si="7">+E7+E13+E19+E28</f>
        <v>25285</v>
      </c>
      <c r="F29" s="14">
        <f t="shared" si="7"/>
        <v>28664</v>
      </c>
      <c r="G29" s="15">
        <f>+(E29-F29)*100/F29</f>
        <v>-11.788305888919899</v>
      </c>
      <c r="H29" s="14">
        <f t="shared" si="7"/>
        <v>25285</v>
      </c>
      <c r="I29" s="14">
        <f t="shared" si="7"/>
        <v>28664</v>
      </c>
      <c r="J29" s="15">
        <f>+(H29-I29)*100/I29</f>
        <v>-11.788305888919899</v>
      </c>
    </row>
    <row r="30" spans="1:10" x14ac:dyDescent="0.15">
      <c r="A30" s="13" t="s">
        <v>29</v>
      </c>
      <c r="B30" s="13">
        <f>+B29-B7</f>
        <v>1665</v>
      </c>
      <c r="C30" s="13">
        <f>+C29-C7</f>
        <v>1716</v>
      </c>
      <c r="D30" s="12">
        <f>+(B30-C30)*100/C30</f>
        <v>-2.9720279720279721</v>
      </c>
      <c r="E30" s="13">
        <f t="shared" ref="E30:I30" si="8">+E29-E7</f>
        <v>21307</v>
      </c>
      <c r="F30" s="13">
        <f t="shared" si="8"/>
        <v>23798</v>
      </c>
      <c r="G30" s="12">
        <f>+(E30-F30)*100/F30</f>
        <v>-10.467266156819901</v>
      </c>
      <c r="H30" s="13">
        <f t="shared" si="8"/>
        <v>21307</v>
      </c>
      <c r="I30" s="13">
        <f t="shared" si="8"/>
        <v>23798</v>
      </c>
      <c r="J30" s="12">
        <f>+(H30-I30)*100/I30</f>
        <v>-10.467266156819901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534B-A467-D044-A591-176C4D7DD7CA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101</v>
      </c>
      <c r="C4" s="19">
        <f>+'Noviembre 2021'!B4</f>
        <v>122</v>
      </c>
      <c r="D4" s="17">
        <f>+(B4-C4)*100/C4</f>
        <v>-17.21311475409836</v>
      </c>
      <c r="E4" s="2">
        <f>+B4+'Octubre 2022'!E4</f>
        <v>1046</v>
      </c>
      <c r="F4" s="2">
        <f>+C4+'Octubre 2022'!F4</f>
        <v>1352</v>
      </c>
      <c r="G4" s="17">
        <f t="shared" ref="G4:G27" si="0">+(E4-F4)*100/F4</f>
        <v>-22.633136094674555</v>
      </c>
      <c r="H4" s="2">
        <f>+B4-C4+'Octubre 2022'!H4</f>
        <v>1145</v>
      </c>
      <c r="I4" s="18">
        <f>+'Noviembre 2021'!H4</f>
        <v>1445</v>
      </c>
      <c r="J4" s="17">
        <f t="shared" ref="J4:J27" si="1">+(H4-I4)*100/I4</f>
        <v>-20.761245674740483</v>
      </c>
    </row>
    <row r="5" spans="1:10" ht="13" x14ac:dyDescent="0.15">
      <c r="A5" s="1" t="s">
        <v>5</v>
      </c>
      <c r="B5" s="2">
        <v>113</v>
      </c>
      <c r="C5" s="19">
        <f>+'Noviembre 2021'!B5</f>
        <v>156</v>
      </c>
      <c r="D5" s="17">
        <f t="shared" ref="D5:D18" si="2">+(B5-C5)*100/C5</f>
        <v>-27.564102564102566</v>
      </c>
      <c r="E5" s="2">
        <f>+B5+'Octubre 2022'!E5</f>
        <v>1194</v>
      </c>
      <c r="F5" s="2">
        <f>+C5+'Octubre 2022'!F5</f>
        <v>1532</v>
      </c>
      <c r="G5" s="17">
        <f t="shared" si="0"/>
        <v>-22.06266318537859</v>
      </c>
      <c r="H5" s="2">
        <f>+B5-C5+'Octubre 2022'!H5</f>
        <v>1322</v>
      </c>
      <c r="I5" s="18">
        <f>+'Noviembre 2021'!H5</f>
        <v>1658</v>
      </c>
      <c r="J5" s="17">
        <f t="shared" si="1"/>
        <v>-20.265379975874549</v>
      </c>
    </row>
    <row r="6" spans="1:10" ht="13" x14ac:dyDescent="0.15">
      <c r="A6" s="1" t="s">
        <v>6</v>
      </c>
      <c r="B6" s="2">
        <v>128</v>
      </c>
      <c r="C6" s="19">
        <f>+'Noviembre 2021'!B6</f>
        <v>157</v>
      </c>
      <c r="D6" s="17">
        <f t="shared" si="2"/>
        <v>-18.471337579617835</v>
      </c>
      <c r="E6" s="2">
        <f>+B6+'Octubre 2022'!E6</f>
        <v>1464</v>
      </c>
      <c r="F6" s="2">
        <f>+C6+'Octubre 2022'!F6</f>
        <v>1623</v>
      </c>
      <c r="G6" s="17">
        <f t="shared" si="0"/>
        <v>-9.7966728280961188</v>
      </c>
      <c r="H6" s="2">
        <f>+B6-C6+'Octubre 2022'!H6</f>
        <v>1596</v>
      </c>
      <c r="I6" s="18">
        <f>+'Noviembre 2021'!H6</f>
        <v>1737</v>
      </c>
      <c r="J6" s="17">
        <f t="shared" si="1"/>
        <v>-8.1174438687392048</v>
      </c>
    </row>
    <row r="7" spans="1:10" x14ac:dyDescent="0.15">
      <c r="A7" s="8" t="s">
        <v>1</v>
      </c>
      <c r="B7" s="6">
        <f t="shared" ref="B7" si="3">+B4+B5+B6</f>
        <v>342</v>
      </c>
      <c r="C7" s="6">
        <f>SUM(C4:C6)</f>
        <v>435</v>
      </c>
      <c r="D7" s="7">
        <f>+(B7-C7)*100/C7</f>
        <v>-21.379310344827587</v>
      </c>
      <c r="E7" s="6">
        <f>SUM(E4:E6)</f>
        <v>3704</v>
      </c>
      <c r="F7" s="6">
        <f>SUM(F4:F6)</f>
        <v>4507</v>
      </c>
      <c r="G7" s="7">
        <f t="shared" si="0"/>
        <v>-17.816729531839361</v>
      </c>
      <c r="H7" s="6">
        <f>SUM(H4:H6)</f>
        <v>4063</v>
      </c>
      <c r="I7" s="6">
        <f>SUM(I4:I6)</f>
        <v>4840</v>
      </c>
      <c r="J7" s="7">
        <f t="shared" si="1"/>
        <v>-16.053719008264462</v>
      </c>
    </row>
    <row r="8" spans="1:10" ht="13" x14ac:dyDescent="0.15">
      <c r="A8" s="1" t="s">
        <v>7</v>
      </c>
      <c r="B8" s="2">
        <v>116</v>
      </c>
      <c r="C8" s="19">
        <f>+'Noviembre 2021'!B8</f>
        <v>149</v>
      </c>
      <c r="D8" s="17">
        <f t="shared" si="2"/>
        <v>-22.14765100671141</v>
      </c>
      <c r="E8" s="2">
        <f>+B8+'Octubre 2022'!E8</f>
        <v>1207</v>
      </c>
      <c r="F8" s="2">
        <f>+C8+'Octubre 2022'!F8</f>
        <v>1477</v>
      </c>
      <c r="G8" s="17">
        <f t="shared" si="0"/>
        <v>-18.280297901150981</v>
      </c>
      <c r="H8" s="2">
        <f>+B8-C8+'Octubre 2022'!H8</f>
        <v>1312</v>
      </c>
      <c r="I8" s="18">
        <f>+'Noviembre 2021'!H8</f>
        <v>1593</v>
      </c>
      <c r="J8" s="17">
        <f t="shared" si="1"/>
        <v>-17.639673571876962</v>
      </c>
    </row>
    <row r="9" spans="1:10" ht="13" x14ac:dyDescent="0.15">
      <c r="A9" s="1" t="s">
        <v>8</v>
      </c>
      <c r="B9" s="2">
        <v>213</v>
      </c>
      <c r="C9" s="19">
        <f>+'Noviembre 2021'!B9</f>
        <v>239</v>
      </c>
      <c r="D9" s="17">
        <f t="shared" si="2"/>
        <v>-10.878661087866108</v>
      </c>
      <c r="E9" s="2">
        <f>+B9+'Octubre 2022'!E9</f>
        <v>2194</v>
      </c>
      <c r="F9" s="2">
        <f>+C9+'Octubre 2022'!F9</f>
        <v>2446</v>
      </c>
      <c r="G9" s="17">
        <f t="shared" si="0"/>
        <v>-10.302534750613246</v>
      </c>
      <c r="H9" s="2">
        <f>+B9-C9+'Octubre 2022'!H9</f>
        <v>2372</v>
      </c>
      <c r="I9" s="18">
        <f>+'Noviembre 2021'!H9</f>
        <v>2634</v>
      </c>
      <c r="J9" s="17">
        <f t="shared" si="1"/>
        <v>-9.9468488990129078</v>
      </c>
    </row>
    <row r="10" spans="1:10" ht="13" x14ac:dyDescent="0.15">
      <c r="A10" s="1" t="s">
        <v>9</v>
      </c>
      <c r="B10" s="2">
        <v>335</v>
      </c>
      <c r="C10" s="19">
        <f>+'Noviembre 2021'!B10</f>
        <v>380</v>
      </c>
      <c r="D10" s="17">
        <f t="shared" si="2"/>
        <v>-11.842105263157896</v>
      </c>
      <c r="E10" s="2">
        <f>+B10+'Octubre 2022'!E10</f>
        <v>3343</v>
      </c>
      <c r="F10" s="2">
        <f>+C10+'Octubre 2022'!F10</f>
        <v>3802</v>
      </c>
      <c r="G10" s="17">
        <f t="shared" si="0"/>
        <v>-12.072593371909521</v>
      </c>
      <c r="H10" s="2">
        <f>+B10-C10+'Octubre 2022'!H10</f>
        <v>3630</v>
      </c>
      <c r="I10" s="18">
        <f>+'Noviembre 2021'!H10</f>
        <v>4077</v>
      </c>
      <c r="J10" s="17">
        <f t="shared" si="1"/>
        <v>-10.963944076526857</v>
      </c>
    </row>
    <row r="11" spans="1:10" ht="13" x14ac:dyDescent="0.15">
      <c r="A11" s="1" t="s">
        <v>10</v>
      </c>
      <c r="B11" s="2">
        <v>261</v>
      </c>
      <c r="C11" s="19">
        <f>+'Noviembre 2021'!B11</f>
        <v>285</v>
      </c>
      <c r="D11" s="17">
        <f t="shared" si="2"/>
        <v>-8.4210526315789469</v>
      </c>
      <c r="E11" s="2">
        <f>+B11+'Octubre 2022'!E11</f>
        <v>2594</v>
      </c>
      <c r="F11" s="2">
        <f>+C11+'Octubre 2022'!F11</f>
        <v>3023</v>
      </c>
      <c r="G11" s="17">
        <f t="shared" si="0"/>
        <v>-14.191200793913332</v>
      </c>
      <c r="H11" s="2">
        <f>+B11-C11+'Octubre 2022'!H11</f>
        <v>2827</v>
      </c>
      <c r="I11" s="18">
        <f>+'Noviembre 2021'!H11</f>
        <v>3212</v>
      </c>
      <c r="J11" s="17">
        <f t="shared" si="1"/>
        <v>-11.986301369863014</v>
      </c>
    </row>
    <row r="12" spans="1:10" ht="13" x14ac:dyDescent="0.15">
      <c r="A12" s="1" t="s">
        <v>11</v>
      </c>
      <c r="B12" s="2">
        <v>322</v>
      </c>
      <c r="C12" s="19">
        <f>+'Noviembre 2021'!B12</f>
        <v>324</v>
      </c>
      <c r="D12" s="17">
        <f t="shared" si="2"/>
        <v>-0.61728395061728392</v>
      </c>
      <c r="E12" s="2">
        <f>+B12+'Octubre 2022'!E12</f>
        <v>3016</v>
      </c>
      <c r="F12" s="2">
        <f>+C12+'Octubre 2022'!F12</f>
        <v>3463</v>
      </c>
      <c r="G12" s="17">
        <f t="shared" si="0"/>
        <v>-12.907883338146116</v>
      </c>
      <c r="H12" s="2">
        <f>+B12-C12+'Octubre 2022'!H12</f>
        <v>3298</v>
      </c>
      <c r="I12" s="18">
        <f>+'Noviembre 2021'!H12</f>
        <v>3741</v>
      </c>
      <c r="J12" s="17">
        <f t="shared" si="1"/>
        <v>-11.841753541833734</v>
      </c>
    </row>
    <row r="13" spans="1:10" x14ac:dyDescent="0.15">
      <c r="A13" s="8" t="s">
        <v>2</v>
      </c>
      <c r="B13" s="6">
        <f t="shared" ref="B13" si="4">+B8+B9+B10+B11+B12</f>
        <v>1247</v>
      </c>
      <c r="C13" s="6">
        <f>SUM(C8:C12)</f>
        <v>1377</v>
      </c>
      <c r="D13" s="7">
        <f>+(B13-C13)*100/C13</f>
        <v>-9.4408133623819896</v>
      </c>
      <c r="E13" s="6">
        <f>SUM(E8:E12)</f>
        <v>12354</v>
      </c>
      <c r="F13" s="6">
        <f>SUM(F8:F12)</f>
        <v>14211</v>
      </c>
      <c r="G13" s="7">
        <f t="shared" si="0"/>
        <v>-13.067342199704454</v>
      </c>
      <c r="H13" s="6">
        <f>SUM(H8:H12)</f>
        <v>13439</v>
      </c>
      <c r="I13" s="6">
        <f>SUM(I8:I12)</f>
        <v>15257</v>
      </c>
      <c r="J13" s="7">
        <f t="shared" si="1"/>
        <v>-11.915841908632103</v>
      </c>
    </row>
    <row r="14" spans="1:10" ht="13" x14ac:dyDescent="0.15">
      <c r="A14" s="1" t="s">
        <v>12</v>
      </c>
      <c r="B14" s="2">
        <v>149</v>
      </c>
      <c r="C14" s="19">
        <f>+'Noviembre 2021'!B14</f>
        <v>146</v>
      </c>
      <c r="D14" s="17">
        <f t="shared" si="2"/>
        <v>2.0547945205479454</v>
      </c>
      <c r="E14" s="2">
        <f>+B14+'Octubre 2022'!E14</f>
        <v>1537</v>
      </c>
      <c r="F14" s="2">
        <f>+C14+'Octubre 2022'!F14</f>
        <v>1639</v>
      </c>
      <c r="G14" s="17">
        <f t="shared" si="0"/>
        <v>-6.223306894447834</v>
      </c>
      <c r="H14" s="2">
        <f>+B14-C14+'Octubre 2022'!H14</f>
        <v>1677</v>
      </c>
      <c r="I14" s="18">
        <f>+'Noviembre 2021'!H14</f>
        <v>1754</v>
      </c>
      <c r="J14" s="17">
        <f t="shared" si="1"/>
        <v>-4.389965792474344</v>
      </c>
    </row>
    <row r="15" spans="1:10" ht="13" x14ac:dyDescent="0.15">
      <c r="A15" s="1" t="s">
        <v>13</v>
      </c>
      <c r="B15" s="2">
        <v>130</v>
      </c>
      <c r="C15" s="19">
        <f>+'Noviembre 2021'!B15</f>
        <v>142</v>
      </c>
      <c r="D15" s="17">
        <f t="shared" si="2"/>
        <v>-8.4507042253521121</v>
      </c>
      <c r="E15" s="2">
        <f>+B15+'Octubre 2022'!E15</f>
        <v>1224</v>
      </c>
      <c r="F15" s="2">
        <f>+C15+'Octubre 2022'!F15</f>
        <v>1328</v>
      </c>
      <c r="G15" s="17">
        <f t="shared" si="0"/>
        <v>-7.831325301204819</v>
      </c>
      <c r="H15" s="2">
        <f>+B15-C15+'Octubre 2022'!H15</f>
        <v>1324</v>
      </c>
      <c r="I15" s="18">
        <f>+'Noviembre 2021'!H15</f>
        <v>1424</v>
      </c>
      <c r="J15" s="17">
        <f t="shared" si="1"/>
        <v>-7.0224719101123592</v>
      </c>
    </row>
    <row r="16" spans="1:10" ht="13" x14ac:dyDescent="0.15">
      <c r="A16" s="1" t="s">
        <v>14</v>
      </c>
      <c r="B16" s="2">
        <v>118</v>
      </c>
      <c r="C16" s="19">
        <f>+'Noviembre 2021'!B16</f>
        <v>109</v>
      </c>
      <c r="D16" s="17">
        <f t="shared" si="2"/>
        <v>8.2568807339449535</v>
      </c>
      <c r="E16" s="2">
        <f>+B16+'Octubre 2022'!E16</f>
        <v>1120</v>
      </c>
      <c r="F16" s="2">
        <f>+C16+'Octubre 2022'!F16</f>
        <v>1248</v>
      </c>
      <c r="G16" s="17">
        <f t="shared" si="0"/>
        <v>-10.256410256410257</v>
      </c>
      <c r="H16" s="2">
        <f>+B16-C16+'Octubre 2022'!H16</f>
        <v>1219</v>
      </c>
      <c r="I16" s="18">
        <f>+'Noviembre 2021'!H16</f>
        <v>1351</v>
      </c>
      <c r="J16" s="17">
        <f t="shared" si="1"/>
        <v>-9.7705403404885267</v>
      </c>
    </row>
    <row r="17" spans="1:10" ht="13" x14ac:dyDescent="0.15">
      <c r="A17" s="1" t="s">
        <v>15</v>
      </c>
      <c r="B17" s="2">
        <v>77</v>
      </c>
      <c r="C17" s="19">
        <f>+'Noviembre 2021'!B17</f>
        <v>73</v>
      </c>
      <c r="D17" s="17">
        <f t="shared" si="2"/>
        <v>5.4794520547945202</v>
      </c>
      <c r="E17" s="2">
        <f>+B17+'Octubre 2022'!E17</f>
        <v>708</v>
      </c>
      <c r="F17" s="2">
        <f>+C17+'Octubre 2022'!F17</f>
        <v>867</v>
      </c>
      <c r="G17" s="17">
        <f t="shared" si="0"/>
        <v>-18.339100346020761</v>
      </c>
      <c r="H17" s="2">
        <f>+B17-C17+'Octubre 2022'!H17</f>
        <v>770</v>
      </c>
      <c r="I17" s="18">
        <f>+'Noviembre 2021'!H17</f>
        <v>922</v>
      </c>
      <c r="J17" s="17">
        <f t="shared" si="1"/>
        <v>-16.485900216919738</v>
      </c>
    </row>
    <row r="18" spans="1:10" ht="13" x14ac:dyDescent="0.15">
      <c r="A18" s="1" t="s">
        <v>31</v>
      </c>
      <c r="B18" s="2">
        <v>59</v>
      </c>
      <c r="C18" s="19">
        <f>+'Noviembre 2021'!B18</f>
        <v>48</v>
      </c>
      <c r="D18" s="17">
        <f t="shared" si="2"/>
        <v>22.916666666666668</v>
      </c>
      <c r="E18" s="2">
        <f>+B18+'Octubre 2022'!E18</f>
        <v>488</v>
      </c>
      <c r="F18" s="2">
        <f>+C18+'Octubre 2022'!F18</f>
        <v>524</v>
      </c>
      <c r="G18" s="17">
        <f t="shared" si="0"/>
        <v>-6.8702290076335881</v>
      </c>
      <c r="H18" s="2">
        <f>+B18-C18+'Octubre 2022'!H18</f>
        <v>527</v>
      </c>
      <c r="I18" s="18">
        <f>+'Noviembre 2021'!H18</f>
        <v>564</v>
      </c>
      <c r="J18" s="17">
        <f t="shared" si="1"/>
        <v>-6.5602836879432624</v>
      </c>
    </row>
    <row r="19" spans="1:10" x14ac:dyDescent="0.15">
      <c r="A19" s="8" t="s">
        <v>3</v>
      </c>
      <c r="B19" s="6">
        <f t="shared" ref="B19" si="5">+B14+B16+B15+B17+B18</f>
        <v>533</v>
      </c>
      <c r="C19" s="6">
        <f>SUM(C14:C18)</f>
        <v>518</v>
      </c>
      <c r="D19" s="7">
        <f>+(B19-C19)*100/C19</f>
        <v>2.8957528957528957</v>
      </c>
      <c r="E19" s="6">
        <f>SUM(E14:E18)</f>
        <v>5077</v>
      </c>
      <c r="F19" s="6">
        <f>SUM(F14:F18)</f>
        <v>5606</v>
      </c>
      <c r="G19" s="7">
        <f t="shared" si="0"/>
        <v>-9.4363182304673572</v>
      </c>
      <c r="H19" s="6">
        <f>SUM(H14:H18)</f>
        <v>5517</v>
      </c>
      <c r="I19" s="6">
        <f>SUM(I14:I18)</f>
        <v>6015</v>
      </c>
      <c r="J19" s="7">
        <f t="shared" si="1"/>
        <v>-8.2793017456359106</v>
      </c>
    </row>
    <row r="20" spans="1:10" ht="13" x14ac:dyDescent="0.15">
      <c r="A20" s="1" t="s">
        <v>16</v>
      </c>
      <c r="B20" s="2">
        <v>49</v>
      </c>
      <c r="C20" s="19">
        <f>+'Noviembre 2021'!B20</f>
        <v>46</v>
      </c>
      <c r="D20" s="17">
        <f t="shared" ref="D20:D27" si="6">+(B20-C20)*100/C20</f>
        <v>6.5217391304347823</v>
      </c>
      <c r="E20" s="2">
        <f>+B20+'Octubre 2022'!E20</f>
        <v>441</v>
      </c>
      <c r="F20" s="2">
        <f>+C20+'Octubre 2022'!F20</f>
        <v>449</v>
      </c>
      <c r="G20" s="17">
        <f t="shared" si="0"/>
        <v>-1.7817371937639199</v>
      </c>
      <c r="H20" s="2">
        <f>+B20-C20+'Octubre 2022'!H20</f>
        <v>479</v>
      </c>
      <c r="I20" s="18">
        <f>+'Noviembre 2021'!H20</f>
        <v>484</v>
      </c>
      <c r="J20" s="17">
        <f t="shared" si="1"/>
        <v>-1.0330578512396693</v>
      </c>
    </row>
    <row r="21" spans="1:10" ht="13" x14ac:dyDescent="0.15">
      <c r="A21" s="1" t="s">
        <v>17</v>
      </c>
      <c r="B21" s="2">
        <v>43</v>
      </c>
      <c r="C21" s="19">
        <f>+'Noviembre 2021'!B21</f>
        <v>46</v>
      </c>
      <c r="D21" s="17">
        <f t="shared" si="6"/>
        <v>-6.5217391304347823</v>
      </c>
      <c r="E21" s="2">
        <f>+B21+'Octubre 2022'!E21</f>
        <v>389</v>
      </c>
      <c r="F21" s="2">
        <f>+C21+'Octubre 2022'!F21</f>
        <v>421</v>
      </c>
      <c r="G21" s="17">
        <f t="shared" si="0"/>
        <v>-7.6009501187648452</v>
      </c>
      <c r="H21" s="2">
        <f>+B21-C21+'Octubre 2022'!H21</f>
        <v>424</v>
      </c>
      <c r="I21" s="18">
        <f>+'Noviembre 2021'!H21</f>
        <v>454</v>
      </c>
      <c r="J21" s="17">
        <f t="shared" si="1"/>
        <v>-6.607929515418502</v>
      </c>
    </row>
    <row r="22" spans="1:10" ht="13" x14ac:dyDescent="0.15">
      <c r="A22" s="1" t="s">
        <v>19</v>
      </c>
      <c r="B22" s="2">
        <v>24</v>
      </c>
      <c r="C22" s="19">
        <f>+'Noviembre 2021'!B22</f>
        <v>22</v>
      </c>
      <c r="D22" s="17">
        <f t="shared" si="6"/>
        <v>9.0909090909090917</v>
      </c>
      <c r="E22" s="2">
        <f>+B22+'Octubre 2022'!E22</f>
        <v>199</v>
      </c>
      <c r="F22" s="2">
        <f>+C22+'Octubre 2022'!F22</f>
        <v>176</v>
      </c>
      <c r="G22" s="17">
        <f t="shared" si="0"/>
        <v>13.068181818181818</v>
      </c>
      <c r="H22" s="2">
        <f>+B22-C22+'Octubre 2022'!H22</f>
        <v>212</v>
      </c>
      <c r="I22" s="18">
        <f>+'Noviembre 2021'!H22</f>
        <v>187</v>
      </c>
      <c r="J22" s="17">
        <f t="shared" si="1"/>
        <v>13.368983957219251</v>
      </c>
    </row>
    <row r="23" spans="1:10" ht="13" x14ac:dyDescent="0.15">
      <c r="A23" s="1" t="s">
        <v>18</v>
      </c>
      <c r="B23" s="2">
        <v>18</v>
      </c>
      <c r="C23" s="19">
        <f>+'Noviembre 2021'!B23</f>
        <v>26</v>
      </c>
      <c r="D23" s="17">
        <f t="shared" si="6"/>
        <v>-30.76923076923077</v>
      </c>
      <c r="E23" s="2">
        <f>+B23+'Octubre 2022'!E23</f>
        <v>214</v>
      </c>
      <c r="F23" s="2">
        <f>+C23+'Octubre 2022'!F23</f>
        <v>246</v>
      </c>
      <c r="G23" s="17">
        <f t="shared" si="0"/>
        <v>-13.008130081300813</v>
      </c>
      <c r="H23" s="2">
        <f>+B23-C23+'Octubre 2022'!H23</f>
        <v>234</v>
      </c>
      <c r="I23" s="18">
        <f>+'Noviembre 2021'!H23</f>
        <v>271</v>
      </c>
      <c r="J23" s="17">
        <f t="shared" si="1"/>
        <v>-13.653136531365314</v>
      </c>
    </row>
    <row r="24" spans="1:10" ht="13" x14ac:dyDescent="0.15">
      <c r="A24" s="1" t="s">
        <v>20</v>
      </c>
      <c r="B24" s="2">
        <v>24</v>
      </c>
      <c r="C24" s="19">
        <f>+'Noviembre 2021'!B24</f>
        <v>18</v>
      </c>
      <c r="D24" s="17">
        <f t="shared" si="6"/>
        <v>33.333333333333336</v>
      </c>
      <c r="E24" s="2">
        <f>+B24+'Octubre 2022'!E24</f>
        <v>192</v>
      </c>
      <c r="F24" s="2">
        <f>+C24+'Octubre 2022'!F24</f>
        <v>236</v>
      </c>
      <c r="G24" s="17">
        <f t="shared" si="0"/>
        <v>-18.64406779661017</v>
      </c>
      <c r="H24" s="2">
        <f>+B24-C24+'Octubre 2022'!H24</f>
        <v>218</v>
      </c>
      <c r="I24" s="18">
        <f>+'Noviembre 2021'!H24</f>
        <v>256</v>
      </c>
      <c r="J24" s="17">
        <f t="shared" si="1"/>
        <v>-14.84375</v>
      </c>
    </row>
    <row r="25" spans="1:10" ht="13" x14ac:dyDescent="0.15">
      <c r="A25" s="1" t="s">
        <v>22</v>
      </c>
      <c r="B25" s="2">
        <v>64</v>
      </c>
      <c r="C25" s="19">
        <f>+'Noviembre 2021'!B25</f>
        <v>39</v>
      </c>
      <c r="D25" s="17">
        <f t="shared" si="6"/>
        <v>64.102564102564102</v>
      </c>
      <c r="E25" s="2">
        <f>+B25+'Octubre 2022'!E25</f>
        <v>532</v>
      </c>
      <c r="F25" s="2">
        <f>+C25+'Octubre 2022'!F25</f>
        <v>484</v>
      </c>
      <c r="G25" s="17">
        <f t="shared" si="0"/>
        <v>9.9173553719008272</v>
      </c>
      <c r="H25" s="2">
        <f>+B25-C25+'Octubre 2022'!H25</f>
        <v>579</v>
      </c>
      <c r="I25" s="18">
        <f>+'Noviembre 2021'!H25</f>
        <v>525</v>
      </c>
      <c r="J25" s="17">
        <f t="shared" si="1"/>
        <v>10.285714285714286</v>
      </c>
    </row>
    <row r="26" spans="1:10" ht="13" x14ac:dyDescent="0.15">
      <c r="A26" s="1" t="s">
        <v>21</v>
      </c>
      <c r="B26" s="2">
        <v>14</v>
      </c>
      <c r="C26" s="19">
        <f>+'Noviembre 2021'!B26</f>
        <v>15</v>
      </c>
      <c r="D26" s="17">
        <f t="shared" si="6"/>
        <v>-6.666666666666667</v>
      </c>
      <c r="E26" s="2">
        <f>+B26+'Octubre 2022'!E26</f>
        <v>153</v>
      </c>
      <c r="F26" s="2">
        <f>+C26+'Octubre 2022'!F26</f>
        <v>161</v>
      </c>
      <c r="G26" s="17">
        <f t="shared" si="0"/>
        <v>-4.9689440993788816</v>
      </c>
      <c r="H26" s="2">
        <f>+B26-C26+'Octubre 2022'!H26</f>
        <v>160</v>
      </c>
      <c r="I26" s="18">
        <f>+'Noviembre 2021'!H26</f>
        <v>173</v>
      </c>
      <c r="J26" s="17">
        <f t="shared" si="1"/>
        <v>-7.5144508670520231</v>
      </c>
    </row>
    <row r="27" spans="1:10" ht="13" x14ac:dyDescent="0.15">
      <c r="A27" s="1" t="s">
        <v>30</v>
      </c>
      <c r="B27" s="2">
        <v>8</v>
      </c>
      <c r="C27" s="19">
        <f>+'Noviembre 2021'!B27</f>
        <v>12</v>
      </c>
      <c r="D27" s="17">
        <f t="shared" si="6"/>
        <v>-33.333333333333336</v>
      </c>
      <c r="E27" s="2">
        <f>+B27+'Octubre 2022'!E27</f>
        <v>91</v>
      </c>
      <c r="F27" s="2">
        <f>+C27+'Octubre 2022'!F27</f>
        <v>92</v>
      </c>
      <c r="G27" s="17">
        <f t="shared" si="0"/>
        <v>-1.0869565217391304</v>
      </c>
      <c r="H27" s="2">
        <f>+B27-C27+'Octubre 2022'!H27</f>
        <v>96</v>
      </c>
      <c r="I27" s="18">
        <f>+'Noviembre 2021'!H27</f>
        <v>96</v>
      </c>
      <c r="J27" s="17">
        <f t="shared" si="1"/>
        <v>0</v>
      </c>
    </row>
    <row r="28" spans="1:10" x14ac:dyDescent="0.15">
      <c r="A28" s="8" t="s">
        <v>27</v>
      </c>
      <c r="B28" s="6">
        <f>SUM(B20:B27)</f>
        <v>244</v>
      </c>
      <c r="C28" s="6">
        <f>SUM(C20:C27)</f>
        <v>224</v>
      </c>
      <c r="D28" s="7">
        <f>+(B28-C28)*100/C28</f>
        <v>8.9285714285714288</v>
      </c>
      <c r="E28" s="6">
        <f>SUM(E20:E27)</f>
        <v>2211</v>
      </c>
      <c r="F28" s="6">
        <f>SUM(F20:F27)</f>
        <v>2265</v>
      </c>
      <c r="G28" s="7">
        <f>+(E28-F28)*100/F28</f>
        <v>-2.3841059602649008</v>
      </c>
      <c r="H28" s="6">
        <f>SUM(H20:H27)</f>
        <v>2402</v>
      </c>
      <c r="I28" s="6">
        <f>SUM(I20:I27)</f>
        <v>2446</v>
      </c>
      <c r="J28" s="7">
        <f>+(H28-I28)*100/I28</f>
        <v>-1.7988552739165986</v>
      </c>
    </row>
    <row r="29" spans="1:10" ht="14" x14ac:dyDescent="0.15">
      <c r="A29" s="16" t="s">
        <v>28</v>
      </c>
      <c r="B29" s="14">
        <f>+B7+B13+B19+B28</f>
        <v>2366</v>
      </c>
      <c r="C29" s="14">
        <f>+C7+C13+C19+C28</f>
        <v>2554</v>
      </c>
      <c r="D29" s="15">
        <f>+(B29-C29)*100/C29</f>
        <v>-7.3610023492560686</v>
      </c>
      <c r="E29" s="14">
        <f t="shared" ref="E29:I29" si="7">+E7+E13+E19+E28</f>
        <v>23346</v>
      </c>
      <c r="F29" s="14">
        <f t="shared" si="7"/>
        <v>26589</v>
      </c>
      <c r="G29" s="15">
        <f>+(E29-F29)*100/F29</f>
        <v>-12.196773101658581</v>
      </c>
      <c r="H29" s="14">
        <f t="shared" si="7"/>
        <v>25421</v>
      </c>
      <c r="I29" s="14">
        <f t="shared" si="7"/>
        <v>28558</v>
      </c>
      <c r="J29" s="15">
        <f>+(H29-I29)*100/I29</f>
        <v>-10.98466279151201</v>
      </c>
    </row>
    <row r="30" spans="1:10" x14ac:dyDescent="0.15">
      <c r="A30" s="13" t="s">
        <v>29</v>
      </c>
      <c r="B30" s="13">
        <f>+B29-B7</f>
        <v>2024</v>
      </c>
      <c r="C30" s="13">
        <f>+C29-C7</f>
        <v>2119</v>
      </c>
      <c r="D30" s="12">
        <f>+(B30-C30)*100/C30</f>
        <v>-4.4832468145351578</v>
      </c>
      <c r="E30" s="13">
        <f t="shared" ref="E30:I30" si="8">+E29-E7</f>
        <v>19642</v>
      </c>
      <c r="F30" s="13">
        <f t="shared" si="8"/>
        <v>22082</v>
      </c>
      <c r="G30" s="12">
        <f>+(E30-F30)*100/F30</f>
        <v>-11.049723756906078</v>
      </c>
      <c r="H30" s="13">
        <f t="shared" si="8"/>
        <v>21358</v>
      </c>
      <c r="I30" s="13">
        <f t="shared" si="8"/>
        <v>23718</v>
      </c>
      <c r="J30" s="12">
        <f>+(H30-I30)*100/I30</f>
        <v>-9.9502487562189046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772E-C358-0348-9A94-4B364A796244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79</v>
      </c>
      <c r="C4" s="19">
        <f>+'Octubre 2021'!B4</f>
        <v>140</v>
      </c>
      <c r="D4" s="17">
        <f>+(B4-C4)*100/C4</f>
        <v>-43.571428571428569</v>
      </c>
      <c r="E4" s="2">
        <f>+B4+'Septiembre 2022'!E4</f>
        <v>945</v>
      </c>
      <c r="F4" s="2">
        <f>+C4+'Septiembre 2022'!F4</f>
        <v>1230</v>
      </c>
      <c r="G4" s="17">
        <f t="shared" ref="G4:G27" si="0">+(E4-F4)*100/F4</f>
        <v>-23.170731707317074</v>
      </c>
      <c r="H4" s="2">
        <f>+B4-C4+'Septiembre 2022'!H4</f>
        <v>1166</v>
      </c>
      <c r="I4" s="18">
        <f>+'Octubre 2021'!H4</f>
        <v>1468</v>
      </c>
      <c r="J4" s="17">
        <f t="shared" ref="J4:J27" si="1">+(H4-I4)*100/I4</f>
        <v>-20.572207084468666</v>
      </c>
    </row>
    <row r="5" spans="1:10" ht="13" x14ac:dyDescent="0.15">
      <c r="A5" s="1" t="s">
        <v>5</v>
      </c>
      <c r="B5" s="2">
        <v>76</v>
      </c>
      <c r="C5" s="19">
        <f>+'Octubre 2021'!B5</f>
        <v>159</v>
      </c>
      <c r="D5" s="17">
        <f t="shared" ref="D5:D18" si="2">+(B5-C5)*100/C5</f>
        <v>-52.20125786163522</v>
      </c>
      <c r="E5" s="2">
        <f>+B5+'Septiembre 2022'!E5</f>
        <v>1081</v>
      </c>
      <c r="F5" s="2">
        <f>+C5+'Septiembre 2022'!F5</f>
        <v>1376</v>
      </c>
      <c r="G5" s="17">
        <f t="shared" si="0"/>
        <v>-21.438953488372093</v>
      </c>
      <c r="H5" s="2">
        <f>+B5-C5+'Septiembre 2022'!H5</f>
        <v>1365</v>
      </c>
      <c r="I5" s="18">
        <f>+'Octubre 2021'!H5</f>
        <v>1627</v>
      </c>
      <c r="J5" s="17">
        <f t="shared" si="1"/>
        <v>-16.103257529194838</v>
      </c>
    </row>
    <row r="6" spans="1:10" ht="13" x14ac:dyDescent="0.15">
      <c r="A6" s="1" t="s">
        <v>6</v>
      </c>
      <c r="B6" s="2">
        <v>127</v>
      </c>
      <c r="C6" s="19">
        <f>+'Octubre 2021'!B6</f>
        <v>157</v>
      </c>
      <c r="D6" s="17">
        <f t="shared" si="2"/>
        <v>-19.108280254777071</v>
      </c>
      <c r="E6" s="2">
        <f>+B6+'Septiembre 2022'!E6</f>
        <v>1336</v>
      </c>
      <c r="F6" s="2">
        <f>+C6+'Septiembre 2022'!F6</f>
        <v>1466</v>
      </c>
      <c r="G6" s="17">
        <f t="shared" si="0"/>
        <v>-8.8676671214188261</v>
      </c>
      <c r="H6" s="2">
        <f>+B6-C6+'Septiembre 2022'!H6</f>
        <v>1625</v>
      </c>
      <c r="I6" s="18">
        <f>+'Octubre 2021'!H6</f>
        <v>1739</v>
      </c>
      <c r="J6" s="17">
        <f t="shared" si="1"/>
        <v>-6.5554916618746404</v>
      </c>
    </row>
    <row r="7" spans="1:10" x14ac:dyDescent="0.15">
      <c r="A7" s="8" t="s">
        <v>1</v>
      </c>
      <c r="B7" s="6">
        <f t="shared" ref="B7" si="3">+B4+B5+B6</f>
        <v>282</v>
      </c>
      <c r="C7" s="6">
        <f>SUM(C4:C6)</f>
        <v>456</v>
      </c>
      <c r="D7" s="7">
        <f>+(B7-C7)*100/C7</f>
        <v>-38.157894736842103</v>
      </c>
      <c r="E7" s="6">
        <f>SUM(E4:E6)</f>
        <v>3362</v>
      </c>
      <c r="F7" s="6">
        <f>SUM(F4:F6)</f>
        <v>4072</v>
      </c>
      <c r="G7" s="7">
        <f t="shared" si="0"/>
        <v>-17.436149312377211</v>
      </c>
      <c r="H7" s="6">
        <f>SUM(H4:H6)</f>
        <v>4156</v>
      </c>
      <c r="I7" s="6">
        <f>SUM(I4:I6)</f>
        <v>4834</v>
      </c>
      <c r="J7" s="7">
        <f t="shared" si="1"/>
        <v>-14.025651634257343</v>
      </c>
    </row>
    <row r="8" spans="1:10" ht="13" x14ac:dyDescent="0.15">
      <c r="A8" s="1" t="s">
        <v>7</v>
      </c>
      <c r="B8" s="2">
        <v>101</v>
      </c>
      <c r="C8" s="19">
        <f>+'Octubre 2021'!B8</f>
        <v>131</v>
      </c>
      <c r="D8" s="17">
        <f t="shared" si="2"/>
        <v>-22.900763358778626</v>
      </c>
      <c r="E8" s="2">
        <f>+B8+'Septiembre 2022'!E8</f>
        <v>1091</v>
      </c>
      <c r="F8" s="2">
        <f>+C8+'Septiembre 2022'!F8</f>
        <v>1328</v>
      </c>
      <c r="G8" s="17">
        <f t="shared" si="0"/>
        <v>-17.846385542168676</v>
      </c>
      <c r="H8" s="2">
        <f>+B8-C8+'Septiembre 2022'!H8</f>
        <v>1345</v>
      </c>
      <c r="I8" s="18">
        <f>+'Octubre 2021'!H8</f>
        <v>1591</v>
      </c>
      <c r="J8" s="17">
        <f t="shared" si="1"/>
        <v>-15.461973601508486</v>
      </c>
    </row>
    <row r="9" spans="1:10" ht="13" x14ac:dyDescent="0.15">
      <c r="A9" s="1" t="s">
        <v>8</v>
      </c>
      <c r="B9" s="2">
        <v>192</v>
      </c>
      <c r="C9" s="19">
        <f>+'Octubre 2021'!B9</f>
        <v>218</v>
      </c>
      <c r="D9" s="17">
        <f t="shared" si="2"/>
        <v>-11.926605504587156</v>
      </c>
      <c r="E9" s="2">
        <f>+B9+'Septiembre 2022'!E9</f>
        <v>1981</v>
      </c>
      <c r="F9" s="2">
        <f>+C9+'Septiembre 2022'!F9</f>
        <v>2207</v>
      </c>
      <c r="G9" s="17">
        <f t="shared" si="0"/>
        <v>-10.240144993203444</v>
      </c>
      <c r="H9" s="2">
        <f>+B9-C9+'Septiembre 2022'!H9</f>
        <v>2398</v>
      </c>
      <c r="I9" s="18">
        <f>+'Octubre 2021'!H9</f>
        <v>2656</v>
      </c>
      <c r="J9" s="17">
        <f t="shared" si="1"/>
        <v>-9.7138554216867465</v>
      </c>
    </row>
    <row r="10" spans="1:10" ht="13" x14ac:dyDescent="0.15">
      <c r="A10" s="1" t="s">
        <v>9</v>
      </c>
      <c r="B10" s="2">
        <v>248</v>
      </c>
      <c r="C10" s="19">
        <f>+'Octubre 2021'!B10</f>
        <v>327</v>
      </c>
      <c r="D10" s="17">
        <f t="shared" si="2"/>
        <v>-24.159021406727827</v>
      </c>
      <c r="E10" s="2">
        <f>+B10+'Septiembre 2022'!E10</f>
        <v>3008</v>
      </c>
      <c r="F10" s="2">
        <f>+C10+'Septiembre 2022'!F10</f>
        <v>3422</v>
      </c>
      <c r="G10" s="17">
        <f t="shared" si="0"/>
        <v>-12.098188194038574</v>
      </c>
      <c r="H10" s="2">
        <f>+B10-C10+'Septiembre 2022'!H10</f>
        <v>3675</v>
      </c>
      <c r="I10" s="18">
        <f>+'Octubre 2021'!H10</f>
        <v>4069</v>
      </c>
      <c r="J10" s="17">
        <f t="shared" si="1"/>
        <v>-9.6829687884000979</v>
      </c>
    </row>
    <row r="11" spans="1:10" ht="13" x14ac:dyDescent="0.15">
      <c r="A11" s="1" t="s">
        <v>10</v>
      </c>
      <c r="B11" s="2">
        <v>219</v>
      </c>
      <c r="C11" s="19">
        <f>+'Octubre 2021'!B11</f>
        <v>271</v>
      </c>
      <c r="D11" s="17">
        <f t="shared" si="2"/>
        <v>-19.188191881918819</v>
      </c>
      <c r="E11" s="2">
        <f>+B11+'Septiembre 2022'!E11</f>
        <v>2333</v>
      </c>
      <c r="F11" s="2">
        <f>+C11+'Septiembre 2022'!F11</f>
        <v>2738</v>
      </c>
      <c r="G11" s="17">
        <f t="shared" si="0"/>
        <v>-14.7918188458729</v>
      </c>
      <c r="H11" s="2">
        <f>+B11-C11+'Septiembre 2022'!H11</f>
        <v>2851</v>
      </c>
      <c r="I11" s="18">
        <f>+'Octubre 2021'!H11</f>
        <v>3224</v>
      </c>
      <c r="J11" s="17">
        <f t="shared" si="1"/>
        <v>-11.569478908188586</v>
      </c>
    </row>
    <row r="12" spans="1:10" ht="13" x14ac:dyDescent="0.15">
      <c r="A12" s="1" t="s">
        <v>11</v>
      </c>
      <c r="B12" s="2">
        <v>241</v>
      </c>
      <c r="C12" s="19">
        <f>+'Octubre 2021'!B12</f>
        <v>324</v>
      </c>
      <c r="D12" s="17">
        <f t="shared" si="2"/>
        <v>-25.617283950617285</v>
      </c>
      <c r="E12" s="2">
        <f>+B12+'Septiembre 2022'!E12</f>
        <v>2694</v>
      </c>
      <c r="F12" s="2">
        <f>+C12+'Septiembre 2022'!F12</f>
        <v>3139</v>
      </c>
      <c r="G12" s="17">
        <f t="shared" si="0"/>
        <v>-14.176489327811405</v>
      </c>
      <c r="H12" s="2">
        <f>+B12-C12+'Septiembre 2022'!H12</f>
        <v>3300</v>
      </c>
      <c r="I12" s="18">
        <f>+'Octubre 2021'!H12</f>
        <v>3752</v>
      </c>
      <c r="J12" s="17">
        <f t="shared" si="1"/>
        <v>-12.046908315565032</v>
      </c>
    </row>
    <row r="13" spans="1:10" x14ac:dyDescent="0.15">
      <c r="A13" s="8" t="s">
        <v>2</v>
      </c>
      <c r="B13" s="6">
        <f t="shared" ref="B13" si="4">+B8+B9+B10+B11+B12</f>
        <v>1001</v>
      </c>
      <c r="C13" s="6">
        <f>SUM(C8:C12)</f>
        <v>1271</v>
      </c>
      <c r="D13" s="7">
        <f>+(B13-C13)*100/C13</f>
        <v>-21.24311565696302</v>
      </c>
      <c r="E13" s="6">
        <f>SUM(E8:E12)</f>
        <v>11107</v>
      </c>
      <c r="F13" s="6">
        <f>SUM(F8:F12)</f>
        <v>12834</v>
      </c>
      <c r="G13" s="7">
        <f t="shared" si="0"/>
        <v>-13.456443821100203</v>
      </c>
      <c r="H13" s="6">
        <f>SUM(H8:H12)</f>
        <v>13569</v>
      </c>
      <c r="I13" s="6">
        <f>SUM(I8:I12)</f>
        <v>15292</v>
      </c>
      <c r="J13" s="7">
        <f t="shared" si="1"/>
        <v>-11.267329322521579</v>
      </c>
    </row>
    <row r="14" spans="1:10" ht="13" x14ac:dyDescent="0.15">
      <c r="A14" s="1" t="s">
        <v>12</v>
      </c>
      <c r="B14" s="2">
        <v>141</v>
      </c>
      <c r="C14" s="19">
        <f>+'Octubre 2021'!B14</f>
        <v>141</v>
      </c>
      <c r="D14" s="17">
        <f t="shared" si="2"/>
        <v>0</v>
      </c>
      <c r="E14" s="2">
        <f>+B14+'Septiembre 2022'!E14</f>
        <v>1388</v>
      </c>
      <c r="F14" s="2">
        <f>+C14+'Septiembre 2022'!F14</f>
        <v>1493</v>
      </c>
      <c r="G14" s="17">
        <f t="shared" si="0"/>
        <v>-7.0328198258539851</v>
      </c>
      <c r="H14" s="2">
        <f>+B14-C14+'Septiembre 2022'!H14</f>
        <v>1674</v>
      </c>
      <c r="I14" s="18">
        <f>+'Octubre 2021'!H14</f>
        <v>1767</v>
      </c>
      <c r="J14" s="17">
        <f t="shared" si="1"/>
        <v>-5.2631578947368425</v>
      </c>
    </row>
    <row r="15" spans="1:10" ht="13" x14ac:dyDescent="0.15">
      <c r="A15" s="1" t="s">
        <v>13</v>
      </c>
      <c r="B15" s="2">
        <v>111</v>
      </c>
      <c r="C15" s="19">
        <f>+'Octubre 2021'!B15</f>
        <v>117</v>
      </c>
      <c r="D15" s="17">
        <f t="shared" si="2"/>
        <v>-5.1282051282051286</v>
      </c>
      <c r="E15" s="2">
        <f>+B15+'Septiembre 2022'!E15</f>
        <v>1094</v>
      </c>
      <c r="F15" s="2">
        <f>+C15+'Septiembre 2022'!F15</f>
        <v>1186</v>
      </c>
      <c r="G15" s="17">
        <f t="shared" si="0"/>
        <v>-7.75716694772344</v>
      </c>
      <c r="H15" s="2">
        <f>+B15-C15+'Septiembre 2022'!H15</f>
        <v>1336</v>
      </c>
      <c r="I15" s="18">
        <f>+'Octubre 2021'!H15</f>
        <v>1407</v>
      </c>
      <c r="J15" s="17">
        <f t="shared" si="1"/>
        <v>-5.0461975835110167</v>
      </c>
    </row>
    <row r="16" spans="1:10" ht="13" x14ac:dyDescent="0.15">
      <c r="A16" s="1" t="s">
        <v>14</v>
      </c>
      <c r="B16" s="2">
        <v>88</v>
      </c>
      <c r="C16" s="19">
        <f>+'Octubre 2021'!B16</f>
        <v>108</v>
      </c>
      <c r="D16" s="17">
        <f t="shared" si="2"/>
        <v>-18.518518518518519</v>
      </c>
      <c r="E16" s="2">
        <f>+B16+'Septiembre 2022'!E16</f>
        <v>1002</v>
      </c>
      <c r="F16" s="2">
        <f>+C16+'Septiembre 2022'!F16</f>
        <v>1139</v>
      </c>
      <c r="G16" s="17">
        <f t="shared" si="0"/>
        <v>-12.028094820017559</v>
      </c>
      <c r="H16" s="2">
        <f>+B16-C16+'Septiembre 2022'!H16</f>
        <v>1210</v>
      </c>
      <c r="I16" s="18">
        <f>+'Octubre 2021'!H16</f>
        <v>1373</v>
      </c>
      <c r="J16" s="17">
        <f t="shared" si="1"/>
        <v>-11.871813546977421</v>
      </c>
    </row>
    <row r="17" spans="1:10" ht="13" x14ac:dyDescent="0.15">
      <c r="A17" s="1" t="s">
        <v>15</v>
      </c>
      <c r="B17" s="2">
        <v>78</v>
      </c>
      <c r="C17" s="19">
        <f>+'Octubre 2021'!B17</f>
        <v>66</v>
      </c>
      <c r="D17" s="17">
        <f t="shared" si="2"/>
        <v>18.181818181818183</v>
      </c>
      <c r="E17" s="2">
        <f>+B17+'Septiembre 2022'!E17</f>
        <v>631</v>
      </c>
      <c r="F17" s="2">
        <f>+C17+'Septiembre 2022'!F17</f>
        <v>794</v>
      </c>
      <c r="G17" s="17">
        <f t="shared" si="0"/>
        <v>-20.528967254408059</v>
      </c>
      <c r="H17" s="2">
        <f>+B17-C17+'Septiembre 2022'!H17</f>
        <v>766</v>
      </c>
      <c r="I17" s="18">
        <f>+'Octubre 2021'!H17</f>
        <v>950</v>
      </c>
      <c r="J17" s="17">
        <f t="shared" si="1"/>
        <v>-19.368421052631579</v>
      </c>
    </row>
    <row r="18" spans="1:10" ht="13" x14ac:dyDescent="0.15">
      <c r="A18" s="1" t="s">
        <v>31</v>
      </c>
      <c r="B18" s="2">
        <v>35</v>
      </c>
      <c r="C18" s="19">
        <f>+'Octubre 2021'!B18</f>
        <v>54</v>
      </c>
      <c r="D18" s="17">
        <f t="shared" si="2"/>
        <v>-35.185185185185183</v>
      </c>
      <c r="E18" s="2">
        <f>+B18+'Septiembre 2022'!E18</f>
        <v>429</v>
      </c>
      <c r="F18" s="2">
        <f>+C18+'Septiembre 2022'!F18</f>
        <v>476</v>
      </c>
      <c r="G18" s="17">
        <f t="shared" si="0"/>
        <v>-9.8739495798319332</v>
      </c>
      <c r="H18" s="2">
        <f>+B18-C18+'Septiembre 2022'!H18</f>
        <v>516</v>
      </c>
      <c r="I18" s="18">
        <f>+'Octubre 2021'!H18</f>
        <v>567</v>
      </c>
      <c r="J18" s="17">
        <f t="shared" si="1"/>
        <v>-8.9947089947089953</v>
      </c>
    </row>
    <row r="19" spans="1:10" x14ac:dyDescent="0.15">
      <c r="A19" s="8" t="s">
        <v>3</v>
      </c>
      <c r="B19" s="6">
        <f t="shared" ref="B19" si="5">+B14+B16+B15+B17+B18</f>
        <v>453</v>
      </c>
      <c r="C19" s="6">
        <f>SUM(C14:C18)</f>
        <v>486</v>
      </c>
      <c r="D19" s="7">
        <f>+(B19-C19)*100/C19</f>
        <v>-6.7901234567901234</v>
      </c>
      <c r="E19" s="6">
        <f>SUM(E14:E18)</f>
        <v>4544</v>
      </c>
      <c r="F19" s="6">
        <f>SUM(F14:F18)</f>
        <v>5088</v>
      </c>
      <c r="G19" s="7">
        <f t="shared" si="0"/>
        <v>-10.691823899371069</v>
      </c>
      <c r="H19" s="6">
        <f>SUM(H14:H18)</f>
        <v>5502</v>
      </c>
      <c r="I19" s="6">
        <f>SUM(I14:I18)</f>
        <v>6064</v>
      </c>
      <c r="J19" s="7">
        <f t="shared" si="1"/>
        <v>-9.2678100263852237</v>
      </c>
    </row>
    <row r="20" spans="1:10" ht="13" x14ac:dyDescent="0.15">
      <c r="A20" s="1" t="s">
        <v>16</v>
      </c>
      <c r="B20" s="2">
        <v>37</v>
      </c>
      <c r="C20" s="19">
        <f>+'Octubre 2021'!B20</f>
        <v>42</v>
      </c>
      <c r="D20" s="17">
        <f t="shared" ref="D20:D27" si="6">+(B20-C20)*100/C20</f>
        <v>-11.904761904761905</v>
      </c>
      <c r="E20" s="2">
        <f>+B20+'Septiembre 2022'!E20</f>
        <v>392</v>
      </c>
      <c r="F20" s="2">
        <f>+C20+'Septiembre 2022'!F20</f>
        <v>403</v>
      </c>
      <c r="G20" s="17">
        <f t="shared" si="0"/>
        <v>-2.7295285359801489</v>
      </c>
      <c r="H20" s="2">
        <f>+B20-C20+'Septiembre 2022'!H20</f>
        <v>476</v>
      </c>
      <c r="I20" s="18">
        <f>+'Octubre 2021'!H20</f>
        <v>489</v>
      </c>
      <c r="J20" s="17">
        <f t="shared" si="1"/>
        <v>-2.6584867075664622</v>
      </c>
    </row>
    <row r="21" spans="1:10" ht="13" x14ac:dyDescent="0.15">
      <c r="A21" s="1" t="s">
        <v>17</v>
      </c>
      <c r="B21" s="2">
        <v>30</v>
      </c>
      <c r="C21" s="19">
        <f>+'Octubre 2021'!B21</f>
        <v>34</v>
      </c>
      <c r="D21" s="17">
        <f t="shared" si="6"/>
        <v>-11.764705882352942</v>
      </c>
      <c r="E21" s="2">
        <f>+B21+'Septiembre 2022'!E21</f>
        <v>346</v>
      </c>
      <c r="F21" s="2">
        <f>+C21+'Septiembre 2022'!F21</f>
        <v>375</v>
      </c>
      <c r="G21" s="17">
        <f t="shared" si="0"/>
        <v>-7.7333333333333334</v>
      </c>
      <c r="H21" s="2">
        <f>+B21-C21+'Septiembre 2022'!H21</f>
        <v>427</v>
      </c>
      <c r="I21" s="18">
        <f>+'Octubre 2021'!H21</f>
        <v>444</v>
      </c>
      <c r="J21" s="17">
        <f t="shared" si="1"/>
        <v>-3.8288288288288288</v>
      </c>
    </row>
    <row r="22" spans="1:10" ht="13" x14ac:dyDescent="0.15">
      <c r="A22" s="1" t="s">
        <v>19</v>
      </c>
      <c r="B22" s="2">
        <v>23</v>
      </c>
      <c r="C22" s="19">
        <f>+'Octubre 2021'!B22</f>
        <v>14</v>
      </c>
      <c r="D22" s="17">
        <f t="shared" si="6"/>
        <v>64.285714285714292</v>
      </c>
      <c r="E22" s="2">
        <f>+B22+'Septiembre 2022'!E22</f>
        <v>175</v>
      </c>
      <c r="F22" s="2">
        <f>+C22+'Septiembre 2022'!F22</f>
        <v>154</v>
      </c>
      <c r="G22" s="17">
        <f t="shared" si="0"/>
        <v>13.636363636363637</v>
      </c>
      <c r="H22" s="2">
        <f>+B22-C22+'Septiembre 2022'!H22</f>
        <v>210</v>
      </c>
      <c r="I22" s="18">
        <f>+'Octubre 2021'!H22</f>
        <v>180</v>
      </c>
      <c r="J22" s="17">
        <f t="shared" si="1"/>
        <v>16.666666666666668</v>
      </c>
    </row>
    <row r="23" spans="1:10" ht="13" x14ac:dyDescent="0.15">
      <c r="A23" s="1" t="s">
        <v>18</v>
      </c>
      <c r="B23" s="2">
        <v>18</v>
      </c>
      <c r="C23" s="19">
        <f>+'Octubre 2021'!B23</f>
        <v>14</v>
      </c>
      <c r="D23" s="17">
        <f t="shared" si="6"/>
        <v>28.571428571428573</v>
      </c>
      <c r="E23" s="2">
        <f>+B23+'Septiembre 2022'!E23</f>
        <v>196</v>
      </c>
      <c r="F23" s="2">
        <f>+C23+'Septiembre 2022'!F23</f>
        <v>220</v>
      </c>
      <c r="G23" s="17">
        <f t="shared" si="0"/>
        <v>-10.909090909090908</v>
      </c>
      <c r="H23" s="2">
        <f>+B23-C23+'Septiembre 2022'!H23</f>
        <v>242</v>
      </c>
      <c r="I23" s="18">
        <f>+'Octubre 2021'!H23</f>
        <v>275</v>
      </c>
      <c r="J23" s="17">
        <f t="shared" si="1"/>
        <v>-12</v>
      </c>
    </row>
    <row r="24" spans="1:10" ht="13" x14ac:dyDescent="0.15">
      <c r="A24" s="1" t="s">
        <v>20</v>
      </c>
      <c r="B24" s="2">
        <v>12</v>
      </c>
      <c r="C24" s="19">
        <f>+'Octubre 2021'!B24</f>
        <v>24</v>
      </c>
      <c r="D24" s="17">
        <f t="shared" si="6"/>
        <v>-50</v>
      </c>
      <c r="E24" s="2">
        <f>+B24+'Septiembre 2022'!E24</f>
        <v>168</v>
      </c>
      <c r="F24" s="2">
        <f>+C24+'Septiembre 2022'!F24</f>
        <v>218</v>
      </c>
      <c r="G24" s="17">
        <f t="shared" si="0"/>
        <v>-22.935779816513762</v>
      </c>
      <c r="H24" s="2">
        <f>+B24-C24+'Septiembre 2022'!H24</f>
        <v>212</v>
      </c>
      <c r="I24" s="18">
        <f>+'Octubre 2021'!H24</f>
        <v>266</v>
      </c>
      <c r="J24" s="17">
        <f t="shared" si="1"/>
        <v>-20.300751879699249</v>
      </c>
    </row>
    <row r="25" spans="1:10" ht="13" x14ac:dyDescent="0.15">
      <c r="A25" s="1" t="s">
        <v>22</v>
      </c>
      <c r="B25" s="2">
        <v>50</v>
      </c>
      <c r="C25" s="19">
        <f>+'Octubre 2021'!B25</f>
        <v>47</v>
      </c>
      <c r="D25" s="17">
        <f t="shared" si="6"/>
        <v>6.3829787234042552</v>
      </c>
      <c r="E25" s="2">
        <f>+B25+'Septiembre 2022'!E25</f>
        <v>468</v>
      </c>
      <c r="F25" s="2">
        <f>+C25+'Septiembre 2022'!F25</f>
        <v>445</v>
      </c>
      <c r="G25" s="17">
        <f t="shared" si="0"/>
        <v>5.1685393258426968</v>
      </c>
      <c r="H25" s="2">
        <f>+B25-C25+'Septiembre 2022'!H25</f>
        <v>554</v>
      </c>
      <c r="I25" s="18">
        <f>+'Octubre 2021'!H25</f>
        <v>526</v>
      </c>
      <c r="J25" s="17">
        <f t="shared" si="1"/>
        <v>5.3231939163498101</v>
      </c>
    </row>
    <row r="26" spans="1:10" ht="13" x14ac:dyDescent="0.15">
      <c r="A26" s="1" t="s">
        <v>21</v>
      </c>
      <c r="B26" s="2">
        <v>11</v>
      </c>
      <c r="C26" s="19">
        <f>+'Octubre 2021'!B26</f>
        <v>12</v>
      </c>
      <c r="D26" s="17">
        <f t="shared" si="6"/>
        <v>-8.3333333333333339</v>
      </c>
      <c r="E26" s="2">
        <f>+B26+'Septiembre 2022'!E26</f>
        <v>139</v>
      </c>
      <c r="F26" s="2">
        <f>+C26+'Septiembre 2022'!F26</f>
        <v>146</v>
      </c>
      <c r="G26" s="17">
        <f t="shared" si="0"/>
        <v>-4.7945205479452051</v>
      </c>
      <c r="H26" s="2">
        <f>+B26-C26+'Septiembre 2022'!H26</f>
        <v>161</v>
      </c>
      <c r="I26" s="18">
        <f>+'Octubre 2021'!H26</f>
        <v>173</v>
      </c>
      <c r="J26" s="17">
        <f t="shared" si="1"/>
        <v>-6.9364161849710984</v>
      </c>
    </row>
    <row r="27" spans="1:10" ht="13" x14ac:dyDescent="0.15">
      <c r="A27" s="1" t="s">
        <v>30</v>
      </c>
      <c r="B27" s="2">
        <v>13</v>
      </c>
      <c r="C27" s="19">
        <f>+'Octubre 2021'!B27</f>
        <v>5</v>
      </c>
      <c r="D27" s="17">
        <f t="shared" si="6"/>
        <v>160</v>
      </c>
      <c r="E27" s="2">
        <f>+B27+'Septiembre 2022'!E27</f>
        <v>83</v>
      </c>
      <c r="F27" s="2">
        <f>+C27+'Septiembre 2022'!F27</f>
        <v>80</v>
      </c>
      <c r="G27" s="17">
        <f t="shared" si="0"/>
        <v>3.75</v>
      </c>
      <c r="H27" s="2">
        <f>+B27-C27+'Septiembre 2022'!H27</f>
        <v>100</v>
      </c>
      <c r="I27" s="18">
        <f>+'Octubre 2021'!H27</f>
        <v>90</v>
      </c>
      <c r="J27" s="17">
        <f t="shared" si="1"/>
        <v>11.111111111111111</v>
      </c>
    </row>
    <row r="28" spans="1:10" x14ac:dyDescent="0.15">
      <c r="A28" s="8" t="s">
        <v>27</v>
      </c>
      <c r="B28" s="6">
        <f>SUM(B20:B27)</f>
        <v>194</v>
      </c>
      <c r="C28" s="6">
        <f>SUM(C20:C27)</f>
        <v>192</v>
      </c>
      <c r="D28" s="7">
        <f>+(B28-C28)*100/C28</f>
        <v>1.0416666666666667</v>
      </c>
      <c r="E28" s="6">
        <f>SUM(E20:E27)</f>
        <v>1967</v>
      </c>
      <c r="F28" s="6">
        <f>SUM(F20:F27)</f>
        <v>2041</v>
      </c>
      <c r="G28" s="7">
        <f>+(E28-F28)*100/F28</f>
        <v>-3.6256736893679569</v>
      </c>
      <c r="H28" s="6">
        <f>SUM(H20:H27)</f>
        <v>2382</v>
      </c>
      <c r="I28" s="6">
        <f>SUM(I20:I27)</f>
        <v>2443</v>
      </c>
      <c r="J28" s="7">
        <f>+(H28-I28)*100/I28</f>
        <v>-2.4969300040933278</v>
      </c>
    </row>
    <row r="29" spans="1:10" ht="14" x14ac:dyDescent="0.15">
      <c r="A29" s="16" t="s">
        <v>28</v>
      </c>
      <c r="B29" s="14">
        <f>+B7+B13+B19+B28</f>
        <v>1930</v>
      </c>
      <c r="C29" s="14">
        <f>+C7+C13+C19+C28</f>
        <v>2405</v>
      </c>
      <c r="D29" s="15">
        <f>+(B29-C29)*100/C29</f>
        <v>-19.75051975051975</v>
      </c>
      <c r="E29" s="14">
        <f t="shared" ref="E29:I29" si="7">+E7+E13+E19+E28</f>
        <v>20980</v>
      </c>
      <c r="F29" s="14">
        <f t="shared" si="7"/>
        <v>24035</v>
      </c>
      <c r="G29" s="15">
        <f>+(E29-F29)*100/F29</f>
        <v>-12.71063033076763</v>
      </c>
      <c r="H29" s="14">
        <f t="shared" si="7"/>
        <v>25609</v>
      </c>
      <c r="I29" s="14">
        <f t="shared" si="7"/>
        <v>28633</v>
      </c>
      <c r="J29" s="15">
        <f>+(H29-I29)*100/I29</f>
        <v>-10.561240526665037</v>
      </c>
    </row>
    <row r="30" spans="1:10" x14ac:dyDescent="0.15">
      <c r="A30" s="13" t="s">
        <v>29</v>
      </c>
      <c r="B30" s="13">
        <f>+B29-B7</f>
        <v>1648</v>
      </c>
      <c r="C30" s="13">
        <f>+C29-C7</f>
        <v>1949</v>
      </c>
      <c r="D30" s="12">
        <f>+(B30-C30)*100/C30</f>
        <v>-15.443817342226783</v>
      </c>
      <c r="E30" s="13">
        <f t="shared" ref="E30:I30" si="8">+E29-E7</f>
        <v>17618</v>
      </c>
      <c r="F30" s="13">
        <f t="shared" si="8"/>
        <v>19963</v>
      </c>
      <c r="G30" s="12">
        <f>+(E30-F30)*100/F30</f>
        <v>-11.746731453188399</v>
      </c>
      <c r="H30" s="13">
        <f t="shared" si="8"/>
        <v>21453</v>
      </c>
      <c r="I30" s="13">
        <f t="shared" si="8"/>
        <v>23799</v>
      </c>
      <c r="J30" s="12">
        <f>+(H30-I30)*100/I30</f>
        <v>-9.8575570402117734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473A-5ABF-F740-80B2-E9A89B12F939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76</v>
      </c>
      <c r="C4" s="19">
        <f>+'Septiembre 2021'!B4</f>
        <v>115</v>
      </c>
      <c r="D4" s="17">
        <f>+(B4-C4)*100/C4</f>
        <v>-33.913043478260867</v>
      </c>
      <c r="E4" s="2">
        <f>+B4+'Agosto 2022'!E4</f>
        <v>866</v>
      </c>
      <c r="F4" s="2">
        <f>+C4+'Agosto 2022'!F4</f>
        <v>1090</v>
      </c>
      <c r="G4" s="17">
        <f t="shared" ref="G4:G27" si="0">+(E4-F4)*100/F4</f>
        <v>-20.550458715596331</v>
      </c>
      <c r="H4" s="2">
        <f>+B4-C4+'Agosto 2022'!H4</f>
        <v>1227</v>
      </c>
      <c r="I4" s="18">
        <f>+'Septiembre 2021'!H4</f>
        <v>1456</v>
      </c>
      <c r="J4" s="17">
        <f t="shared" ref="J4:J27" si="1">+(H4-I4)*100/I4</f>
        <v>-15.728021978021978</v>
      </c>
    </row>
    <row r="5" spans="1:10" ht="13" x14ac:dyDescent="0.15">
      <c r="A5" s="1" t="s">
        <v>5</v>
      </c>
      <c r="B5" s="2">
        <v>107</v>
      </c>
      <c r="C5" s="19">
        <f>+'Septiembre 2021'!B5</f>
        <v>149</v>
      </c>
      <c r="D5" s="17">
        <f t="shared" ref="D5:D18" si="2">+(B5-C5)*100/C5</f>
        <v>-28.187919463087248</v>
      </c>
      <c r="E5" s="2">
        <f>+B5+'Agosto 2022'!E5</f>
        <v>1005</v>
      </c>
      <c r="F5" s="2">
        <f>+C5+'Agosto 2022'!F5</f>
        <v>1217</v>
      </c>
      <c r="G5" s="17">
        <f t="shared" si="0"/>
        <v>-17.419884963023829</v>
      </c>
      <c r="H5" s="2">
        <f>+B5-C5+'Agosto 2022'!H5</f>
        <v>1448</v>
      </c>
      <c r="I5" s="18">
        <f>+'Septiembre 2021'!H5</f>
        <v>1581</v>
      </c>
      <c r="J5" s="17">
        <f t="shared" si="1"/>
        <v>-8.4123972169512964</v>
      </c>
    </row>
    <row r="6" spans="1:10" ht="13" x14ac:dyDescent="0.15">
      <c r="A6" s="1" t="s">
        <v>6</v>
      </c>
      <c r="B6" s="2">
        <v>126</v>
      </c>
      <c r="C6" s="19">
        <f>+'Septiembre 2021'!B6</f>
        <v>158</v>
      </c>
      <c r="D6" s="17">
        <f t="shared" si="2"/>
        <v>-20.253164556962027</v>
      </c>
      <c r="E6" s="2">
        <f>+B6+'Agosto 2022'!E6</f>
        <v>1209</v>
      </c>
      <c r="F6" s="2">
        <f>+C6+'Agosto 2022'!F6</f>
        <v>1309</v>
      </c>
      <c r="G6" s="17">
        <f t="shared" si="0"/>
        <v>-7.6394194041252863</v>
      </c>
      <c r="H6" s="2">
        <f>+B6-C6+'Agosto 2022'!H6</f>
        <v>1655</v>
      </c>
      <c r="I6" s="18">
        <f>+'Septiembre 2021'!H6</f>
        <v>1727</v>
      </c>
      <c r="J6" s="17">
        <f t="shared" si="1"/>
        <v>-4.1690793283149974</v>
      </c>
    </row>
    <row r="7" spans="1:10" x14ac:dyDescent="0.15">
      <c r="A7" s="8" t="s">
        <v>1</v>
      </c>
      <c r="B7" s="6">
        <f t="shared" ref="B7" si="3">+B4+B5+B6</f>
        <v>309</v>
      </c>
      <c r="C7" s="6">
        <f>SUM(C4:C6)</f>
        <v>422</v>
      </c>
      <c r="D7" s="7">
        <f>+(B7-C7)*100/C7</f>
        <v>-26.777251184834125</v>
      </c>
      <c r="E7" s="6">
        <f>SUM(E4:E6)</f>
        <v>3080</v>
      </c>
      <c r="F7" s="6">
        <f>SUM(F4:F6)</f>
        <v>3616</v>
      </c>
      <c r="G7" s="7">
        <f t="shared" si="0"/>
        <v>-14.823008849557523</v>
      </c>
      <c r="H7" s="6">
        <f>SUM(H4:H6)</f>
        <v>4330</v>
      </c>
      <c r="I7" s="6">
        <f>SUM(I4:I6)</f>
        <v>4764</v>
      </c>
      <c r="J7" s="7">
        <f t="shared" si="1"/>
        <v>-9.1099916036943753</v>
      </c>
    </row>
    <row r="8" spans="1:10" ht="13" x14ac:dyDescent="0.15">
      <c r="A8" s="1" t="s">
        <v>7</v>
      </c>
      <c r="B8" s="2">
        <v>112</v>
      </c>
      <c r="C8" s="19">
        <f>+'Septiembre 2021'!B8</f>
        <v>148</v>
      </c>
      <c r="D8" s="17">
        <f t="shared" si="2"/>
        <v>-24.324324324324323</v>
      </c>
      <c r="E8" s="2">
        <f>+B8+'Agosto 2022'!E8</f>
        <v>990</v>
      </c>
      <c r="F8" s="2">
        <f>+C8+'Agosto 2022'!F8</f>
        <v>1197</v>
      </c>
      <c r="G8" s="17">
        <f t="shared" si="0"/>
        <v>-17.293233082706767</v>
      </c>
      <c r="H8" s="2">
        <f>+B8-C8+'Agosto 2022'!H8</f>
        <v>1375</v>
      </c>
      <c r="I8" s="18">
        <f>+'Septiembre 2021'!H8</f>
        <v>1574</v>
      </c>
      <c r="J8" s="17">
        <f t="shared" si="1"/>
        <v>-12.64294790343075</v>
      </c>
    </row>
    <row r="9" spans="1:10" ht="13" x14ac:dyDescent="0.15">
      <c r="A9" s="1" t="s">
        <v>8</v>
      </c>
      <c r="B9" s="2">
        <v>210</v>
      </c>
      <c r="C9" s="19">
        <f>+'Septiembre 2021'!B9</f>
        <v>217</v>
      </c>
      <c r="D9" s="17">
        <f t="shared" si="2"/>
        <v>-3.225806451612903</v>
      </c>
      <c r="E9" s="2">
        <f>+B9+'Agosto 2022'!E9</f>
        <v>1789</v>
      </c>
      <c r="F9" s="2">
        <f>+C9+'Agosto 2022'!F9</f>
        <v>1989</v>
      </c>
      <c r="G9" s="17">
        <f t="shared" si="0"/>
        <v>-10.055304172951232</v>
      </c>
      <c r="H9" s="2">
        <f>+B9-C9+'Agosto 2022'!H9</f>
        <v>2424</v>
      </c>
      <c r="I9" s="18">
        <f>+'Septiembre 2021'!H9</f>
        <v>2623</v>
      </c>
      <c r="J9" s="17">
        <f t="shared" si="1"/>
        <v>-7.5867327487609604</v>
      </c>
    </row>
    <row r="10" spans="1:10" ht="13" x14ac:dyDescent="0.15">
      <c r="A10" s="1" t="s">
        <v>9</v>
      </c>
      <c r="B10" s="2">
        <v>281</v>
      </c>
      <c r="C10" s="19">
        <f>+'Septiembre 2021'!B10</f>
        <v>334</v>
      </c>
      <c r="D10" s="17">
        <f t="shared" si="2"/>
        <v>-15.868263473053892</v>
      </c>
      <c r="E10" s="2">
        <f>+B10+'Agosto 2022'!E10</f>
        <v>2760</v>
      </c>
      <c r="F10" s="2">
        <f>+C10+'Agosto 2022'!F10</f>
        <v>3095</v>
      </c>
      <c r="G10" s="17">
        <f t="shared" si="0"/>
        <v>-10.823909531502423</v>
      </c>
      <c r="H10" s="2">
        <f>+B10-C10+'Agosto 2022'!H10</f>
        <v>3754</v>
      </c>
      <c r="I10" s="18">
        <f>+'Septiembre 2021'!H10</f>
        <v>4061</v>
      </c>
      <c r="J10" s="17">
        <f t="shared" si="1"/>
        <v>-7.5597143560699331</v>
      </c>
    </row>
    <row r="11" spans="1:10" ht="13" x14ac:dyDescent="0.15">
      <c r="A11" s="1" t="s">
        <v>10</v>
      </c>
      <c r="B11" s="2">
        <v>211</v>
      </c>
      <c r="C11" s="19">
        <f>+'Septiembre 2021'!B11</f>
        <v>258</v>
      </c>
      <c r="D11" s="17">
        <f t="shared" si="2"/>
        <v>-18.217054263565892</v>
      </c>
      <c r="E11" s="2">
        <f>+B11+'Agosto 2022'!E11</f>
        <v>2114</v>
      </c>
      <c r="F11" s="2">
        <f>+C11+'Agosto 2022'!F11</f>
        <v>2467</v>
      </c>
      <c r="G11" s="17">
        <f t="shared" si="0"/>
        <v>-14.308877178759627</v>
      </c>
      <c r="H11" s="2">
        <f>+B11-C11+'Agosto 2022'!H11</f>
        <v>2903</v>
      </c>
      <c r="I11" s="18">
        <f>+'Septiembre 2021'!H11</f>
        <v>3208</v>
      </c>
      <c r="J11" s="17">
        <f t="shared" si="1"/>
        <v>-9.5074812967581046</v>
      </c>
    </row>
    <row r="12" spans="1:10" ht="13" x14ac:dyDescent="0.15">
      <c r="A12" s="1" t="s">
        <v>11</v>
      </c>
      <c r="B12" s="2">
        <v>245</v>
      </c>
      <c r="C12" s="19">
        <f>+'Septiembre 2021'!B12</f>
        <v>316</v>
      </c>
      <c r="D12" s="17">
        <f t="shared" si="2"/>
        <v>-22.468354430379748</v>
      </c>
      <c r="E12" s="2">
        <f>+B12+'Agosto 2022'!E12</f>
        <v>2453</v>
      </c>
      <c r="F12" s="2">
        <f>+C12+'Agosto 2022'!F12</f>
        <v>2815</v>
      </c>
      <c r="G12" s="17">
        <f t="shared" si="0"/>
        <v>-12.85968028419183</v>
      </c>
      <c r="H12" s="2">
        <f>+B12-C12+'Agosto 2022'!H12</f>
        <v>3383</v>
      </c>
      <c r="I12" s="18">
        <f>+'Septiembre 2021'!H12</f>
        <v>3730</v>
      </c>
      <c r="J12" s="17">
        <f t="shared" si="1"/>
        <v>-9.3029490616621988</v>
      </c>
    </row>
    <row r="13" spans="1:10" x14ac:dyDescent="0.15">
      <c r="A13" s="8" t="s">
        <v>2</v>
      </c>
      <c r="B13" s="6">
        <f t="shared" ref="B13" si="4">+B8+B9+B10+B11+B12</f>
        <v>1059</v>
      </c>
      <c r="C13" s="6">
        <f>SUM(C8:C12)</f>
        <v>1273</v>
      </c>
      <c r="D13" s="7">
        <f>+(B13-C13)*100/C13</f>
        <v>-16.810683424980361</v>
      </c>
      <c r="E13" s="6">
        <f>SUM(E8:E12)</f>
        <v>10106</v>
      </c>
      <c r="F13" s="6">
        <f>SUM(F8:F12)</f>
        <v>11563</v>
      </c>
      <c r="G13" s="7">
        <f t="shared" si="0"/>
        <v>-12.600536193029491</v>
      </c>
      <c r="H13" s="6">
        <f>SUM(H8:H12)</f>
        <v>13839</v>
      </c>
      <c r="I13" s="6">
        <f>SUM(I8:I12)</f>
        <v>15196</v>
      </c>
      <c r="J13" s="7">
        <f t="shared" si="1"/>
        <v>-8.9299815740984467</v>
      </c>
    </row>
    <row r="14" spans="1:10" ht="13" x14ac:dyDescent="0.15">
      <c r="A14" s="1" t="s">
        <v>12</v>
      </c>
      <c r="B14" s="2">
        <v>129</v>
      </c>
      <c r="C14" s="19">
        <f>+'Septiembre 2021'!B14</f>
        <v>140</v>
      </c>
      <c r="D14" s="17">
        <f t="shared" si="2"/>
        <v>-7.8571428571428568</v>
      </c>
      <c r="E14" s="2">
        <f>+B14+'Agosto 2022'!E14</f>
        <v>1247</v>
      </c>
      <c r="F14" s="2">
        <f>+C14+'Agosto 2022'!F14</f>
        <v>1352</v>
      </c>
      <c r="G14" s="17">
        <f t="shared" si="0"/>
        <v>-7.7662721893491122</v>
      </c>
      <c r="H14" s="2">
        <f>+B14-C14+'Agosto 2022'!H14</f>
        <v>1674</v>
      </c>
      <c r="I14" s="18">
        <f>+'Septiembre 2021'!H14</f>
        <v>1761</v>
      </c>
      <c r="J14" s="17">
        <f t="shared" si="1"/>
        <v>-4.9403747870528107</v>
      </c>
    </row>
    <row r="15" spans="1:10" ht="13" x14ac:dyDescent="0.15">
      <c r="A15" s="1" t="s">
        <v>13</v>
      </c>
      <c r="B15" s="2">
        <v>84</v>
      </c>
      <c r="C15" s="19">
        <f>+'Septiembre 2021'!B15</f>
        <v>103</v>
      </c>
      <c r="D15" s="17">
        <f t="shared" si="2"/>
        <v>-18.446601941747574</v>
      </c>
      <c r="E15" s="2">
        <f>+B15+'Agosto 2022'!E15</f>
        <v>983</v>
      </c>
      <c r="F15" s="2">
        <f>+C15+'Agosto 2022'!F15</f>
        <v>1069</v>
      </c>
      <c r="G15" s="17">
        <f t="shared" si="0"/>
        <v>-8.0449017773620213</v>
      </c>
      <c r="H15" s="2">
        <f>+B15-C15+'Agosto 2022'!H15</f>
        <v>1342</v>
      </c>
      <c r="I15" s="18">
        <f>+'Septiembre 2021'!H15</f>
        <v>1444</v>
      </c>
      <c r="J15" s="17">
        <f t="shared" si="1"/>
        <v>-7.0637119113573403</v>
      </c>
    </row>
    <row r="16" spans="1:10" ht="13" x14ac:dyDescent="0.15">
      <c r="A16" s="1" t="s">
        <v>14</v>
      </c>
      <c r="B16" s="2">
        <v>85</v>
      </c>
      <c r="C16" s="19">
        <f>+'Septiembre 2021'!B16</f>
        <v>103</v>
      </c>
      <c r="D16" s="17">
        <f t="shared" si="2"/>
        <v>-17.475728155339805</v>
      </c>
      <c r="E16" s="2">
        <f>+B16+'Agosto 2022'!E16</f>
        <v>914</v>
      </c>
      <c r="F16" s="2">
        <f>+C16+'Agosto 2022'!F16</f>
        <v>1031</v>
      </c>
      <c r="G16" s="17">
        <f t="shared" si="0"/>
        <v>-11.348205625606207</v>
      </c>
      <c r="H16" s="2">
        <f>+B16-C16+'Agosto 2022'!H16</f>
        <v>1230</v>
      </c>
      <c r="I16" s="18">
        <f>+'Septiembre 2021'!H16</f>
        <v>1355</v>
      </c>
      <c r="J16" s="17">
        <f t="shared" si="1"/>
        <v>-9.2250922509225095</v>
      </c>
    </row>
    <row r="17" spans="1:10" ht="13" x14ac:dyDescent="0.15">
      <c r="A17" s="1" t="s">
        <v>15</v>
      </c>
      <c r="B17" s="2">
        <v>50</v>
      </c>
      <c r="C17" s="19">
        <f>+'Septiembre 2021'!B17</f>
        <v>72</v>
      </c>
      <c r="D17" s="17">
        <f t="shared" si="2"/>
        <v>-30.555555555555557</v>
      </c>
      <c r="E17" s="2">
        <f>+B17+'Agosto 2022'!E17</f>
        <v>553</v>
      </c>
      <c r="F17" s="2">
        <f>+C17+'Agosto 2022'!F17</f>
        <v>728</v>
      </c>
      <c r="G17" s="17">
        <f t="shared" si="0"/>
        <v>-24.03846153846154</v>
      </c>
      <c r="H17" s="2">
        <f>+B17-C17+'Agosto 2022'!H17</f>
        <v>754</v>
      </c>
      <c r="I17" s="18">
        <f>+'Septiembre 2021'!H17</f>
        <v>967</v>
      </c>
      <c r="J17" s="17">
        <f t="shared" si="1"/>
        <v>-22.026887280248189</v>
      </c>
    </row>
    <row r="18" spans="1:10" ht="13" x14ac:dyDescent="0.15">
      <c r="A18" s="1" t="s">
        <v>31</v>
      </c>
      <c r="B18" s="2">
        <v>39</v>
      </c>
      <c r="C18" s="19">
        <f>+'Septiembre 2021'!B18</f>
        <v>52</v>
      </c>
      <c r="D18" s="17">
        <f t="shared" si="2"/>
        <v>-25</v>
      </c>
      <c r="E18" s="2">
        <f>+B18+'Agosto 2022'!E18</f>
        <v>394</v>
      </c>
      <c r="F18" s="2">
        <f>+C18+'Agosto 2022'!F18</f>
        <v>422</v>
      </c>
      <c r="G18" s="17">
        <f t="shared" si="0"/>
        <v>-6.6350710900473935</v>
      </c>
      <c r="H18" s="2">
        <f>+B18-C18+'Agosto 2022'!H18</f>
        <v>535</v>
      </c>
      <c r="I18" s="18">
        <f>+'Septiembre 2021'!H18</f>
        <v>557</v>
      </c>
      <c r="J18" s="17">
        <f t="shared" si="1"/>
        <v>-3.9497307001795332</v>
      </c>
    </row>
    <row r="19" spans="1:10" x14ac:dyDescent="0.15">
      <c r="A19" s="8" t="s">
        <v>3</v>
      </c>
      <c r="B19" s="6">
        <f t="shared" ref="B19" si="5">+B14+B16+B15+B17+B18</f>
        <v>387</v>
      </c>
      <c r="C19" s="6">
        <f>SUM(C14:C18)</f>
        <v>470</v>
      </c>
      <c r="D19" s="7">
        <f>+(B19-C19)*100/C19</f>
        <v>-17.659574468085108</v>
      </c>
      <c r="E19" s="6">
        <f>SUM(E14:E18)</f>
        <v>4091</v>
      </c>
      <c r="F19" s="6">
        <f>SUM(F14:F18)</f>
        <v>4602</v>
      </c>
      <c r="G19" s="7">
        <f t="shared" si="0"/>
        <v>-11.103867883528901</v>
      </c>
      <c r="H19" s="6">
        <f>SUM(H14:H18)</f>
        <v>5535</v>
      </c>
      <c r="I19" s="6">
        <f>SUM(I14:I18)</f>
        <v>6084</v>
      </c>
      <c r="J19" s="7">
        <f t="shared" si="1"/>
        <v>-9.0236686390532537</v>
      </c>
    </row>
    <row r="20" spans="1:10" ht="13" x14ac:dyDescent="0.15">
      <c r="A20" s="1" t="s">
        <v>16</v>
      </c>
      <c r="B20" s="2">
        <v>40</v>
      </c>
      <c r="C20" s="19">
        <f>+'Septiembre 2021'!B20</f>
        <v>40</v>
      </c>
      <c r="D20" s="17">
        <f t="shared" ref="D20:D27" si="6">+(B20-C20)*100/C20</f>
        <v>0</v>
      </c>
      <c r="E20" s="2">
        <f>+B20+'Agosto 2022'!E20</f>
        <v>355</v>
      </c>
      <c r="F20" s="2">
        <f>+C20+'Agosto 2022'!F20</f>
        <v>361</v>
      </c>
      <c r="G20" s="17">
        <f t="shared" si="0"/>
        <v>-1.6620498614958448</v>
      </c>
      <c r="H20" s="2">
        <f>+B20-C20+'Agosto 2022'!H20</f>
        <v>481</v>
      </c>
      <c r="I20" s="18">
        <f>+'Septiembre 2021'!H20</f>
        <v>495</v>
      </c>
      <c r="J20" s="17">
        <f t="shared" si="1"/>
        <v>-2.8282828282828283</v>
      </c>
    </row>
    <row r="21" spans="1:10" ht="13" x14ac:dyDescent="0.15">
      <c r="A21" s="1" t="s">
        <v>17</v>
      </c>
      <c r="B21" s="2">
        <v>40</v>
      </c>
      <c r="C21" s="19">
        <f>+'Septiembre 2021'!B21</f>
        <v>30</v>
      </c>
      <c r="D21" s="17">
        <f t="shared" si="6"/>
        <v>33.333333333333336</v>
      </c>
      <c r="E21" s="2">
        <f>+B21+'Agosto 2022'!E21</f>
        <v>316</v>
      </c>
      <c r="F21" s="2">
        <f>+C21+'Agosto 2022'!F21</f>
        <v>341</v>
      </c>
      <c r="G21" s="17">
        <f t="shared" si="0"/>
        <v>-7.3313782991202343</v>
      </c>
      <c r="H21" s="2">
        <f>+B21-C21+'Agosto 2022'!H21</f>
        <v>431</v>
      </c>
      <c r="I21" s="18">
        <f>+'Septiembre 2021'!H21</f>
        <v>445</v>
      </c>
      <c r="J21" s="17">
        <f t="shared" si="1"/>
        <v>-3.1460674157303372</v>
      </c>
    </row>
    <row r="22" spans="1:10" ht="13" x14ac:dyDescent="0.15">
      <c r="A22" s="1" t="s">
        <v>19</v>
      </c>
      <c r="B22" s="2">
        <v>13</v>
      </c>
      <c r="C22" s="19">
        <f>+'Septiembre 2021'!B22</f>
        <v>25</v>
      </c>
      <c r="D22" s="17">
        <f t="shared" si="6"/>
        <v>-48</v>
      </c>
      <c r="E22" s="2">
        <f>+B22+'Agosto 2022'!E22</f>
        <v>152</v>
      </c>
      <c r="F22" s="2">
        <f>+C22+'Agosto 2022'!F22</f>
        <v>140</v>
      </c>
      <c r="G22" s="17">
        <f t="shared" si="0"/>
        <v>8.5714285714285712</v>
      </c>
      <c r="H22" s="2">
        <f>+B22-C22+'Agosto 2022'!H22</f>
        <v>201</v>
      </c>
      <c r="I22" s="18">
        <f>+'Septiembre 2021'!H22</f>
        <v>182</v>
      </c>
      <c r="J22" s="17">
        <f t="shared" si="1"/>
        <v>10.43956043956044</v>
      </c>
    </row>
    <row r="23" spans="1:10" ht="13" x14ac:dyDescent="0.15">
      <c r="A23" s="1" t="s">
        <v>18</v>
      </c>
      <c r="B23" s="2">
        <v>24</v>
      </c>
      <c r="C23" s="19">
        <f>+'Septiembre 2021'!B23</f>
        <v>16</v>
      </c>
      <c r="D23" s="17">
        <f t="shared" si="6"/>
        <v>50</v>
      </c>
      <c r="E23" s="2">
        <f>+B23+'Agosto 2022'!E23</f>
        <v>178</v>
      </c>
      <c r="F23" s="2">
        <f>+C23+'Agosto 2022'!F23</f>
        <v>206</v>
      </c>
      <c r="G23" s="17">
        <f t="shared" si="0"/>
        <v>-13.592233009708737</v>
      </c>
      <c r="H23" s="2">
        <f>+B23-C23+'Agosto 2022'!H23</f>
        <v>238</v>
      </c>
      <c r="I23" s="18">
        <f>+'Septiembre 2021'!H23</f>
        <v>284</v>
      </c>
      <c r="J23" s="17">
        <f t="shared" si="1"/>
        <v>-16.197183098591548</v>
      </c>
    </row>
    <row r="24" spans="1:10" ht="13" x14ac:dyDescent="0.15">
      <c r="A24" s="1" t="s">
        <v>20</v>
      </c>
      <c r="B24" s="2">
        <v>18</v>
      </c>
      <c r="C24" s="19">
        <f>+'Septiembre 2021'!B24</f>
        <v>17</v>
      </c>
      <c r="D24" s="17">
        <f t="shared" si="6"/>
        <v>5.882352941176471</v>
      </c>
      <c r="E24" s="2">
        <f>+B24+'Agosto 2022'!E24</f>
        <v>156</v>
      </c>
      <c r="F24" s="2">
        <f>+C24+'Agosto 2022'!F24</f>
        <v>194</v>
      </c>
      <c r="G24" s="17">
        <f t="shared" si="0"/>
        <v>-19.587628865979383</v>
      </c>
      <c r="H24" s="2">
        <f>+B24-C24+'Agosto 2022'!H24</f>
        <v>224</v>
      </c>
      <c r="I24" s="18">
        <f>+'Septiembre 2021'!H24</f>
        <v>263</v>
      </c>
      <c r="J24" s="17">
        <f t="shared" si="1"/>
        <v>-14.828897338403042</v>
      </c>
    </row>
    <row r="25" spans="1:10" ht="13" x14ac:dyDescent="0.15">
      <c r="A25" s="1" t="s">
        <v>22</v>
      </c>
      <c r="B25" s="2">
        <v>34</v>
      </c>
      <c r="C25" s="19">
        <f>+'Septiembre 2021'!B25</f>
        <v>52</v>
      </c>
      <c r="D25" s="17">
        <f t="shared" si="6"/>
        <v>-34.615384615384613</v>
      </c>
      <c r="E25" s="2">
        <f>+B25+'Agosto 2022'!E25</f>
        <v>418</v>
      </c>
      <c r="F25" s="2">
        <f>+C25+'Agosto 2022'!F25</f>
        <v>398</v>
      </c>
      <c r="G25" s="17">
        <f t="shared" si="0"/>
        <v>5.025125628140704</v>
      </c>
      <c r="H25" s="2">
        <f>+B25-C25+'Agosto 2022'!H25</f>
        <v>551</v>
      </c>
      <c r="I25" s="18">
        <f>+'Septiembre 2021'!H25</f>
        <v>520</v>
      </c>
      <c r="J25" s="17">
        <f t="shared" si="1"/>
        <v>5.9615384615384617</v>
      </c>
    </row>
    <row r="26" spans="1:10" ht="13" x14ac:dyDescent="0.15">
      <c r="A26" s="1" t="s">
        <v>21</v>
      </c>
      <c r="B26" s="2">
        <v>11</v>
      </c>
      <c r="C26" s="19">
        <f>+'Septiembre 2021'!B26</f>
        <v>15</v>
      </c>
      <c r="D26" s="17">
        <f t="shared" si="6"/>
        <v>-26.666666666666668</v>
      </c>
      <c r="E26" s="2">
        <f>+B26+'Agosto 2022'!E26</f>
        <v>128</v>
      </c>
      <c r="F26" s="2">
        <f>+C26+'Agosto 2022'!F26</f>
        <v>134</v>
      </c>
      <c r="G26" s="17">
        <f t="shared" si="0"/>
        <v>-4.4776119402985071</v>
      </c>
      <c r="H26" s="2">
        <f>+B26-C26+'Agosto 2022'!H26</f>
        <v>162</v>
      </c>
      <c r="I26" s="18">
        <f>+'Septiembre 2021'!H26</f>
        <v>174</v>
      </c>
      <c r="J26" s="17">
        <f t="shared" si="1"/>
        <v>-6.8965517241379306</v>
      </c>
    </row>
    <row r="27" spans="1:10" ht="13" x14ac:dyDescent="0.15">
      <c r="A27" s="1" t="s">
        <v>30</v>
      </c>
      <c r="B27" s="2">
        <v>7</v>
      </c>
      <c r="C27" s="19">
        <f>+'Septiembre 2021'!B27</f>
        <v>11</v>
      </c>
      <c r="D27" s="17">
        <f t="shared" si="6"/>
        <v>-36.363636363636367</v>
      </c>
      <c r="E27" s="2">
        <f>+B27+'Agosto 2022'!E27</f>
        <v>70</v>
      </c>
      <c r="F27" s="2">
        <f>+C27+'Agosto 2022'!F27</f>
        <v>75</v>
      </c>
      <c r="G27" s="17">
        <f t="shared" si="0"/>
        <v>-6.666666666666667</v>
      </c>
      <c r="H27" s="2">
        <f>+B27-C27+'Agosto 2022'!H27</f>
        <v>92</v>
      </c>
      <c r="I27" s="18">
        <f>+'Septiembre 2021'!H27</f>
        <v>94</v>
      </c>
      <c r="J27" s="17">
        <f t="shared" si="1"/>
        <v>-2.1276595744680851</v>
      </c>
    </row>
    <row r="28" spans="1:10" x14ac:dyDescent="0.15">
      <c r="A28" s="8" t="s">
        <v>27</v>
      </c>
      <c r="B28" s="6">
        <f>SUM(B20:B27)</f>
        <v>187</v>
      </c>
      <c r="C28" s="6">
        <f>SUM(C20:C27)</f>
        <v>206</v>
      </c>
      <c r="D28" s="7">
        <f>+(B28-C28)*100/C28</f>
        <v>-9.2233009708737868</v>
      </c>
      <c r="E28" s="6">
        <f>SUM(E20:E27)</f>
        <v>1773</v>
      </c>
      <c r="F28" s="6">
        <f>SUM(F20:F27)</f>
        <v>1849</v>
      </c>
      <c r="G28" s="7">
        <f>+(E28-F28)*100/F28</f>
        <v>-4.1103299080584099</v>
      </c>
      <c r="H28" s="6">
        <f>SUM(H20:H27)</f>
        <v>2380</v>
      </c>
      <c r="I28" s="6">
        <f>SUM(I20:I27)</f>
        <v>2457</v>
      </c>
      <c r="J28" s="7">
        <f>+(H28-I28)*100/I28</f>
        <v>-3.133903133903134</v>
      </c>
    </row>
    <row r="29" spans="1:10" ht="14" x14ac:dyDescent="0.15">
      <c r="A29" s="16" t="s">
        <v>28</v>
      </c>
      <c r="B29" s="14">
        <f>+B7+B13+B19+B28</f>
        <v>1942</v>
      </c>
      <c r="C29" s="14">
        <f>+C7+C13+C19+C28</f>
        <v>2371</v>
      </c>
      <c r="D29" s="15">
        <f>+(B29-C29)*100/C29</f>
        <v>-18.093631379164908</v>
      </c>
      <c r="E29" s="14">
        <f t="shared" ref="E29:I29" si="7">+E7+E13+E19+E28</f>
        <v>19050</v>
      </c>
      <c r="F29" s="14">
        <f t="shared" si="7"/>
        <v>21630</v>
      </c>
      <c r="G29" s="15">
        <f>+(E29-F29)*100/F29</f>
        <v>-11.927877947295423</v>
      </c>
      <c r="H29" s="14">
        <f t="shared" si="7"/>
        <v>26084</v>
      </c>
      <c r="I29" s="14">
        <f t="shared" si="7"/>
        <v>28501</v>
      </c>
      <c r="J29" s="15">
        <f>+(H29-I29)*100/I29</f>
        <v>-8.4804041963439882</v>
      </c>
    </row>
    <row r="30" spans="1:10" x14ac:dyDescent="0.15">
      <c r="A30" s="13" t="s">
        <v>29</v>
      </c>
      <c r="B30" s="13">
        <f>+B29-B7</f>
        <v>1633</v>
      </c>
      <c r="C30" s="13">
        <f>+C29-C7</f>
        <v>1949</v>
      </c>
      <c r="D30" s="12">
        <f>+(B30-C30)*100/C30</f>
        <v>-16.213442791174963</v>
      </c>
      <c r="E30" s="13">
        <f t="shared" ref="E30:I30" si="8">+E29-E7</f>
        <v>15970</v>
      </c>
      <c r="F30" s="13">
        <f t="shared" si="8"/>
        <v>18014</v>
      </c>
      <c r="G30" s="12">
        <f>+(E30-F30)*100/F30</f>
        <v>-11.346730320861552</v>
      </c>
      <c r="H30" s="13">
        <f t="shared" si="8"/>
        <v>21754</v>
      </c>
      <c r="I30" s="13">
        <f t="shared" si="8"/>
        <v>23737</v>
      </c>
      <c r="J30" s="12">
        <f>+(H30-I30)*100/I30</f>
        <v>-8.3540464254118039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E7EF-F51F-AC40-BB9D-B71D57F29D7D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64</v>
      </c>
      <c r="C4" s="19">
        <f>+'Agosto 2021'!B4</f>
        <v>87</v>
      </c>
      <c r="D4" s="17">
        <f>+(B4-C4)*100/C4</f>
        <v>-26.436781609195403</v>
      </c>
      <c r="E4" s="2">
        <f>+B4+'Julio 2022'!E4</f>
        <v>790</v>
      </c>
      <c r="F4" s="2">
        <f>+C4+'Julio 2022'!F4</f>
        <v>975</v>
      </c>
      <c r="G4" s="17">
        <f t="shared" ref="G4:G27" si="0">+(E4-F4)*100/F4</f>
        <v>-18.974358974358974</v>
      </c>
      <c r="H4" s="2">
        <f>+B4-C4+'Julio 2022'!H4</f>
        <v>1266</v>
      </c>
      <c r="I4" s="18">
        <f>+'Agosto 2021'!H4</f>
        <v>1440</v>
      </c>
      <c r="J4" s="17">
        <f t="shared" ref="J4:J27" si="1">+(H4-I4)*100/I4</f>
        <v>-12.083333333333334</v>
      </c>
    </row>
    <row r="5" spans="1:10" ht="13" x14ac:dyDescent="0.15">
      <c r="A5" s="1" t="s">
        <v>5</v>
      </c>
      <c r="B5" s="2">
        <v>75</v>
      </c>
      <c r="C5" s="19">
        <f>+'Agosto 2021'!B5</f>
        <v>96</v>
      </c>
      <c r="D5" s="17">
        <f t="shared" ref="D5:D18" si="2">+(B5-C5)*100/C5</f>
        <v>-21.875</v>
      </c>
      <c r="E5" s="2">
        <f>+B5+'Julio 2022'!E5</f>
        <v>898</v>
      </c>
      <c r="F5" s="2">
        <f>+C5+'Julio 2022'!F5</f>
        <v>1068</v>
      </c>
      <c r="G5" s="17">
        <f t="shared" si="0"/>
        <v>-15.917602996254681</v>
      </c>
      <c r="H5" s="2">
        <f>+B5-C5+'Julio 2022'!H5</f>
        <v>1490</v>
      </c>
      <c r="I5" s="18">
        <f>+'Agosto 2021'!H5</f>
        <v>1523</v>
      </c>
      <c r="J5" s="17">
        <f t="shared" si="1"/>
        <v>-2.1667760998030205</v>
      </c>
    </row>
    <row r="6" spans="1:10" ht="13" x14ac:dyDescent="0.15">
      <c r="A6" s="1" t="s">
        <v>6</v>
      </c>
      <c r="B6" s="2">
        <v>98</v>
      </c>
      <c r="C6" s="19">
        <f>+'Agosto 2021'!B6</f>
        <v>99</v>
      </c>
      <c r="D6" s="17">
        <f t="shared" si="2"/>
        <v>-1.0101010101010102</v>
      </c>
      <c r="E6" s="2">
        <f>+B6+'Julio 2022'!E6</f>
        <v>1083</v>
      </c>
      <c r="F6" s="2">
        <f>+C6+'Julio 2022'!F6</f>
        <v>1151</v>
      </c>
      <c r="G6" s="17">
        <f t="shared" si="0"/>
        <v>-5.9079061685490881</v>
      </c>
      <c r="H6" s="2">
        <f>+B6-C6+'Julio 2022'!H6</f>
        <v>1687</v>
      </c>
      <c r="I6" s="18">
        <f>+'Agosto 2021'!H6</f>
        <v>1685</v>
      </c>
      <c r="J6" s="17">
        <f t="shared" si="1"/>
        <v>0.11869436201780416</v>
      </c>
    </row>
    <row r="7" spans="1:10" x14ac:dyDescent="0.15">
      <c r="A7" s="8" t="s">
        <v>1</v>
      </c>
      <c r="B7" s="6">
        <f t="shared" ref="B7" si="3">+B4+B5+B6</f>
        <v>237</v>
      </c>
      <c r="C7" s="6">
        <f>SUM(C4:C6)</f>
        <v>282</v>
      </c>
      <c r="D7" s="7">
        <f>+(B7-C7)*100/C7</f>
        <v>-15.957446808510639</v>
      </c>
      <c r="E7" s="6">
        <f>SUM(E4:E6)</f>
        <v>2771</v>
      </c>
      <c r="F7" s="6">
        <f>SUM(F4:F6)</f>
        <v>3194</v>
      </c>
      <c r="G7" s="7">
        <f t="shared" si="0"/>
        <v>-13.243581715716969</v>
      </c>
      <c r="H7" s="6">
        <f>SUM(H4:H6)</f>
        <v>4443</v>
      </c>
      <c r="I7" s="6">
        <f>SUM(I4:I6)</f>
        <v>4648</v>
      </c>
      <c r="J7" s="7">
        <f t="shared" si="1"/>
        <v>-4.4104991394148021</v>
      </c>
    </row>
    <row r="8" spans="1:10" ht="13" x14ac:dyDescent="0.15">
      <c r="A8" s="1" t="s">
        <v>7</v>
      </c>
      <c r="B8" s="2">
        <v>71</v>
      </c>
      <c r="C8" s="19">
        <f>+'Agosto 2021'!B8</f>
        <v>97</v>
      </c>
      <c r="D8" s="17">
        <f t="shared" si="2"/>
        <v>-26.804123711340207</v>
      </c>
      <c r="E8" s="2">
        <f>+B8+'Julio 2022'!E8</f>
        <v>878</v>
      </c>
      <c r="F8" s="2">
        <f>+C8+'Julio 2022'!F8</f>
        <v>1049</v>
      </c>
      <c r="G8" s="17">
        <f t="shared" si="0"/>
        <v>-16.301239275500478</v>
      </c>
      <c r="H8" s="2">
        <f>+B8-C8+'Julio 2022'!H8</f>
        <v>1411</v>
      </c>
      <c r="I8" s="18">
        <f>+'Agosto 2021'!H8</f>
        <v>1542</v>
      </c>
      <c r="J8" s="17">
        <f t="shared" si="1"/>
        <v>-8.4954604409857328</v>
      </c>
    </row>
    <row r="9" spans="1:10" ht="13" x14ac:dyDescent="0.15">
      <c r="A9" s="1" t="s">
        <v>8</v>
      </c>
      <c r="B9" s="2">
        <v>142</v>
      </c>
      <c r="C9" s="19">
        <f>+'Agosto 2021'!B9</f>
        <v>180</v>
      </c>
      <c r="D9" s="17">
        <f t="shared" si="2"/>
        <v>-21.111111111111111</v>
      </c>
      <c r="E9" s="2">
        <f>+B9+'Julio 2022'!E9</f>
        <v>1579</v>
      </c>
      <c r="F9" s="2">
        <f>+C9+'Julio 2022'!F9</f>
        <v>1772</v>
      </c>
      <c r="G9" s="17">
        <f t="shared" si="0"/>
        <v>-10.891647855530474</v>
      </c>
      <c r="H9" s="2">
        <f>+B9-C9+'Julio 2022'!H9</f>
        <v>2431</v>
      </c>
      <c r="I9" s="18">
        <f>+'Agosto 2021'!H9</f>
        <v>2577</v>
      </c>
      <c r="J9" s="17">
        <f t="shared" si="1"/>
        <v>-5.6655025223127664</v>
      </c>
    </row>
    <row r="10" spans="1:10" ht="13" x14ac:dyDescent="0.15">
      <c r="A10" s="1" t="s">
        <v>9</v>
      </c>
      <c r="B10" s="2">
        <v>218</v>
      </c>
      <c r="C10" s="19">
        <f>+'Agosto 2021'!B10</f>
        <v>248</v>
      </c>
      <c r="D10" s="17">
        <f t="shared" si="2"/>
        <v>-12.096774193548388</v>
      </c>
      <c r="E10" s="2">
        <f>+B10+'Julio 2022'!E10</f>
        <v>2479</v>
      </c>
      <c r="F10" s="2">
        <f>+C10+'Julio 2022'!F10</f>
        <v>2761</v>
      </c>
      <c r="G10" s="17">
        <f t="shared" si="0"/>
        <v>-10.213690691778341</v>
      </c>
      <c r="H10" s="2">
        <f>+B10-C10+'Julio 2022'!H10</f>
        <v>3807</v>
      </c>
      <c r="I10" s="18">
        <f>+'Agosto 2021'!H10</f>
        <v>3994</v>
      </c>
      <c r="J10" s="17">
        <f t="shared" si="1"/>
        <v>-4.6820230345518281</v>
      </c>
    </row>
    <row r="11" spans="1:10" ht="13" x14ac:dyDescent="0.15">
      <c r="A11" s="1" t="s">
        <v>10</v>
      </c>
      <c r="B11" s="2">
        <v>186</v>
      </c>
      <c r="C11" s="19">
        <f>+'Agosto 2021'!B11</f>
        <v>206</v>
      </c>
      <c r="D11" s="17">
        <f t="shared" si="2"/>
        <v>-9.7087378640776691</v>
      </c>
      <c r="E11" s="2">
        <f>+B11+'Julio 2022'!E11</f>
        <v>1903</v>
      </c>
      <c r="F11" s="2">
        <f>+C11+'Julio 2022'!F11</f>
        <v>2209</v>
      </c>
      <c r="G11" s="17">
        <f t="shared" si="0"/>
        <v>-13.852421910366681</v>
      </c>
      <c r="H11" s="2">
        <f>+B11-C11+'Julio 2022'!H11</f>
        <v>2950</v>
      </c>
      <c r="I11" s="18">
        <f>+'Agosto 2021'!H11</f>
        <v>3177</v>
      </c>
      <c r="J11" s="17">
        <f t="shared" si="1"/>
        <v>-7.1451054453887313</v>
      </c>
    </row>
    <row r="12" spans="1:10" ht="13" x14ac:dyDescent="0.15">
      <c r="A12" s="1" t="s">
        <v>11</v>
      </c>
      <c r="B12" s="2">
        <v>221</v>
      </c>
      <c r="C12" s="19">
        <f>+'Agosto 2021'!B12</f>
        <v>225</v>
      </c>
      <c r="D12" s="17">
        <f t="shared" si="2"/>
        <v>-1.7777777777777777</v>
      </c>
      <c r="E12" s="2">
        <f>+B12+'Julio 2022'!E12</f>
        <v>2208</v>
      </c>
      <c r="F12" s="2">
        <f>+C12+'Julio 2022'!F12</f>
        <v>2499</v>
      </c>
      <c r="G12" s="17">
        <f t="shared" si="0"/>
        <v>-11.644657863145259</v>
      </c>
      <c r="H12" s="2">
        <f>+B12-C12+'Julio 2022'!H12</f>
        <v>3454</v>
      </c>
      <c r="I12" s="18">
        <f>+'Agosto 2021'!H12</f>
        <v>3669</v>
      </c>
      <c r="J12" s="17">
        <f t="shared" si="1"/>
        <v>-5.8599073316980101</v>
      </c>
    </row>
    <row r="13" spans="1:10" x14ac:dyDescent="0.15">
      <c r="A13" s="8" t="s">
        <v>2</v>
      </c>
      <c r="B13" s="6">
        <f t="shared" ref="B13" si="4">+B8+B9+B10+B11+B12</f>
        <v>838</v>
      </c>
      <c r="C13" s="6">
        <f>SUM(C8:C12)</f>
        <v>956</v>
      </c>
      <c r="D13" s="7">
        <f>+(B13-C13)*100/C13</f>
        <v>-12.343096234309623</v>
      </c>
      <c r="E13" s="6">
        <f>SUM(E8:E12)</f>
        <v>9047</v>
      </c>
      <c r="F13" s="6">
        <f>SUM(F8:F12)</f>
        <v>10290</v>
      </c>
      <c r="G13" s="7">
        <f t="shared" si="0"/>
        <v>-12.079689018464528</v>
      </c>
      <c r="H13" s="6">
        <f>SUM(H8:H12)</f>
        <v>14053</v>
      </c>
      <c r="I13" s="6">
        <f>SUM(I8:I12)</f>
        <v>14959</v>
      </c>
      <c r="J13" s="7">
        <f t="shared" si="1"/>
        <v>-6.0565545825255702</v>
      </c>
    </row>
    <row r="14" spans="1:10" ht="13" x14ac:dyDescent="0.15">
      <c r="A14" s="1" t="s">
        <v>12</v>
      </c>
      <c r="B14" s="2">
        <v>129</v>
      </c>
      <c r="C14" s="19">
        <f>+'Agosto 2021'!B14</f>
        <v>95</v>
      </c>
      <c r="D14" s="17">
        <f t="shared" si="2"/>
        <v>35.789473684210527</v>
      </c>
      <c r="E14" s="2">
        <f>+B14+'Julio 2022'!E14</f>
        <v>1118</v>
      </c>
      <c r="F14" s="2">
        <f>+C14+'Julio 2022'!F14</f>
        <v>1212</v>
      </c>
      <c r="G14" s="17">
        <f t="shared" si="0"/>
        <v>-7.7557755775577562</v>
      </c>
      <c r="H14" s="2">
        <f>+B14-C14+'Julio 2022'!H14</f>
        <v>1685</v>
      </c>
      <c r="I14" s="18">
        <f>+'Agosto 2021'!H14</f>
        <v>1750</v>
      </c>
      <c r="J14" s="17">
        <f t="shared" si="1"/>
        <v>-3.7142857142857144</v>
      </c>
    </row>
    <row r="15" spans="1:10" ht="13" x14ac:dyDescent="0.15">
      <c r="A15" s="1" t="s">
        <v>13</v>
      </c>
      <c r="B15" s="2">
        <v>93</v>
      </c>
      <c r="C15" s="19">
        <f>+'Agosto 2021'!B15</f>
        <v>74</v>
      </c>
      <c r="D15" s="17">
        <f t="shared" si="2"/>
        <v>25.675675675675677</v>
      </c>
      <c r="E15" s="2">
        <f>+B15+'Julio 2022'!E15</f>
        <v>899</v>
      </c>
      <c r="F15" s="2">
        <f>+C15+'Julio 2022'!F15</f>
        <v>966</v>
      </c>
      <c r="G15" s="17">
        <f t="shared" si="0"/>
        <v>-6.9358178053830226</v>
      </c>
      <c r="H15" s="2">
        <f>+B15-C15+'Julio 2022'!H15</f>
        <v>1361</v>
      </c>
      <c r="I15" s="18">
        <f>+'Agosto 2021'!H15</f>
        <v>1439</v>
      </c>
      <c r="J15" s="17">
        <f t="shared" si="1"/>
        <v>-5.4204308547602498</v>
      </c>
    </row>
    <row r="16" spans="1:10" ht="13" x14ac:dyDescent="0.15">
      <c r="A16" s="1" t="s">
        <v>14</v>
      </c>
      <c r="B16" s="2">
        <v>92</v>
      </c>
      <c r="C16" s="19">
        <f>+'Agosto 2021'!B16</f>
        <v>106</v>
      </c>
      <c r="D16" s="17">
        <f t="shared" si="2"/>
        <v>-13.20754716981132</v>
      </c>
      <c r="E16" s="2">
        <f>+B16+'Julio 2022'!E16</f>
        <v>829</v>
      </c>
      <c r="F16" s="2">
        <f>+C16+'Julio 2022'!F16</f>
        <v>928</v>
      </c>
      <c r="G16" s="17">
        <f t="shared" si="0"/>
        <v>-10.668103448275861</v>
      </c>
      <c r="H16" s="2">
        <f>+B16-C16+'Julio 2022'!H16</f>
        <v>1248</v>
      </c>
      <c r="I16" s="18">
        <f>+'Agosto 2021'!H16</f>
        <v>1354</v>
      </c>
      <c r="J16" s="17">
        <f t="shared" si="1"/>
        <v>-7.8286558345642536</v>
      </c>
    </row>
    <row r="17" spans="1:10" ht="13" x14ac:dyDescent="0.15">
      <c r="A17" s="1" t="s">
        <v>15</v>
      </c>
      <c r="B17" s="2">
        <v>43</v>
      </c>
      <c r="C17" s="19">
        <f>+'Agosto 2021'!B17</f>
        <v>55</v>
      </c>
      <c r="D17" s="17">
        <f t="shared" si="2"/>
        <v>-21.818181818181817</v>
      </c>
      <c r="E17" s="2">
        <f>+B17+'Julio 2022'!E17</f>
        <v>503</v>
      </c>
      <c r="F17" s="2">
        <f>+C17+'Julio 2022'!F17</f>
        <v>656</v>
      </c>
      <c r="G17" s="17">
        <f t="shared" si="0"/>
        <v>-23.323170731707318</v>
      </c>
      <c r="H17" s="2">
        <f>+B17-C17+'Julio 2022'!H17</f>
        <v>776</v>
      </c>
      <c r="I17" s="18">
        <f>+'Agosto 2021'!H17</f>
        <v>959</v>
      </c>
      <c r="J17" s="17">
        <f t="shared" si="1"/>
        <v>-19.08237747653806</v>
      </c>
    </row>
    <row r="18" spans="1:10" ht="13" x14ac:dyDescent="0.15">
      <c r="A18" s="1" t="s">
        <v>31</v>
      </c>
      <c r="B18" s="2">
        <v>38</v>
      </c>
      <c r="C18" s="19">
        <f>+'Agosto 2021'!B18</f>
        <v>34</v>
      </c>
      <c r="D18" s="17">
        <f t="shared" si="2"/>
        <v>11.764705882352942</v>
      </c>
      <c r="E18" s="2">
        <f>+B18+'Julio 2022'!E18</f>
        <v>355</v>
      </c>
      <c r="F18" s="2">
        <f>+C18+'Julio 2022'!F18</f>
        <v>370</v>
      </c>
      <c r="G18" s="17">
        <f t="shared" si="0"/>
        <v>-4.0540540540540544</v>
      </c>
      <c r="H18" s="2">
        <f>+B18-C18+'Julio 2022'!H18</f>
        <v>548</v>
      </c>
      <c r="I18" s="18">
        <f>+'Agosto 2021'!H18</f>
        <v>548</v>
      </c>
      <c r="J18" s="17">
        <f t="shared" si="1"/>
        <v>0</v>
      </c>
    </row>
    <row r="19" spans="1:10" x14ac:dyDescent="0.15">
      <c r="A19" s="8" t="s">
        <v>3</v>
      </c>
      <c r="B19" s="6">
        <f t="shared" ref="B19" si="5">+B14+B16+B15+B17+B18</f>
        <v>395</v>
      </c>
      <c r="C19" s="6">
        <f>SUM(C14:C18)</f>
        <v>364</v>
      </c>
      <c r="D19" s="7">
        <f>+(B19-C19)*100/C19</f>
        <v>8.5164835164835164</v>
      </c>
      <c r="E19" s="6">
        <f>SUM(E14:E18)</f>
        <v>3704</v>
      </c>
      <c r="F19" s="6">
        <f>SUM(F14:F18)</f>
        <v>4132</v>
      </c>
      <c r="G19" s="7">
        <f t="shared" si="0"/>
        <v>-10.358180058083253</v>
      </c>
      <c r="H19" s="6">
        <f>SUM(H14:H18)</f>
        <v>5618</v>
      </c>
      <c r="I19" s="6">
        <f>SUM(I14:I18)</f>
        <v>6050</v>
      </c>
      <c r="J19" s="7">
        <f t="shared" si="1"/>
        <v>-7.1404958677685952</v>
      </c>
    </row>
    <row r="20" spans="1:10" ht="13" x14ac:dyDescent="0.15">
      <c r="A20" s="1" t="s">
        <v>16</v>
      </c>
      <c r="B20" s="2">
        <v>24</v>
      </c>
      <c r="C20" s="19">
        <f>+'Agosto 2021'!B20</f>
        <v>26</v>
      </c>
      <c r="D20" s="17">
        <f t="shared" ref="D20:D27" si="6">+(B20-C20)*100/C20</f>
        <v>-7.6923076923076925</v>
      </c>
      <c r="E20" s="2">
        <f>+B20+'Julio 2022'!E20</f>
        <v>315</v>
      </c>
      <c r="F20" s="2">
        <f>+C20+'Julio 2022'!F20</f>
        <v>321</v>
      </c>
      <c r="G20" s="17">
        <f t="shared" si="0"/>
        <v>-1.8691588785046729</v>
      </c>
      <c r="H20" s="2">
        <f>+B20-C20+'Julio 2022'!H20</f>
        <v>481</v>
      </c>
      <c r="I20" s="18">
        <f>+'Agosto 2021'!H20</f>
        <v>495</v>
      </c>
      <c r="J20" s="17">
        <f t="shared" si="1"/>
        <v>-2.8282828282828283</v>
      </c>
    </row>
    <row r="21" spans="1:10" ht="13" x14ac:dyDescent="0.15">
      <c r="A21" s="1" t="s">
        <v>17</v>
      </c>
      <c r="B21" s="2">
        <v>32</v>
      </c>
      <c r="C21" s="19">
        <f>+'Agosto 2021'!B21</f>
        <v>40</v>
      </c>
      <c r="D21" s="17">
        <f t="shared" si="6"/>
        <v>-20</v>
      </c>
      <c r="E21" s="2">
        <f>+B21+'Julio 2022'!E21</f>
        <v>276</v>
      </c>
      <c r="F21" s="2">
        <f>+C21+'Julio 2022'!F21</f>
        <v>311</v>
      </c>
      <c r="G21" s="17">
        <f t="shared" si="0"/>
        <v>-11.254019292604502</v>
      </c>
      <c r="H21" s="2">
        <f>+B21-C21+'Julio 2022'!H21</f>
        <v>421</v>
      </c>
      <c r="I21" s="18">
        <f>+'Agosto 2021'!H21</f>
        <v>445</v>
      </c>
      <c r="J21" s="17">
        <f t="shared" si="1"/>
        <v>-5.393258426966292</v>
      </c>
    </row>
    <row r="22" spans="1:10" ht="13" x14ac:dyDescent="0.15">
      <c r="A22" s="1" t="s">
        <v>19</v>
      </c>
      <c r="B22" s="2">
        <v>9</v>
      </c>
      <c r="C22" s="19">
        <f>+'Agosto 2021'!B22</f>
        <v>7</v>
      </c>
      <c r="D22" s="17">
        <f t="shared" si="6"/>
        <v>28.571428571428573</v>
      </c>
      <c r="E22" s="2">
        <f>+B22+'Julio 2022'!E22</f>
        <v>139</v>
      </c>
      <c r="F22" s="2">
        <f>+C22+'Julio 2022'!F22</f>
        <v>115</v>
      </c>
      <c r="G22" s="17">
        <f t="shared" si="0"/>
        <v>20.869565217391305</v>
      </c>
      <c r="H22" s="2">
        <f>+B22-C22+'Julio 2022'!H22</f>
        <v>213</v>
      </c>
      <c r="I22" s="18">
        <f>+'Agosto 2021'!H22</f>
        <v>165</v>
      </c>
      <c r="J22" s="17">
        <f t="shared" si="1"/>
        <v>29.09090909090909</v>
      </c>
    </row>
    <row r="23" spans="1:10" ht="13" x14ac:dyDescent="0.15">
      <c r="A23" s="1" t="s">
        <v>18</v>
      </c>
      <c r="B23" s="2">
        <v>12</v>
      </c>
      <c r="C23" s="19">
        <f>+'Agosto 2021'!B23</f>
        <v>15</v>
      </c>
      <c r="D23" s="17">
        <f t="shared" si="6"/>
        <v>-20</v>
      </c>
      <c r="E23" s="2">
        <f>+B23+'Julio 2022'!E23</f>
        <v>154</v>
      </c>
      <c r="F23" s="2">
        <f>+C23+'Julio 2022'!F23</f>
        <v>190</v>
      </c>
      <c r="G23" s="17">
        <f t="shared" si="0"/>
        <v>-18.94736842105263</v>
      </c>
      <c r="H23" s="2">
        <f>+B23-C23+'Julio 2022'!H23</f>
        <v>230</v>
      </c>
      <c r="I23" s="18">
        <f>+'Agosto 2021'!H23</f>
        <v>291</v>
      </c>
      <c r="J23" s="17">
        <f t="shared" si="1"/>
        <v>-20.962199312714777</v>
      </c>
    </row>
    <row r="24" spans="1:10" ht="13" x14ac:dyDescent="0.15">
      <c r="A24" s="1" t="s">
        <v>20</v>
      </c>
      <c r="B24" s="2">
        <v>16</v>
      </c>
      <c r="C24" s="19">
        <f>+'Agosto 2021'!B24</f>
        <v>11</v>
      </c>
      <c r="D24" s="17">
        <f t="shared" si="6"/>
        <v>45.454545454545453</v>
      </c>
      <c r="E24" s="2">
        <f>+B24+'Julio 2022'!E24</f>
        <v>138</v>
      </c>
      <c r="F24" s="2">
        <f>+C24+'Julio 2022'!F24</f>
        <v>177</v>
      </c>
      <c r="G24" s="17">
        <f t="shared" si="0"/>
        <v>-22.033898305084747</v>
      </c>
      <c r="H24" s="2">
        <f>+B24-C24+'Julio 2022'!H24</f>
        <v>223</v>
      </c>
      <c r="I24" s="18">
        <f>+'Agosto 2021'!H24</f>
        <v>259</v>
      </c>
      <c r="J24" s="17">
        <f t="shared" si="1"/>
        <v>-13.8996138996139</v>
      </c>
    </row>
    <row r="25" spans="1:10" ht="13" x14ac:dyDescent="0.15">
      <c r="A25" s="1" t="s">
        <v>22</v>
      </c>
      <c r="B25" s="2">
        <v>36</v>
      </c>
      <c r="C25" s="19">
        <f>+'Agosto 2021'!B25</f>
        <v>31</v>
      </c>
      <c r="D25" s="17">
        <f t="shared" si="6"/>
        <v>16.129032258064516</v>
      </c>
      <c r="E25" s="2">
        <f>+B25+'Julio 2022'!E25</f>
        <v>384</v>
      </c>
      <c r="F25" s="2">
        <f>+C25+'Julio 2022'!F25</f>
        <v>346</v>
      </c>
      <c r="G25" s="17">
        <f t="shared" si="0"/>
        <v>10.982658959537572</v>
      </c>
      <c r="H25" s="2">
        <f>+B25-C25+'Julio 2022'!H25</f>
        <v>569</v>
      </c>
      <c r="I25" s="18">
        <f>+'Agosto 2021'!H25</f>
        <v>502</v>
      </c>
      <c r="J25" s="17">
        <f t="shared" si="1"/>
        <v>13.346613545816734</v>
      </c>
    </row>
    <row r="26" spans="1:10" ht="13" x14ac:dyDescent="0.15">
      <c r="A26" s="1" t="s">
        <v>21</v>
      </c>
      <c r="B26" s="2">
        <v>9</v>
      </c>
      <c r="C26" s="19">
        <f>+'Agosto 2021'!B26</f>
        <v>9</v>
      </c>
      <c r="D26" s="17">
        <f t="shared" si="6"/>
        <v>0</v>
      </c>
      <c r="E26" s="2">
        <f>+B26+'Julio 2022'!E26</f>
        <v>117</v>
      </c>
      <c r="F26" s="2">
        <f>+C26+'Julio 2022'!F26</f>
        <v>119</v>
      </c>
      <c r="G26" s="17">
        <f t="shared" si="0"/>
        <v>-1.680672268907563</v>
      </c>
      <c r="H26" s="2">
        <f>+B26-C26+'Julio 2022'!H26</f>
        <v>166</v>
      </c>
      <c r="I26" s="18">
        <f>+'Agosto 2021'!H26</f>
        <v>173</v>
      </c>
      <c r="J26" s="17">
        <f t="shared" si="1"/>
        <v>-4.0462427745664744</v>
      </c>
    </row>
    <row r="27" spans="1:10" ht="13" x14ac:dyDescent="0.15">
      <c r="A27" s="1" t="s">
        <v>30</v>
      </c>
      <c r="B27" s="2">
        <v>6</v>
      </c>
      <c r="C27" s="19">
        <f>+'Agosto 2021'!B27</f>
        <v>6</v>
      </c>
      <c r="D27" s="17">
        <f t="shared" si="6"/>
        <v>0</v>
      </c>
      <c r="E27" s="2">
        <f>+B27+'Julio 2022'!E27</f>
        <v>63</v>
      </c>
      <c r="F27" s="2">
        <f>+C27+'Julio 2022'!F27</f>
        <v>64</v>
      </c>
      <c r="G27" s="17">
        <f t="shared" si="0"/>
        <v>-1.5625</v>
      </c>
      <c r="H27" s="2">
        <f>+B27-C27+'Julio 2022'!H27</f>
        <v>96</v>
      </c>
      <c r="I27" s="18">
        <f>+'Agosto 2021'!H27</f>
        <v>88</v>
      </c>
      <c r="J27" s="17">
        <f t="shared" si="1"/>
        <v>9.0909090909090917</v>
      </c>
    </row>
    <row r="28" spans="1:10" x14ac:dyDescent="0.15">
      <c r="A28" s="8" t="s">
        <v>27</v>
      </c>
      <c r="B28" s="6">
        <f>SUM(B20:B27)</f>
        <v>144</v>
      </c>
      <c r="C28" s="6">
        <f>SUM(C20:C27)</f>
        <v>145</v>
      </c>
      <c r="D28" s="7">
        <f>+(B28-C28)*100/C28</f>
        <v>-0.68965517241379315</v>
      </c>
      <c r="E28" s="6">
        <f>SUM(E20:E27)</f>
        <v>1586</v>
      </c>
      <c r="F28" s="6">
        <f>SUM(F20:F27)</f>
        <v>1643</v>
      </c>
      <c r="G28" s="7">
        <f>+(E28-F28)*100/F28</f>
        <v>-3.4692635423006695</v>
      </c>
      <c r="H28" s="6">
        <f>SUM(H20:H27)</f>
        <v>2399</v>
      </c>
      <c r="I28" s="6">
        <f>SUM(I20:I27)</f>
        <v>2418</v>
      </c>
      <c r="J28" s="7">
        <f>+(H28-I28)*100/I28</f>
        <v>-0.78577336641852769</v>
      </c>
    </row>
    <row r="29" spans="1:10" ht="14" x14ac:dyDescent="0.15">
      <c r="A29" s="16" t="s">
        <v>28</v>
      </c>
      <c r="B29" s="14">
        <f>+B7+B13+B19+B28</f>
        <v>1614</v>
      </c>
      <c r="C29" s="14">
        <f>+C7+C13+C19+C28</f>
        <v>1747</v>
      </c>
      <c r="D29" s="15">
        <f>+(B29-C29)*100/C29</f>
        <v>-7.6130509444762451</v>
      </c>
      <c r="E29" s="14">
        <f t="shared" ref="E29:I29" si="7">+E7+E13+E19+E28</f>
        <v>17108</v>
      </c>
      <c r="F29" s="14">
        <f t="shared" si="7"/>
        <v>19259</v>
      </c>
      <c r="G29" s="15">
        <f>+(E29-F29)*100/F29</f>
        <v>-11.168804195441092</v>
      </c>
      <c r="H29" s="14">
        <f t="shared" si="7"/>
        <v>26513</v>
      </c>
      <c r="I29" s="14">
        <f t="shared" si="7"/>
        <v>28075</v>
      </c>
      <c r="J29" s="15">
        <f>+(H29-I29)*100/I29</f>
        <v>-5.5636687444345503</v>
      </c>
    </row>
    <row r="30" spans="1:10" x14ac:dyDescent="0.15">
      <c r="A30" s="13" t="s">
        <v>29</v>
      </c>
      <c r="B30" s="13">
        <f>+B29-B7</f>
        <v>1377</v>
      </c>
      <c r="C30" s="13">
        <f>+C29-C7</f>
        <v>1465</v>
      </c>
      <c r="D30" s="12">
        <f>+(B30-C30)*100/C30</f>
        <v>-6.0068259385665526</v>
      </c>
      <c r="E30" s="13">
        <f t="shared" ref="E30:I30" si="8">+E29-E7</f>
        <v>14337</v>
      </c>
      <c r="F30" s="13">
        <f t="shared" si="8"/>
        <v>16065</v>
      </c>
      <c r="G30" s="12">
        <f>+(E30-F30)*100/F30</f>
        <v>-10.756302521008404</v>
      </c>
      <c r="H30" s="13">
        <f t="shared" si="8"/>
        <v>22070</v>
      </c>
      <c r="I30" s="13">
        <f t="shared" si="8"/>
        <v>23427</v>
      </c>
      <c r="J30" s="12">
        <f>+(H30-I30)*100/I30</f>
        <v>-5.7924616895035639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28:C30 C7:C27" formulaRange="1"/>
    <ignoredError sqref="D7:D30" formula="1" formulaRange="1"/>
    <ignoredError sqref="G7:G30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08F7-83A1-B648-AF77-5EA1991AD239}"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87</v>
      </c>
      <c r="C4" s="19">
        <f>+'Julio 2021'!B4</f>
        <v>99</v>
      </c>
      <c r="D4" s="17">
        <f>+(B4-C4)*100/C4</f>
        <v>-12.121212121212121</v>
      </c>
      <c r="E4" s="2">
        <f>+B4+'Junio 2022'!E4</f>
        <v>726</v>
      </c>
      <c r="F4" s="2">
        <f>+C4+'Junio 2022'!F4</f>
        <v>888</v>
      </c>
      <c r="G4" s="17">
        <f t="shared" ref="G4:G27" si="0">+(E4-F4)*100/F4</f>
        <v>-18.243243243243242</v>
      </c>
      <c r="H4" s="2">
        <f>+B4-C4+'Junio 2022'!H4</f>
        <v>1289</v>
      </c>
      <c r="I4" s="18">
        <f>+'Julio 2021'!H4</f>
        <v>1439</v>
      </c>
      <c r="J4" s="17">
        <f t="shared" ref="J4:J27" si="1">+(H4-I4)*100/I4</f>
        <v>-10.423905489923557</v>
      </c>
    </row>
    <row r="5" spans="1:10" ht="13" x14ac:dyDescent="0.15">
      <c r="A5" s="1" t="s">
        <v>5</v>
      </c>
      <c r="B5" s="2">
        <v>88</v>
      </c>
      <c r="C5" s="19">
        <f>+'Julio 2021'!B5</f>
        <v>124</v>
      </c>
      <c r="D5" s="17">
        <f t="shared" ref="D5:D18" si="2">+(B5-C5)*100/C5</f>
        <v>-29.032258064516128</v>
      </c>
      <c r="E5" s="2">
        <f>+B5+'Junio 2022'!E5</f>
        <v>823</v>
      </c>
      <c r="F5" s="2">
        <f>+C5+'Junio 2022'!F5</f>
        <v>972</v>
      </c>
      <c r="G5" s="17">
        <f t="shared" si="0"/>
        <v>-15.329218106995885</v>
      </c>
      <c r="H5" s="2">
        <f>+B5-C5+'Junio 2022'!H5</f>
        <v>1511</v>
      </c>
      <c r="I5" s="18">
        <f>+'Julio 2021'!H5</f>
        <v>1505</v>
      </c>
      <c r="J5" s="17">
        <f t="shared" si="1"/>
        <v>0.39867109634551495</v>
      </c>
    </row>
    <row r="6" spans="1:10" ht="13" x14ac:dyDescent="0.15">
      <c r="A6" s="1" t="s">
        <v>6</v>
      </c>
      <c r="B6" s="2">
        <v>112</v>
      </c>
      <c r="C6" s="19">
        <f>+'Julio 2021'!B6</f>
        <v>117</v>
      </c>
      <c r="D6" s="17">
        <f t="shared" si="2"/>
        <v>-4.2735042735042734</v>
      </c>
      <c r="E6" s="2">
        <f>+B6+'Junio 2022'!E6</f>
        <v>985</v>
      </c>
      <c r="F6" s="2">
        <f>+C6+'Junio 2022'!F6</f>
        <v>1052</v>
      </c>
      <c r="G6" s="17">
        <f t="shared" si="0"/>
        <v>-6.3688212927756656</v>
      </c>
      <c r="H6" s="2">
        <f>+B6-C6+'Junio 2022'!H6</f>
        <v>1688</v>
      </c>
      <c r="I6" s="18">
        <f>+'Julio 2021'!H6</f>
        <v>1667</v>
      </c>
      <c r="J6" s="17">
        <f t="shared" si="1"/>
        <v>1.2597480503899221</v>
      </c>
    </row>
    <row r="7" spans="1:10" x14ac:dyDescent="0.15">
      <c r="A7" s="8" t="s">
        <v>1</v>
      </c>
      <c r="B7" s="6">
        <f t="shared" ref="B7" si="3">+B4+B5+B6</f>
        <v>287</v>
      </c>
      <c r="C7" s="6">
        <f>SUM(C4:C6)</f>
        <v>340</v>
      </c>
      <c r="D7" s="7">
        <f>+(B7-C7)*100/C7</f>
        <v>-15.588235294117647</v>
      </c>
      <c r="E7" s="6">
        <f>SUM(E4:E6)</f>
        <v>2534</v>
      </c>
      <c r="F7" s="6">
        <f>SUM(F4:F6)</f>
        <v>2912</v>
      </c>
      <c r="G7" s="7">
        <f t="shared" si="0"/>
        <v>-12.98076923076923</v>
      </c>
      <c r="H7" s="6">
        <f>SUM(H4:H6)</f>
        <v>4488</v>
      </c>
      <c r="I7" s="6">
        <f>SUM(I4:I6)</f>
        <v>4611</v>
      </c>
      <c r="J7" s="7">
        <f t="shared" si="1"/>
        <v>-2.6675341574495772</v>
      </c>
    </row>
    <row r="8" spans="1:10" ht="13" x14ac:dyDescent="0.15">
      <c r="A8" s="1" t="s">
        <v>7</v>
      </c>
      <c r="B8" s="2">
        <v>85</v>
      </c>
      <c r="C8" s="19">
        <f>+'Julio 2021'!B8</f>
        <v>112</v>
      </c>
      <c r="D8" s="17">
        <f t="shared" si="2"/>
        <v>-24.107142857142858</v>
      </c>
      <c r="E8" s="2">
        <f>+B8+'Junio 2022'!E8</f>
        <v>807</v>
      </c>
      <c r="F8" s="2">
        <f>+C8+'Junio 2022'!F8</f>
        <v>952</v>
      </c>
      <c r="G8" s="17">
        <f t="shared" si="0"/>
        <v>-15.231092436974789</v>
      </c>
      <c r="H8" s="2">
        <f>+B8-C8+'Junio 2022'!H8</f>
        <v>1437</v>
      </c>
      <c r="I8" s="18">
        <f>+'Julio 2021'!H8</f>
        <v>1550</v>
      </c>
      <c r="J8" s="17">
        <f t="shared" si="1"/>
        <v>-7.290322580645161</v>
      </c>
    </row>
    <row r="9" spans="1:10" ht="13" x14ac:dyDescent="0.15">
      <c r="A9" s="1" t="s">
        <v>8</v>
      </c>
      <c r="B9" s="2">
        <v>184</v>
      </c>
      <c r="C9" s="19">
        <f>+'Julio 2021'!B9</f>
        <v>186</v>
      </c>
      <c r="D9" s="17">
        <f t="shared" si="2"/>
        <v>-1.075268817204301</v>
      </c>
      <c r="E9" s="2">
        <f>+B9+'Junio 2022'!E9</f>
        <v>1437</v>
      </c>
      <c r="F9" s="2">
        <f>+C9+'Junio 2022'!F9</f>
        <v>1592</v>
      </c>
      <c r="G9" s="17">
        <f t="shared" si="0"/>
        <v>-9.7361809045226124</v>
      </c>
      <c r="H9" s="2">
        <f>+B9-C9+'Junio 2022'!H9</f>
        <v>2469</v>
      </c>
      <c r="I9" s="18">
        <f>+'Julio 2021'!H9</f>
        <v>2545</v>
      </c>
      <c r="J9" s="17">
        <f t="shared" si="1"/>
        <v>-2.9862475442043221</v>
      </c>
    </row>
    <row r="10" spans="1:10" ht="13" x14ac:dyDescent="0.15">
      <c r="A10" s="1" t="s">
        <v>9</v>
      </c>
      <c r="B10" s="2">
        <v>274</v>
      </c>
      <c r="C10" s="19">
        <f>+'Julio 2021'!B10</f>
        <v>303</v>
      </c>
      <c r="D10" s="17">
        <f t="shared" si="2"/>
        <v>-9.5709570957095718</v>
      </c>
      <c r="E10" s="2">
        <f>+B10+'Junio 2022'!E10</f>
        <v>2261</v>
      </c>
      <c r="F10" s="2">
        <f>+C10+'Junio 2022'!F10</f>
        <v>2513</v>
      </c>
      <c r="G10" s="17">
        <f t="shared" si="0"/>
        <v>-10.027855153203342</v>
      </c>
      <c r="H10" s="2">
        <f>+B10-C10+'Junio 2022'!H10</f>
        <v>3837</v>
      </c>
      <c r="I10" s="18">
        <f>+'Julio 2021'!H10</f>
        <v>3971</v>
      </c>
      <c r="J10" s="17">
        <f t="shared" si="1"/>
        <v>-3.3744648703097457</v>
      </c>
    </row>
    <row r="11" spans="1:10" ht="13" x14ac:dyDescent="0.15">
      <c r="A11" s="1" t="s">
        <v>10</v>
      </c>
      <c r="B11" s="2">
        <v>207</v>
      </c>
      <c r="C11" s="19">
        <f>+'Julio 2021'!B11</f>
        <v>230</v>
      </c>
      <c r="D11" s="17">
        <f t="shared" si="2"/>
        <v>-10</v>
      </c>
      <c r="E11" s="2">
        <f>+B11+'Junio 2022'!E11</f>
        <v>1717</v>
      </c>
      <c r="F11" s="2">
        <f>+C11+'Junio 2022'!F11</f>
        <v>2003</v>
      </c>
      <c r="G11" s="17">
        <f t="shared" si="0"/>
        <v>-14.278582126809786</v>
      </c>
      <c r="H11" s="2">
        <f>+B11-C11+'Junio 2022'!H11</f>
        <v>2970</v>
      </c>
      <c r="I11" s="18">
        <f>+'Julio 2021'!H11</f>
        <v>3113</v>
      </c>
      <c r="J11" s="17">
        <f t="shared" si="1"/>
        <v>-4.5936395759717312</v>
      </c>
    </row>
    <row r="12" spans="1:10" ht="13" x14ac:dyDescent="0.15">
      <c r="A12" s="1" t="s">
        <v>11</v>
      </c>
      <c r="B12" s="2">
        <v>237</v>
      </c>
      <c r="C12" s="19">
        <f>+'Julio 2021'!B12</f>
        <v>246</v>
      </c>
      <c r="D12" s="17">
        <f t="shared" si="2"/>
        <v>-3.6585365853658538</v>
      </c>
      <c r="E12" s="2">
        <f>+B12+'Junio 2022'!E12</f>
        <v>1987</v>
      </c>
      <c r="F12" s="2">
        <f>+C12+'Junio 2022'!F12</f>
        <v>2274</v>
      </c>
      <c r="G12" s="17">
        <f t="shared" si="0"/>
        <v>-12.620932277924362</v>
      </c>
      <c r="H12" s="2">
        <f>+B12-C12+'Junio 2022'!H12</f>
        <v>3458</v>
      </c>
      <c r="I12" s="18">
        <f>+'Julio 2021'!H12</f>
        <v>3625</v>
      </c>
      <c r="J12" s="17">
        <f t="shared" si="1"/>
        <v>-4.6068965517241383</v>
      </c>
    </row>
    <row r="13" spans="1:10" x14ac:dyDescent="0.15">
      <c r="A13" s="8" t="s">
        <v>2</v>
      </c>
      <c r="B13" s="6">
        <f t="shared" ref="B13" si="4">+B8+B9+B10+B11+B12</f>
        <v>987</v>
      </c>
      <c r="C13" s="6">
        <f>SUM(C8:C12)</f>
        <v>1077</v>
      </c>
      <c r="D13" s="7">
        <f>+(B13-C13)*100/C13</f>
        <v>-8.3565459610027855</v>
      </c>
      <c r="E13" s="6">
        <f>SUM(E8:E12)</f>
        <v>8209</v>
      </c>
      <c r="F13" s="6">
        <f>SUM(F8:F12)</f>
        <v>9334</v>
      </c>
      <c r="G13" s="7">
        <f t="shared" si="0"/>
        <v>-12.052710520677094</v>
      </c>
      <c r="H13" s="6">
        <f>SUM(H8:H12)</f>
        <v>14171</v>
      </c>
      <c r="I13" s="6">
        <f>SUM(I8:I12)</f>
        <v>14804</v>
      </c>
      <c r="J13" s="7">
        <f t="shared" si="1"/>
        <v>-4.275871386111862</v>
      </c>
    </row>
    <row r="14" spans="1:10" ht="13" x14ac:dyDescent="0.15">
      <c r="A14" s="1" t="s">
        <v>12</v>
      </c>
      <c r="B14" s="2">
        <v>120</v>
      </c>
      <c r="C14" s="19">
        <f>+'Julio 2021'!B14</f>
        <v>130</v>
      </c>
      <c r="D14" s="17">
        <f t="shared" si="2"/>
        <v>-7.6923076923076925</v>
      </c>
      <c r="E14" s="2">
        <f>+B14+'Junio 2022'!E14</f>
        <v>989</v>
      </c>
      <c r="F14" s="2">
        <f>+C14+'Junio 2022'!F14</f>
        <v>1117</v>
      </c>
      <c r="G14" s="17">
        <f t="shared" si="0"/>
        <v>-11.459265890778871</v>
      </c>
      <c r="H14" s="2">
        <f>+B14-C14+'Junio 2022'!H14</f>
        <v>1651</v>
      </c>
      <c r="I14" s="18">
        <f>+'Julio 2021'!H14</f>
        <v>1749</v>
      </c>
      <c r="J14" s="17">
        <f t="shared" si="1"/>
        <v>-5.6032018296169239</v>
      </c>
    </row>
    <row r="15" spans="1:10" ht="13" x14ac:dyDescent="0.15">
      <c r="A15" s="1" t="s">
        <v>13</v>
      </c>
      <c r="B15" s="2">
        <v>87</v>
      </c>
      <c r="C15" s="19">
        <f>+'Julio 2021'!B15</f>
        <v>102</v>
      </c>
      <c r="D15" s="17">
        <f t="shared" si="2"/>
        <v>-14.705882352941176</v>
      </c>
      <c r="E15" s="2">
        <f>+B15+'Junio 2022'!E15</f>
        <v>806</v>
      </c>
      <c r="F15" s="2">
        <f>+C15+'Junio 2022'!F15</f>
        <v>892</v>
      </c>
      <c r="G15" s="17">
        <f t="shared" si="0"/>
        <v>-9.6412556053811667</v>
      </c>
      <c r="H15" s="2">
        <f>+B15-C15+'Junio 2022'!H15</f>
        <v>1342</v>
      </c>
      <c r="I15" s="18">
        <f>+'Julio 2021'!H15</f>
        <v>1434</v>
      </c>
      <c r="J15" s="17">
        <f t="shared" si="1"/>
        <v>-6.4156206415620645</v>
      </c>
    </row>
    <row r="16" spans="1:10" ht="13" x14ac:dyDescent="0.15">
      <c r="A16" s="1" t="s">
        <v>14</v>
      </c>
      <c r="B16" s="2">
        <v>93</v>
      </c>
      <c r="C16" s="19">
        <f>+'Julio 2021'!B16</f>
        <v>106</v>
      </c>
      <c r="D16" s="17">
        <f t="shared" si="2"/>
        <v>-12.264150943396226</v>
      </c>
      <c r="E16" s="2">
        <f>+B16+'Junio 2022'!E16</f>
        <v>737</v>
      </c>
      <c r="F16" s="2">
        <f>+C16+'Junio 2022'!F16</f>
        <v>822</v>
      </c>
      <c r="G16" s="17">
        <f t="shared" si="0"/>
        <v>-10.340632603406325</v>
      </c>
      <c r="H16" s="2">
        <f>+B16-C16+'Junio 2022'!H16</f>
        <v>1262</v>
      </c>
      <c r="I16" s="18">
        <f>+'Julio 2021'!H16</f>
        <v>1321</v>
      </c>
      <c r="J16" s="17">
        <f t="shared" si="1"/>
        <v>-4.4663133989401969</v>
      </c>
    </row>
    <row r="17" spans="1:10" ht="13" x14ac:dyDescent="0.15">
      <c r="A17" s="1" t="s">
        <v>15</v>
      </c>
      <c r="B17" s="2">
        <v>53</v>
      </c>
      <c r="C17" s="19">
        <f>+'Julio 2021'!B17</f>
        <v>65</v>
      </c>
      <c r="D17" s="17">
        <f t="shared" si="2"/>
        <v>-18.46153846153846</v>
      </c>
      <c r="E17" s="2">
        <f>+B17+'Junio 2022'!E17</f>
        <v>460</v>
      </c>
      <c r="F17" s="2">
        <f>+C17+'Junio 2022'!F17</f>
        <v>601</v>
      </c>
      <c r="G17" s="17">
        <f t="shared" si="0"/>
        <v>-23.460898502495841</v>
      </c>
      <c r="H17" s="2">
        <f>+B17-C17+'Junio 2022'!H17</f>
        <v>788</v>
      </c>
      <c r="I17" s="18">
        <f>+'Julio 2021'!H17</f>
        <v>957</v>
      </c>
      <c r="J17" s="17">
        <f t="shared" si="1"/>
        <v>-17.659352142110762</v>
      </c>
    </row>
    <row r="18" spans="1:10" ht="13" x14ac:dyDescent="0.15">
      <c r="A18" s="1" t="s">
        <v>31</v>
      </c>
      <c r="B18" s="2">
        <v>32</v>
      </c>
      <c r="C18" s="19">
        <f>+'Julio 2021'!B18</f>
        <v>46</v>
      </c>
      <c r="D18" s="17">
        <f t="shared" si="2"/>
        <v>-30.434782608695652</v>
      </c>
      <c r="E18" s="2">
        <f>+B18+'Junio 2022'!E18</f>
        <v>317</v>
      </c>
      <c r="F18" s="2">
        <f>+C18+'Junio 2022'!F18</f>
        <v>336</v>
      </c>
      <c r="G18" s="17">
        <f t="shared" si="0"/>
        <v>-5.6547619047619051</v>
      </c>
      <c r="H18" s="2">
        <f>+B18-C18+'Junio 2022'!H18</f>
        <v>544</v>
      </c>
      <c r="I18" s="18">
        <f>+'Julio 2021'!H18</f>
        <v>539</v>
      </c>
      <c r="J18" s="17">
        <f t="shared" si="1"/>
        <v>0.92764378478664189</v>
      </c>
    </row>
    <row r="19" spans="1:10" x14ac:dyDescent="0.15">
      <c r="A19" s="8" t="s">
        <v>3</v>
      </c>
      <c r="B19" s="6">
        <f t="shared" ref="B19" si="5">+B14+B16+B15+B17+B18</f>
        <v>385</v>
      </c>
      <c r="C19" s="6">
        <f>SUM(C14:C18)</f>
        <v>449</v>
      </c>
      <c r="D19" s="7">
        <f>+(B19-C19)*100/C19</f>
        <v>-14.253897550111359</v>
      </c>
      <c r="E19" s="6">
        <f>SUM(E14:E18)</f>
        <v>3309</v>
      </c>
      <c r="F19" s="6">
        <f>SUM(F14:F18)</f>
        <v>3768</v>
      </c>
      <c r="G19" s="7">
        <f t="shared" si="0"/>
        <v>-12.181528662420382</v>
      </c>
      <c r="H19" s="6">
        <f>SUM(H14:H18)</f>
        <v>5587</v>
      </c>
      <c r="I19" s="6">
        <f>SUM(I14:I18)</f>
        <v>6000</v>
      </c>
      <c r="J19" s="7">
        <f t="shared" si="1"/>
        <v>-6.8833333333333337</v>
      </c>
    </row>
    <row r="20" spans="1:10" ht="13" x14ac:dyDescent="0.15">
      <c r="A20" s="1" t="s">
        <v>16</v>
      </c>
      <c r="B20" s="2">
        <v>32</v>
      </c>
      <c r="C20" s="19">
        <f>+'Julio 2021'!B20</f>
        <v>27</v>
      </c>
      <c r="D20" s="17">
        <f t="shared" ref="D20:D27" si="6">+(B20-C20)*100/C20</f>
        <v>18.518518518518519</v>
      </c>
      <c r="E20" s="2">
        <f>+B20+'Junio 2022'!E20</f>
        <v>291</v>
      </c>
      <c r="F20" s="2">
        <f>+C20+'Junio 2022'!F20</f>
        <v>295</v>
      </c>
      <c r="G20" s="17">
        <f t="shared" si="0"/>
        <v>-1.3559322033898304</v>
      </c>
      <c r="H20" s="2">
        <f>+B20-C20+'Junio 2022'!H20</f>
        <v>483</v>
      </c>
      <c r="I20" s="18">
        <f>+'Julio 2021'!H20</f>
        <v>497</v>
      </c>
      <c r="J20" s="17">
        <f t="shared" si="1"/>
        <v>-2.816901408450704</v>
      </c>
    </row>
    <row r="21" spans="1:10" ht="13" x14ac:dyDescent="0.15">
      <c r="A21" s="1" t="s">
        <v>17</v>
      </c>
      <c r="B21" s="2">
        <v>25</v>
      </c>
      <c r="C21" s="19">
        <f>+'Julio 2021'!B21</f>
        <v>35</v>
      </c>
      <c r="D21" s="17">
        <f t="shared" si="6"/>
        <v>-28.571428571428573</v>
      </c>
      <c r="E21" s="2">
        <f>+B21+'Junio 2022'!E21</f>
        <v>244</v>
      </c>
      <c r="F21" s="2">
        <f>+C21+'Junio 2022'!F21</f>
        <v>271</v>
      </c>
      <c r="G21" s="17">
        <f t="shared" si="0"/>
        <v>-9.9630996309963091</v>
      </c>
      <c r="H21" s="2">
        <f>+B21-C21+'Junio 2022'!H21</f>
        <v>429</v>
      </c>
      <c r="I21" s="18">
        <f>+'Julio 2021'!H21</f>
        <v>434</v>
      </c>
      <c r="J21" s="17">
        <f t="shared" si="1"/>
        <v>-1.1520737327188939</v>
      </c>
    </row>
    <row r="22" spans="1:10" ht="13" x14ac:dyDescent="0.15">
      <c r="A22" s="1" t="s">
        <v>19</v>
      </c>
      <c r="B22" s="2">
        <v>15</v>
      </c>
      <c r="C22" s="19">
        <f>+'Julio 2021'!B22</f>
        <v>18</v>
      </c>
      <c r="D22" s="17">
        <f t="shared" si="6"/>
        <v>-16.666666666666668</v>
      </c>
      <c r="E22" s="2">
        <f>+B22+'Junio 2022'!E22</f>
        <v>130</v>
      </c>
      <c r="F22" s="2">
        <f>+C22+'Junio 2022'!F22</f>
        <v>108</v>
      </c>
      <c r="G22" s="17">
        <f t="shared" si="0"/>
        <v>20.37037037037037</v>
      </c>
      <c r="H22" s="2">
        <f>+B22-C22+'Junio 2022'!H22</f>
        <v>211</v>
      </c>
      <c r="I22" s="18">
        <f>+'Julio 2021'!H22</f>
        <v>174</v>
      </c>
      <c r="J22" s="17">
        <f t="shared" si="1"/>
        <v>21.264367816091955</v>
      </c>
    </row>
    <row r="23" spans="1:10" ht="13" x14ac:dyDescent="0.15">
      <c r="A23" s="1" t="s">
        <v>18</v>
      </c>
      <c r="B23" s="2">
        <v>12</v>
      </c>
      <c r="C23" s="19">
        <f>+'Julio 2021'!B23</f>
        <v>14</v>
      </c>
      <c r="D23" s="17">
        <f t="shared" si="6"/>
        <v>-14.285714285714286</v>
      </c>
      <c r="E23" s="2">
        <f>+B23+'Junio 2022'!E23</f>
        <v>142</v>
      </c>
      <c r="F23" s="2">
        <f>+C23+'Junio 2022'!F23</f>
        <v>175</v>
      </c>
      <c r="G23" s="17">
        <f t="shared" si="0"/>
        <v>-18.857142857142858</v>
      </c>
      <c r="H23" s="2">
        <f>+B23-C23+'Junio 2022'!H23</f>
        <v>233</v>
      </c>
      <c r="I23" s="18">
        <f>+'Julio 2021'!H23</f>
        <v>289</v>
      </c>
      <c r="J23" s="17">
        <f t="shared" si="1"/>
        <v>-19.377162629757784</v>
      </c>
    </row>
    <row r="24" spans="1:10" ht="13" x14ac:dyDescent="0.15">
      <c r="A24" s="1" t="s">
        <v>20</v>
      </c>
      <c r="B24" s="2">
        <v>5</v>
      </c>
      <c r="C24" s="19">
        <f>+'Julio 2021'!B24</f>
        <v>22</v>
      </c>
      <c r="D24" s="17">
        <f t="shared" si="6"/>
        <v>-77.272727272727266</v>
      </c>
      <c r="E24" s="2">
        <f>+B24+'Junio 2022'!E24</f>
        <v>122</v>
      </c>
      <c r="F24" s="2">
        <f>+C24+'Junio 2022'!F24</f>
        <v>166</v>
      </c>
      <c r="G24" s="17">
        <f t="shared" si="0"/>
        <v>-26.506024096385541</v>
      </c>
      <c r="H24" s="2">
        <f>+B24-C24+'Junio 2022'!H24</f>
        <v>218</v>
      </c>
      <c r="I24" s="18">
        <f>+'Julio 2021'!H24</f>
        <v>271</v>
      </c>
      <c r="J24" s="17">
        <f t="shared" si="1"/>
        <v>-19.55719557195572</v>
      </c>
    </row>
    <row r="25" spans="1:10" ht="13" x14ac:dyDescent="0.15">
      <c r="A25" s="1" t="s">
        <v>22</v>
      </c>
      <c r="B25" s="2">
        <v>24</v>
      </c>
      <c r="C25" s="19">
        <f>+'Julio 2021'!B25</f>
        <v>36</v>
      </c>
      <c r="D25" s="17">
        <f t="shared" si="6"/>
        <v>-33.333333333333336</v>
      </c>
      <c r="E25" s="2">
        <f>+B25+'Junio 2022'!E25</f>
        <v>348</v>
      </c>
      <c r="F25" s="2">
        <f>+C25+'Junio 2022'!F25</f>
        <v>315</v>
      </c>
      <c r="G25" s="17">
        <f t="shared" si="0"/>
        <v>10.476190476190476</v>
      </c>
      <c r="H25" s="2">
        <f>+B25-C25+'Junio 2022'!H25</f>
        <v>564</v>
      </c>
      <c r="I25" s="18">
        <f>+'Julio 2021'!H25</f>
        <v>507</v>
      </c>
      <c r="J25" s="17">
        <f t="shared" si="1"/>
        <v>11.242603550295858</v>
      </c>
    </row>
    <row r="26" spans="1:10" ht="13" x14ac:dyDescent="0.15">
      <c r="A26" s="1" t="s">
        <v>21</v>
      </c>
      <c r="B26" s="2">
        <v>14</v>
      </c>
      <c r="C26" s="19">
        <f>+'Julio 2021'!B26</f>
        <v>17</v>
      </c>
      <c r="D26" s="17">
        <f t="shared" si="6"/>
        <v>-17.647058823529413</v>
      </c>
      <c r="E26" s="2">
        <f>+B26+'Junio 2022'!E26</f>
        <v>108</v>
      </c>
      <c r="F26" s="2">
        <f>+C26+'Junio 2022'!F26</f>
        <v>110</v>
      </c>
      <c r="G26" s="17">
        <f t="shared" si="0"/>
        <v>-1.8181818181818181</v>
      </c>
      <c r="H26" s="2">
        <f>+B26-C26+'Junio 2022'!H26</f>
        <v>166</v>
      </c>
      <c r="I26" s="18">
        <f>+'Julio 2021'!H26</f>
        <v>173</v>
      </c>
      <c r="J26" s="17">
        <f t="shared" si="1"/>
        <v>-4.0462427745664744</v>
      </c>
    </row>
    <row r="27" spans="1:10" ht="13" x14ac:dyDescent="0.15">
      <c r="A27" s="1" t="s">
        <v>30</v>
      </c>
      <c r="B27" s="2">
        <v>5</v>
      </c>
      <c r="C27" s="19">
        <f>+'Julio 2021'!B27</f>
        <v>13</v>
      </c>
      <c r="D27" s="17">
        <f t="shared" si="6"/>
        <v>-61.53846153846154</v>
      </c>
      <c r="E27" s="2">
        <f>+B27+'Junio 2022'!E27</f>
        <v>57</v>
      </c>
      <c r="F27" s="2">
        <f>+C27+'Junio 2022'!F27</f>
        <v>58</v>
      </c>
      <c r="G27" s="17">
        <f t="shared" si="0"/>
        <v>-1.7241379310344827</v>
      </c>
      <c r="H27" s="2">
        <f>+B27-C27+'Junio 2022'!H27</f>
        <v>96</v>
      </c>
      <c r="I27" s="18">
        <f>+'Julio 2021'!H27</f>
        <v>85</v>
      </c>
      <c r="J27" s="17">
        <f t="shared" si="1"/>
        <v>12.941176470588236</v>
      </c>
    </row>
    <row r="28" spans="1:10" x14ac:dyDescent="0.15">
      <c r="A28" s="8" t="s">
        <v>27</v>
      </c>
      <c r="B28" s="6">
        <f>SUM(B20:B27)</f>
        <v>132</v>
      </c>
      <c r="C28" s="6">
        <f>SUM(C20:C27)</f>
        <v>182</v>
      </c>
      <c r="D28" s="7">
        <f>+(B28-C28)*100/C28</f>
        <v>-27.472527472527471</v>
      </c>
      <c r="E28" s="6">
        <f>SUM(E20:E27)</f>
        <v>1442</v>
      </c>
      <c r="F28" s="6">
        <f>SUM(F20:F27)</f>
        <v>1498</v>
      </c>
      <c r="G28" s="7">
        <f>+(E28-F28)*100/F28</f>
        <v>-3.7383177570093458</v>
      </c>
      <c r="H28" s="6">
        <f>SUM(H20:H27)</f>
        <v>2400</v>
      </c>
      <c r="I28" s="6">
        <f>SUM(I20:I27)</f>
        <v>2430</v>
      </c>
      <c r="J28" s="7">
        <f>+(H28-I28)*100/I28</f>
        <v>-1.2345679012345678</v>
      </c>
    </row>
    <row r="29" spans="1:10" ht="14" x14ac:dyDescent="0.15">
      <c r="A29" s="16" t="s">
        <v>28</v>
      </c>
      <c r="B29" s="14">
        <f>+B7+B13+B19+B28</f>
        <v>1791</v>
      </c>
      <c r="C29" s="14">
        <f>+C7+C13+C19+C28</f>
        <v>2048</v>
      </c>
      <c r="D29" s="15">
        <f>+(B29-C29)*100/C29</f>
        <v>-12.548828125</v>
      </c>
      <c r="E29" s="14">
        <f t="shared" ref="E29:I29" si="7">+E7+E13+E19+E28</f>
        <v>15494</v>
      </c>
      <c r="F29" s="14">
        <f t="shared" si="7"/>
        <v>17512</v>
      </c>
      <c r="G29" s="15">
        <f>+(E29-F29)*100/F29</f>
        <v>-11.523526724531751</v>
      </c>
      <c r="H29" s="14">
        <f t="shared" si="7"/>
        <v>26646</v>
      </c>
      <c r="I29" s="14">
        <f t="shared" si="7"/>
        <v>27845</v>
      </c>
      <c r="J29" s="15">
        <f>+(H29-I29)*100/I29</f>
        <v>-4.3059795295385168</v>
      </c>
    </row>
    <row r="30" spans="1:10" x14ac:dyDescent="0.15">
      <c r="A30" s="13" t="s">
        <v>29</v>
      </c>
      <c r="B30" s="13">
        <f>+B29-B7</f>
        <v>1504</v>
      </c>
      <c r="C30" s="13">
        <f>+C29-C7</f>
        <v>1708</v>
      </c>
      <c r="D30" s="12">
        <f>+(B30-C30)*100/C30</f>
        <v>-11.943793911007026</v>
      </c>
      <c r="E30" s="13">
        <f t="shared" ref="E30:I30" si="8">+E29-E7</f>
        <v>12960</v>
      </c>
      <c r="F30" s="13">
        <f t="shared" si="8"/>
        <v>14600</v>
      </c>
      <c r="G30" s="12">
        <f>+(E30-F30)*100/F30</f>
        <v>-11.232876712328768</v>
      </c>
      <c r="H30" s="13">
        <f t="shared" si="8"/>
        <v>22158</v>
      </c>
      <c r="I30" s="13">
        <f t="shared" si="8"/>
        <v>23234</v>
      </c>
      <c r="J30" s="12">
        <f>+(H30-I30)*100/I30</f>
        <v>-4.6311440130842731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28:C30 C7:C27" formulaRange="1"/>
    <ignoredError sqref="D7:D30" formula="1" formulaRange="1"/>
    <ignoredError sqref="G7:G30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8D3E-F7EB-3C40-83A2-C655E64CB460}">
  <sheetPr codeName="Hoja10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105</v>
      </c>
      <c r="C4" s="19">
        <f>+'Junio 2021'!B4</f>
        <v>122</v>
      </c>
      <c r="D4" s="17">
        <f>+(B4-C4)*100/C4</f>
        <v>-13.934426229508198</v>
      </c>
      <c r="E4" s="2">
        <f>+B4+'Mayo 2022'!E4</f>
        <v>639</v>
      </c>
      <c r="F4" s="2">
        <f>+C4+'Mayo 2022'!F4</f>
        <v>789</v>
      </c>
      <c r="G4" s="17">
        <f t="shared" ref="G4:G27" si="0">+(E4-F4)*100/F4</f>
        <v>-19.011406844106464</v>
      </c>
      <c r="H4" s="2">
        <f>+B4-C4+'Mayo 2022'!H4</f>
        <v>1301</v>
      </c>
      <c r="I4" s="18">
        <f>+'Junio 2021'!H4</f>
        <v>1436</v>
      </c>
      <c r="J4" s="17">
        <f t="shared" ref="J4:J27" si="1">+(H4-I4)*100/I4</f>
        <v>-9.401114206128133</v>
      </c>
    </row>
    <row r="5" spans="1:10" ht="13" x14ac:dyDescent="0.15">
      <c r="A5" s="1" t="s">
        <v>5</v>
      </c>
      <c r="B5" s="2">
        <v>123</v>
      </c>
      <c r="C5" s="19">
        <f>+'Junio 2021'!B5</f>
        <v>140</v>
      </c>
      <c r="D5" s="17">
        <f t="shared" ref="D5:D18" si="2">+(B5-C5)*100/C5</f>
        <v>-12.142857142857142</v>
      </c>
      <c r="E5" s="2">
        <f>+B5+'Mayo 2022'!E5</f>
        <v>735</v>
      </c>
      <c r="F5" s="2">
        <f>+C5+'Mayo 2022'!F5</f>
        <v>848</v>
      </c>
      <c r="G5" s="17">
        <f t="shared" si="0"/>
        <v>-13.325471698113208</v>
      </c>
      <c r="H5" s="2">
        <f>+B5-C5+'Mayo 2022'!H5</f>
        <v>1547</v>
      </c>
      <c r="I5" s="18">
        <f>+'Junio 2021'!H5</f>
        <v>1490</v>
      </c>
      <c r="J5" s="17">
        <f t="shared" si="1"/>
        <v>3.825503355704698</v>
      </c>
    </row>
    <row r="6" spans="1:10" ht="13" x14ac:dyDescent="0.15">
      <c r="A6" s="1" t="s">
        <v>6</v>
      </c>
      <c r="B6" s="2">
        <v>134</v>
      </c>
      <c r="C6" s="19">
        <f>+'Junio 2021'!B6</f>
        <v>169</v>
      </c>
      <c r="D6" s="17">
        <f t="shared" si="2"/>
        <v>-20.710059171597631</v>
      </c>
      <c r="E6" s="2">
        <f>+B6+'Mayo 2022'!E6</f>
        <v>873</v>
      </c>
      <c r="F6" s="2">
        <f>+C6+'Mayo 2022'!F6</f>
        <v>935</v>
      </c>
      <c r="G6" s="17">
        <f t="shared" si="0"/>
        <v>-6.6310160427807485</v>
      </c>
      <c r="H6" s="2">
        <f>+B6-C6+'Mayo 2022'!H6</f>
        <v>1693</v>
      </c>
      <c r="I6" s="18">
        <f>+'Junio 2021'!H6</f>
        <v>1736</v>
      </c>
      <c r="J6" s="17">
        <f t="shared" si="1"/>
        <v>-2.4769585253456223</v>
      </c>
    </row>
    <row r="7" spans="1:10" x14ac:dyDescent="0.15">
      <c r="A7" s="8" t="s">
        <v>1</v>
      </c>
      <c r="B7" s="6">
        <f t="shared" ref="B7" si="3">+B4+B5+B6</f>
        <v>362</v>
      </c>
      <c r="C7" s="6">
        <f>SUM(C4:C6)</f>
        <v>431</v>
      </c>
      <c r="D7" s="7">
        <f>+(B7-C7)*100/C7</f>
        <v>-16.009280742459396</v>
      </c>
      <c r="E7" s="6">
        <f>SUM(E4:E6)</f>
        <v>2247</v>
      </c>
      <c r="F7" s="6">
        <f>SUM(F4:F6)</f>
        <v>2572</v>
      </c>
      <c r="G7" s="7">
        <f t="shared" si="0"/>
        <v>-12.636080870917574</v>
      </c>
      <c r="H7" s="6">
        <f>SUM(H4:H6)</f>
        <v>4541</v>
      </c>
      <c r="I7" s="6">
        <f>SUM(I4:I6)</f>
        <v>4662</v>
      </c>
      <c r="J7" s="7">
        <f t="shared" si="1"/>
        <v>-2.5954525954525955</v>
      </c>
    </row>
    <row r="8" spans="1:10" ht="13" x14ac:dyDescent="0.15">
      <c r="A8" s="1" t="s">
        <v>7</v>
      </c>
      <c r="B8" s="2">
        <v>124</v>
      </c>
      <c r="C8" s="19">
        <f>+'Junio 2021'!B8</f>
        <v>157</v>
      </c>
      <c r="D8" s="17">
        <f t="shared" si="2"/>
        <v>-21.019108280254777</v>
      </c>
      <c r="E8" s="2">
        <f>+B8+'Mayo 2022'!E8</f>
        <v>722</v>
      </c>
      <c r="F8" s="2">
        <f>+C8+'Mayo 2022'!F8</f>
        <v>840</v>
      </c>
      <c r="G8" s="17">
        <f t="shared" si="0"/>
        <v>-14.047619047619047</v>
      </c>
      <c r="H8" s="2">
        <f>+B8-C8+'Mayo 2022'!H8</f>
        <v>1464</v>
      </c>
      <c r="I8" s="18">
        <f>+'Junio 2021'!H8</f>
        <v>1583</v>
      </c>
      <c r="J8" s="17">
        <f t="shared" si="1"/>
        <v>-7.5173720783322802</v>
      </c>
    </row>
    <row r="9" spans="1:10" ht="13" x14ac:dyDescent="0.15">
      <c r="A9" s="1" t="s">
        <v>8</v>
      </c>
      <c r="B9" s="2">
        <v>182</v>
      </c>
      <c r="C9" s="19">
        <f>+'Junio 2021'!B9</f>
        <v>211</v>
      </c>
      <c r="D9" s="17">
        <f t="shared" si="2"/>
        <v>-13.744075829383887</v>
      </c>
      <c r="E9" s="2">
        <f>+B9+'Mayo 2022'!E9</f>
        <v>1253</v>
      </c>
      <c r="F9" s="2">
        <f>+C9+'Mayo 2022'!F9</f>
        <v>1406</v>
      </c>
      <c r="G9" s="17">
        <f t="shared" si="0"/>
        <v>-10.881934566145093</v>
      </c>
      <c r="H9" s="2">
        <f>+B9-C9+'Mayo 2022'!H9</f>
        <v>2471</v>
      </c>
      <c r="I9" s="18">
        <f>+'Junio 2021'!H9</f>
        <v>2572</v>
      </c>
      <c r="J9" s="17">
        <f t="shared" si="1"/>
        <v>-3.9269051321928461</v>
      </c>
    </row>
    <row r="10" spans="1:10" ht="13" x14ac:dyDescent="0.15">
      <c r="A10" s="1" t="s">
        <v>9</v>
      </c>
      <c r="B10" s="2">
        <v>305</v>
      </c>
      <c r="C10" s="19">
        <f>+'Junio 2021'!B10</f>
        <v>341</v>
      </c>
      <c r="D10" s="17">
        <f t="shared" si="2"/>
        <v>-10.557184750733137</v>
      </c>
      <c r="E10" s="2">
        <f>+B10+'Mayo 2022'!E10</f>
        <v>1987</v>
      </c>
      <c r="F10" s="2">
        <f>+C10+'Mayo 2022'!F10</f>
        <v>2210</v>
      </c>
      <c r="G10" s="17">
        <f t="shared" si="0"/>
        <v>-10.090497737556561</v>
      </c>
      <c r="H10" s="2">
        <f>+B10-C10+'Mayo 2022'!H10</f>
        <v>3866</v>
      </c>
      <c r="I10" s="18">
        <f>+'Junio 2021'!H10</f>
        <v>3941</v>
      </c>
      <c r="J10" s="17">
        <f t="shared" si="1"/>
        <v>-1.9030702867292566</v>
      </c>
    </row>
    <row r="11" spans="1:10" ht="13" x14ac:dyDescent="0.15">
      <c r="A11" s="1" t="s">
        <v>10</v>
      </c>
      <c r="B11" s="2">
        <v>232</v>
      </c>
      <c r="C11" s="19">
        <f>+'Junio 2021'!B11</f>
        <v>288</v>
      </c>
      <c r="D11" s="17">
        <f t="shared" si="2"/>
        <v>-19.444444444444443</v>
      </c>
      <c r="E11" s="2">
        <f>+B11+'Mayo 2022'!E11</f>
        <v>1510</v>
      </c>
      <c r="F11" s="2">
        <f>+C11+'Mayo 2022'!F11</f>
        <v>1773</v>
      </c>
      <c r="G11" s="17">
        <f t="shared" si="0"/>
        <v>-14.833615341229555</v>
      </c>
      <c r="H11" s="2">
        <f>+B11-C11+'Mayo 2022'!H11</f>
        <v>2993</v>
      </c>
      <c r="I11" s="18">
        <f>+'Junio 2021'!H11</f>
        <v>3092</v>
      </c>
      <c r="J11" s="17">
        <f t="shared" si="1"/>
        <v>-3.2018111254851229</v>
      </c>
    </row>
    <row r="12" spans="1:10" ht="13" x14ac:dyDescent="0.15">
      <c r="A12" s="1" t="s">
        <v>11</v>
      </c>
      <c r="B12" s="2">
        <v>258</v>
      </c>
      <c r="C12" s="19">
        <f>+'Junio 2021'!B12</f>
        <v>311</v>
      </c>
      <c r="D12" s="17">
        <f t="shared" si="2"/>
        <v>-17.041800643086816</v>
      </c>
      <c r="E12" s="2">
        <f>+B12+'Mayo 2022'!E12</f>
        <v>1750</v>
      </c>
      <c r="F12" s="2">
        <f>+C12+'Mayo 2022'!F12</f>
        <v>2028</v>
      </c>
      <c r="G12" s="17">
        <f t="shared" si="0"/>
        <v>-13.708086785009861</v>
      </c>
      <c r="H12" s="2">
        <f>+B12-C12+'Mayo 2022'!H12</f>
        <v>3467</v>
      </c>
      <c r="I12" s="18">
        <f>+'Junio 2021'!H12</f>
        <v>3619</v>
      </c>
      <c r="J12" s="17">
        <f t="shared" si="1"/>
        <v>-4.2000552638850515</v>
      </c>
    </row>
    <row r="13" spans="1:10" x14ac:dyDescent="0.15">
      <c r="A13" s="8" t="s">
        <v>2</v>
      </c>
      <c r="B13" s="6">
        <f t="shared" ref="B13" si="4">+B8+B9+B10+B11+B12</f>
        <v>1101</v>
      </c>
      <c r="C13" s="6">
        <f>SUM(C8:C12)</f>
        <v>1308</v>
      </c>
      <c r="D13" s="7">
        <f>+(B13-C13)*100/C13</f>
        <v>-15.825688073394495</v>
      </c>
      <c r="E13" s="6">
        <f>SUM(E8:E12)</f>
        <v>7222</v>
      </c>
      <c r="F13" s="6">
        <f>SUM(F8:F12)</f>
        <v>8257</v>
      </c>
      <c r="G13" s="7">
        <f t="shared" si="0"/>
        <v>-12.534818941504179</v>
      </c>
      <c r="H13" s="6">
        <f>SUM(H8:H12)</f>
        <v>14261</v>
      </c>
      <c r="I13" s="6">
        <f>SUM(I8:I12)</f>
        <v>14807</v>
      </c>
      <c r="J13" s="7">
        <f t="shared" si="1"/>
        <v>-3.6874451273046533</v>
      </c>
    </row>
    <row r="14" spans="1:10" ht="13" x14ac:dyDescent="0.15">
      <c r="A14" s="1" t="s">
        <v>12</v>
      </c>
      <c r="B14" s="2">
        <v>143</v>
      </c>
      <c r="C14" s="19">
        <f>+'Junio 2021'!B14</f>
        <v>147</v>
      </c>
      <c r="D14" s="17">
        <f t="shared" si="2"/>
        <v>-2.7210884353741496</v>
      </c>
      <c r="E14" s="2">
        <f>+B14+'Mayo 2022'!E14</f>
        <v>869</v>
      </c>
      <c r="F14" s="2">
        <f>+C14+'Mayo 2022'!F14</f>
        <v>987</v>
      </c>
      <c r="G14" s="17">
        <f t="shared" si="0"/>
        <v>-11.955420466058763</v>
      </c>
      <c r="H14" s="2">
        <f>+B14-C14+'Mayo 2022'!H14</f>
        <v>1661</v>
      </c>
      <c r="I14" s="18">
        <f>+'Junio 2021'!H14</f>
        <v>1726</v>
      </c>
      <c r="J14" s="17">
        <f t="shared" si="1"/>
        <v>-3.7659327925840094</v>
      </c>
    </row>
    <row r="15" spans="1:10" ht="13" x14ac:dyDescent="0.15">
      <c r="A15" s="1" t="s">
        <v>13</v>
      </c>
      <c r="B15" s="2">
        <v>110</v>
      </c>
      <c r="C15" s="19">
        <f>+'Junio 2021'!B15</f>
        <v>114</v>
      </c>
      <c r="D15" s="17">
        <f t="shared" si="2"/>
        <v>-3.5087719298245612</v>
      </c>
      <c r="E15" s="2">
        <f>+B15+'Mayo 2022'!E15</f>
        <v>719</v>
      </c>
      <c r="F15" s="2">
        <f>+C15+'Mayo 2022'!F15</f>
        <v>790</v>
      </c>
      <c r="G15" s="17">
        <f t="shared" si="0"/>
        <v>-8.9873417721518987</v>
      </c>
      <c r="H15" s="2">
        <f>+B15-C15+'Mayo 2022'!H15</f>
        <v>1357</v>
      </c>
      <c r="I15" s="18">
        <f>+'Junio 2021'!H15</f>
        <v>1440</v>
      </c>
      <c r="J15" s="17">
        <f t="shared" si="1"/>
        <v>-5.7638888888888893</v>
      </c>
    </row>
    <row r="16" spans="1:10" ht="13" x14ac:dyDescent="0.15">
      <c r="A16" s="1" t="s">
        <v>14</v>
      </c>
      <c r="B16" s="2">
        <v>102</v>
      </c>
      <c r="C16" s="19">
        <f>+'Junio 2021'!B16</f>
        <v>108</v>
      </c>
      <c r="D16" s="17">
        <f t="shared" si="2"/>
        <v>-5.5555555555555554</v>
      </c>
      <c r="E16" s="2">
        <f>+B16+'Mayo 2022'!E16</f>
        <v>644</v>
      </c>
      <c r="F16" s="2">
        <f>+C16+'Mayo 2022'!F16</f>
        <v>716</v>
      </c>
      <c r="G16" s="17">
        <f t="shared" si="0"/>
        <v>-10.05586592178771</v>
      </c>
      <c r="H16" s="2">
        <f>+B16-C16+'Mayo 2022'!H16</f>
        <v>1275</v>
      </c>
      <c r="I16" s="18">
        <f>+'Junio 2021'!H16</f>
        <v>1301</v>
      </c>
      <c r="J16" s="17">
        <f t="shared" si="1"/>
        <v>-1.9984627209838586</v>
      </c>
    </row>
    <row r="17" spans="1:10" ht="13" x14ac:dyDescent="0.15">
      <c r="A17" s="1" t="s">
        <v>15</v>
      </c>
      <c r="B17" s="2">
        <v>75</v>
      </c>
      <c r="C17" s="19">
        <f>+'Junio 2021'!B17</f>
        <v>90</v>
      </c>
      <c r="D17" s="17">
        <f t="shared" si="2"/>
        <v>-16.666666666666668</v>
      </c>
      <c r="E17" s="2">
        <f>+B17+'Mayo 2022'!E17</f>
        <v>407</v>
      </c>
      <c r="F17" s="2">
        <f>+C17+'Mayo 2022'!F17</f>
        <v>536</v>
      </c>
      <c r="G17" s="17">
        <f t="shared" si="0"/>
        <v>-24.067164179104477</v>
      </c>
      <c r="H17" s="2">
        <f>+B17-C17+'Mayo 2022'!H17</f>
        <v>800</v>
      </c>
      <c r="I17" s="18">
        <f>+'Junio 2021'!H17</f>
        <v>954</v>
      </c>
      <c r="J17" s="17">
        <f t="shared" si="1"/>
        <v>-16.142557651991613</v>
      </c>
    </row>
    <row r="18" spans="1:10" ht="13" x14ac:dyDescent="0.15">
      <c r="A18" s="1" t="s">
        <v>31</v>
      </c>
      <c r="B18" s="2">
        <v>42</v>
      </c>
      <c r="C18" s="19">
        <f>+'Junio 2021'!B18</f>
        <v>41</v>
      </c>
      <c r="D18" s="17">
        <f t="shared" si="2"/>
        <v>2.4390243902439024</v>
      </c>
      <c r="E18" s="2">
        <f>+B18+'Mayo 2022'!E18</f>
        <v>285</v>
      </c>
      <c r="F18" s="2">
        <f>+C18+'Mayo 2022'!F18</f>
        <v>290</v>
      </c>
      <c r="G18" s="17">
        <f t="shared" si="0"/>
        <v>-1.7241379310344827</v>
      </c>
      <c r="H18" s="2">
        <f>+B18-C18+'Mayo 2022'!H18</f>
        <v>558</v>
      </c>
      <c r="I18" s="18">
        <f>+'Junio 2021'!H18</f>
        <v>552</v>
      </c>
      <c r="J18" s="17">
        <f t="shared" si="1"/>
        <v>1.0869565217391304</v>
      </c>
    </row>
    <row r="19" spans="1:10" x14ac:dyDescent="0.15">
      <c r="A19" s="8" t="s">
        <v>3</v>
      </c>
      <c r="B19" s="6">
        <f t="shared" ref="B19" si="5">+B14+B16+B15+B17+B18</f>
        <v>472</v>
      </c>
      <c r="C19" s="6">
        <f>SUM(C14:C18)</f>
        <v>500</v>
      </c>
      <c r="D19" s="7">
        <f>+(B19-C19)*100/C19</f>
        <v>-5.6</v>
      </c>
      <c r="E19" s="6">
        <f>SUM(E14:E18)</f>
        <v>2924</v>
      </c>
      <c r="F19" s="6">
        <f>SUM(F14:F18)</f>
        <v>3319</v>
      </c>
      <c r="G19" s="7">
        <f t="shared" si="0"/>
        <v>-11.901175052726725</v>
      </c>
      <c r="H19" s="6">
        <f>SUM(H14:H18)</f>
        <v>5651</v>
      </c>
      <c r="I19" s="6">
        <f>SUM(I14:I18)</f>
        <v>5973</v>
      </c>
      <c r="J19" s="7">
        <f t="shared" si="1"/>
        <v>-5.3909258329147836</v>
      </c>
    </row>
    <row r="20" spans="1:10" ht="13" x14ac:dyDescent="0.15">
      <c r="A20" s="1" t="s">
        <v>16</v>
      </c>
      <c r="B20" s="2">
        <v>42</v>
      </c>
      <c r="C20" s="19">
        <f>+'Junio 2021'!B20</f>
        <v>33</v>
      </c>
      <c r="D20" s="17">
        <f t="shared" ref="D20:D27" si="6">+(B20-C20)*100/C20</f>
        <v>27.272727272727273</v>
      </c>
      <c r="E20" s="2">
        <f>+B20+'Mayo 2022'!E20</f>
        <v>259</v>
      </c>
      <c r="F20" s="2">
        <f>+C20+'Mayo 2022'!F20</f>
        <v>268</v>
      </c>
      <c r="G20" s="17">
        <f t="shared" si="0"/>
        <v>-3.3582089552238807</v>
      </c>
      <c r="H20" s="2">
        <f>+B20-C20+'Mayo 2022'!H20</f>
        <v>478</v>
      </c>
      <c r="I20" s="18">
        <f>+'Junio 2021'!H20</f>
        <v>499</v>
      </c>
      <c r="J20" s="17">
        <f t="shared" si="1"/>
        <v>-4.2084168336673349</v>
      </c>
    </row>
    <row r="21" spans="1:10" ht="13" x14ac:dyDescent="0.15">
      <c r="A21" s="1" t="s">
        <v>17</v>
      </c>
      <c r="B21" s="2">
        <v>33</v>
      </c>
      <c r="C21" s="19">
        <f>+'Junio 2021'!B21</f>
        <v>32</v>
      </c>
      <c r="D21" s="17">
        <f t="shared" si="6"/>
        <v>3.125</v>
      </c>
      <c r="E21" s="2">
        <f>+B21+'Mayo 2022'!E21</f>
        <v>219</v>
      </c>
      <c r="F21" s="2">
        <f>+C21+'Mayo 2022'!F21</f>
        <v>236</v>
      </c>
      <c r="G21" s="17">
        <f t="shared" si="0"/>
        <v>-7.2033898305084749</v>
      </c>
      <c r="H21" s="2">
        <f>+B21-C21+'Mayo 2022'!H21</f>
        <v>439</v>
      </c>
      <c r="I21" s="18">
        <f>+'Junio 2021'!H21</f>
        <v>437</v>
      </c>
      <c r="J21" s="17">
        <f t="shared" si="1"/>
        <v>0.45766590389016021</v>
      </c>
    </row>
    <row r="22" spans="1:10" ht="13" x14ac:dyDescent="0.15">
      <c r="A22" s="1" t="s">
        <v>19</v>
      </c>
      <c r="B22" s="2">
        <v>16</v>
      </c>
      <c r="C22" s="19">
        <f>+'Junio 2021'!B22</f>
        <v>15</v>
      </c>
      <c r="D22" s="17">
        <f t="shared" si="6"/>
        <v>6.666666666666667</v>
      </c>
      <c r="E22" s="2">
        <f>+B22+'Mayo 2022'!E22</f>
        <v>115</v>
      </c>
      <c r="F22" s="2">
        <f>+C22+'Mayo 2022'!F22</f>
        <v>90</v>
      </c>
      <c r="G22" s="17">
        <f t="shared" si="0"/>
        <v>27.777777777777779</v>
      </c>
      <c r="H22" s="2">
        <f>+B22-C22+'Mayo 2022'!H22</f>
        <v>214</v>
      </c>
      <c r="I22" s="18">
        <f>+'Junio 2021'!H22</f>
        <v>177</v>
      </c>
      <c r="J22" s="17">
        <f t="shared" si="1"/>
        <v>20.903954802259886</v>
      </c>
    </row>
    <row r="23" spans="1:10" ht="13" x14ac:dyDescent="0.15">
      <c r="A23" s="1" t="s">
        <v>18</v>
      </c>
      <c r="B23" s="2">
        <v>24</v>
      </c>
      <c r="C23" s="19">
        <f>+'Junio 2021'!B23</f>
        <v>18</v>
      </c>
      <c r="D23" s="17">
        <f t="shared" si="6"/>
        <v>33.333333333333336</v>
      </c>
      <c r="E23" s="2">
        <f>+B23+'Mayo 2022'!E23</f>
        <v>130</v>
      </c>
      <c r="F23" s="2">
        <f>+C23+'Mayo 2022'!F23</f>
        <v>161</v>
      </c>
      <c r="G23" s="17">
        <f t="shared" si="0"/>
        <v>-19.254658385093169</v>
      </c>
      <c r="H23" s="2">
        <f>+B23-C23+'Mayo 2022'!H23</f>
        <v>235</v>
      </c>
      <c r="I23" s="18">
        <f>+'Junio 2021'!H23</f>
        <v>290</v>
      </c>
      <c r="J23" s="17">
        <f t="shared" si="1"/>
        <v>-18.96551724137931</v>
      </c>
    </row>
    <row r="24" spans="1:10" ht="13" x14ac:dyDescent="0.15">
      <c r="A24" s="1" t="s">
        <v>20</v>
      </c>
      <c r="B24" s="2">
        <v>20</v>
      </c>
      <c r="C24" s="19">
        <f>+'Junio 2021'!B24</f>
        <v>19</v>
      </c>
      <c r="D24" s="17">
        <f t="shared" si="6"/>
        <v>5.2631578947368425</v>
      </c>
      <c r="E24" s="2">
        <f>+B24+'Mayo 2022'!E24</f>
        <v>117</v>
      </c>
      <c r="F24" s="2">
        <f>+C24+'Mayo 2022'!F24</f>
        <v>144</v>
      </c>
      <c r="G24" s="17">
        <f t="shared" si="0"/>
        <v>-18.75</v>
      </c>
      <c r="H24" s="2">
        <f>+B24-C24+'Mayo 2022'!H24</f>
        <v>235</v>
      </c>
      <c r="I24" s="18">
        <f>+'Junio 2021'!H24</f>
        <v>265</v>
      </c>
      <c r="J24" s="17">
        <f t="shared" si="1"/>
        <v>-11.320754716981131</v>
      </c>
    </row>
    <row r="25" spans="1:10" ht="13" x14ac:dyDescent="0.15">
      <c r="A25" s="1" t="s">
        <v>22</v>
      </c>
      <c r="B25" s="2">
        <v>43</v>
      </c>
      <c r="C25" s="19">
        <f>+'Junio 2021'!B25</f>
        <v>41</v>
      </c>
      <c r="D25" s="17">
        <f t="shared" si="6"/>
        <v>4.8780487804878048</v>
      </c>
      <c r="E25" s="2">
        <f>+B25+'Mayo 2022'!E25</f>
        <v>324</v>
      </c>
      <c r="F25" s="2">
        <f>+C25+'Mayo 2022'!F25</f>
        <v>279</v>
      </c>
      <c r="G25" s="17">
        <f t="shared" si="0"/>
        <v>16.129032258064516</v>
      </c>
      <c r="H25" s="2">
        <f>+B25-C25+'Mayo 2022'!H25</f>
        <v>576</v>
      </c>
      <c r="I25" s="18">
        <f>+'Junio 2021'!H25</f>
        <v>503</v>
      </c>
      <c r="J25" s="17">
        <f t="shared" si="1"/>
        <v>14.512922465208748</v>
      </c>
    </row>
    <row r="26" spans="1:10" ht="13" x14ac:dyDescent="0.15">
      <c r="A26" s="1" t="s">
        <v>21</v>
      </c>
      <c r="B26" s="2">
        <v>12</v>
      </c>
      <c r="C26" s="19">
        <f>+'Junio 2021'!B26</f>
        <v>14</v>
      </c>
      <c r="D26" s="17">
        <f t="shared" si="6"/>
        <v>-14.285714285714286</v>
      </c>
      <c r="E26" s="2">
        <f>+B26+'Mayo 2022'!E26</f>
        <v>94</v>
      </c>
      <c r="F26" s="2">
        <f>+C26+'Mayo 2022'!F26</f>
        <v>93</v>
      </c>
      <c r="G26" s="17">
        <f t="shared" si="0"/>
        <v>1.075268817204301</v>
      </c>
      <c r="H26" s="2">
        <f>+B26-C26+'Mayo 2022'!H26</f>
        <v>169</v>
      </c>
      <c r="I26" s="18">
        <f>+'Junio 2021'!H26</f>
        <v>166</v>
      </c>
      <c r="J26" s="17">
        <f t="shared" si="1"/>
        <v>1.8072289156626506</v>
      </c>
    </row>
    <row r="27" spans="1:10" ht="13" x14ac:dyDescent="0.15">
      <c r="A27" s="1" t="s">
        <v>30</v>
      </c>
      <c r="B27" s="2">
        <v>4</v>
      </c>
      <c r="C27" s="19">
        <f>+'Junio 2021'!B27</f>
        <v>5</v>
      </c>
      <c r="D27" s="17">
        <f t="shared" si="6"/>
        <v>-20</v>
      </c>
      <c r="E27" s="2">
        <f>+B27+'Mayo 2022'!E27</f>
        <v>52</v>
      </c>
      <c r="F27" s="2">
        <f>+C27+'Mayo 2022'!F27</f>
        <v>45</v>
      </c>
      <c r="G27" s="17">
        <f t="shared" si="0"/>
        <v>15.555555555555555</v>
      </c>
      <c r="H27" s="2">
        <f>+B27-C27+'Mayo 2022'!H27</f>
        <v>104</v>
      </c>
      <c r="I27" s="18">
        <f>+'Junio 2021'!H27</f>
        <v>75</v>
      </c>
      <c r="J27" s="17">
        <f t="shared" si="1"/>
        <v>38.666666666666664</v>
      </c>
    </row>
    <row r="28" spans="1:10" x14ac:dyDescent="0.15">
      <c r="A28" s="8" t="s">
        <v>27</v>
      </c>
      <c r="B28" s="6">
        <f>SUM(B20:B27)</f>
        <v>194</v>
      </c>
      <c r="C28" s="6">
        <f>SUM(C20:C27)</f>
        <v>177</v>
      </c>
      <c r="D28" s="7">
        <f>+(B28-C28)*100/C28</f>
        <v>9.6045197740112993</v>
      </c>
      <c r="E28" s="6">
        <f>SUM(E20:E27)</f>
        <v>1310</v>
      </c>
      <c r="F28" s="6">
        <f>SUM(F20:F27)</f>
        <v>1316</v>
      </c>
      <c r="G28" s="7">
        <f>+(E28-F28)*100/F28</f>
        <v>-0.45592705167173253</v>
      </c>
      <c r="H28" s="6">
        <f>SUM(H20:H27)</f>
        <v>2450</v>
      </c>
      <c r="I28" s="6">
        <f>SUM(I20:I27)</f>
        <v>2412</v>
      </c>
      <c r="J28" s="7">
        <f>+(H28-I28)*100/I28</f>
        <v>1.5754560530679933</v>
      </c>
    </row>
    <row r="29" spans="1:10" ht="14" x14ac:dyDescent="0.15">
      <c r="A29" s="16" t="s">
        <v>28</v>
      </c>
      <c r="B29" s="14">
        <f>+B7+B13+B19+B28</f>
        <v>2129</v>
      </c>
      <c r="C29" s="14">
        <f>+C7+C13+C19+C28</f>
        <v>2416</v>
      </c>
      <c r="D29" s="15">
        <f>+(B29-C29)*100/C29</f>
        <v>-11.879139072847682</v>
      </c>
      <c r="E29" s="14">
        <f t="shared" ref="E29:I29" si="7">+E7+E13+E19+E28</f>
        <v>13703</v>
      </c>
      <c r="F29" s="14">
        <f t="shared" si="7"/>
        <v>15464</v>
      </c>
      <c r="G29" s="15">
        <f>+(E29-F29)*100/F29</f>
        <v>-11.387739265390584</v>
      </c>
      <c r="H29" s="14">
        <f t="shared" si="7"/>
        <v>26903</v>
      </c>
      <c r="I29" s="14">
        <f t="shared" si="7"/>
        <v>27854</v>
      </c>
      <c r="J29" s="15">
        <f>+(H29-I29)*100/I29</f>
        <v>-3.414231349177856</v>
      </c>
    </row>
    <row r="30" spans="1:10" x14ac:dyDescent="0.15">
      <c r="A30" s="13" t="s">
        <v>29</v>
      </c>
      <c r="B30" s="13">
        <f>+B29-B7</f>
        <v>1767</v>
      </c>
      <c r="C30" s="13">
        <f>+C29-C7</f>
        <v>1985</v>
      </c>
      <c r="D30" s="12">
        <f>+(B30-C30)*100/C30</f>
        <v>-10.982367758186397</v>
      </c>
      <c r="E30" s="13">
        <f t="shared" ref="E30:I30" si="8">+E29-E7</f>
        <v>11456</v>
      </c>
      <c r="F30" s="13">
        <f t="shared" si="8"/>
        <v>12892</v>
      </c>
      <c r="G30" s="12">
        <f>+(E30-F30)*100/F30</f>
        <v>-11.138690660874961</v>
      </c>
      <c r="H30" s="13">
        <f t="shared" si="8"/>
        <v>22362</v>
      </c>
      <c r="I30" s="13">
        <f t="shared" si="8"/>
        <v>23192</v>
      </c>
      <c r="J30" s="12">
        <f>+(H30-I30)*100/I30</f>
        <v>-3.5788202828561575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18E4-C677-A047-9336-A4D500E6AC89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53</v>
      </c>
      <c r="C4" s="19">
        <f>+'Agosto 2023'!B4</f>
        <v>77</v>
      </c>
      <c r="D4" s="17">
        <f>+(B4-C4)*100/C4</f>
        <v>-31.168831168831169</v>
      </c>
      <c r="E4" s="2">
        <f>+B4+'Julio 2024'!E4</f>
        <v>608</v>
      </c>
      <c r="F4" s="2">
        <f>+C4+'Julio 2024'!F4</f>
        <v>713</v>
      </c>
      <c r="G4" s="17">
        <f t="shared" ref="G4:G27" si="0">+(E4-F4)*100/F4</f>
        <v>-14.726507713884994</v>
      </c>
      <c r="H4" s="2">
        <f>+B4-C4+'Julio 2024'!H4</f>
        <v>914</v>
      </c>
      <c r="I4" s="18">
        <f>+'Agosto 2023'!H4</f>
        <v>1051</v>
      </c>
      <c r="J4" s="17">
        <f t="shared" ref="J4:J27" si="1">+(H4-I4)*100/I4</f>
        <v>-13.035204567078972</v>
      </c>
    </row>
    <row r="5" spans="1:10" ht="13" x14ac:dyDescent="0.15">
      <c r="A5" s="1" t="s">
        <v>5</v>
      </c>
      <c r="B5" s="2">
        <v>89</v>
      </c>
      <c r="C5" s="19">
        <f>+'Agosto 2023'!B5</f>
        <v>80</v>
      </c>
      <c r="D5" s="17">
        <f t="shared" ref="D5:D18" si="2">+(B5-C5)*100/C5</f>
        <v>11.25</v>
      </c>
      <c r="E5" s="2">
        <f>+B5+'Julio 2024'!E5</f>
        <v>788</v>
      </c>
      <c r="F5" s="2">
        <f>+C5+'Julio 2024'!F5</f>
        <v>794</v>
      </c>
      <c r="G5" s="17">
        <f t="shared" si="0"/>
        <v>-0.75566750629722923</v>
      </c>
      <c r="H5" s="2">
        <f>+B5-C5+'Julio 2024'!H5</f>
        <v>1147</v>
      </c>
      <c r="I5" s="18">
        <f>+'Agosto 2023'!H5</f>
        <v>1167</v>
      </c>
      <c r="J5" s="17">
        <f t="shared" si="1"/>
        <v>-1.7137960582690659</v>
      </c>
    </row>
    <row r="6" spans="1:10" ht="13" x14ac:dyDescent="0.15">
      <c r="A6" s="1" t="s">
        <v>6</v>
      </c>
      <c r="B6" s="2">
        <v>86</v>
      </c>
      <c r="C6" s="19">
        <f>+'Agosto 2023'!B6</f>
        <v>76</v>
      </c>
      <c r="D6" s="17">
        <f t="shared" si="2"/>
        <v>13.157894736842104</v>
      </c>
      <c r="E6" s="2">
        <f>+B6+'Julio 2024'!E6</f>
        <v>932</v>
      </c>
      <c r="F6" s="2">
        <f>+C6+'Julio 2024'!F6</f>
        <v>957</v>
      </c>
      <c r="G6" s="17">
        <f t="shared" si="0"/>
        <v>-2.6123301985370952</v>
      </c>
      <c r="H6" s="2">
        <f>+B6-C6+'Julio 2024'!H6</f>
        <v>1396</v>
      </c>
      <c r="I6" s="18">
        <f>+'Agosto 2023'!H6</f>
        <v>1453</v>
      </c>
      <c r="J6" s="17">
        <f t="shared" si="1"/>
        <v>-3.9229181004817617</v>
      </c>
    </row>
    <row r="7" spans="1:10" x14ac:dyDescent="0.15">
      <c r="A7" s="8" t="s">
        <v>1</v>
      </c>
      <c r="B7" s="6">
        <f t="shared" ref="B7" si="3">SUM(B4:B6)</f>
        <v>228</v>
      </c>
      <c r="C7" s="6">
        <f>SUM(C4:C6)</f>
        <v>233</v>
      </c>
      <c r="D7" s="7">
        <f>+(B7-C7)*100/C7</f>
        <v>-2.1459227467811157</v>
      </c>
      <c r="E7" s="6">
        <f>SUM(E4:E6)</f>
        <v>2328</v>
      </c>
      <c r="F7" s="6">
        <f>SUM(F4:F6)</f>
        <v>2464</v>
      </c>
      <c r="G7" s="7">
        <f t="shared" si="0"/>
        <v>-5.5194805194805197</v>
      </c>
      <c r="H7" s="6">
        <f>SUM(H4:H6)</f>
        <v>3457</v>
      </c>
      <c r="I7" s="6">
        <f>SUM(I4:I6)</f>
        <v>3671</v>
      </c>
      <c r="J7" s="7">
        <f t="shared" si="1"/>
        <v>-5.829474257695451</v>
      </c>
    </row>
    <row r="8" spans="1:10" ht="13" x14ac:dyDescent="0.15">
      <c r="A8" s="1" t="s">
        <v>7</v>
      </c>
      <c r="B8" s="2">
        <v>79</v>
      </c>
      <c r="C8" s="19">
        <f>+'Agosto 2023'!B8</f>
        <v>72</v>
      </c>
      <c r="D8" s="17">
        <f t="shared" si="2"/>
        <v>9.7222222222222214</v>
      </c>
      <c r="E8" s="2">
        <f>+B8+'Julio 2024'!E8</f>
        <v>807</v>
      </c>
      <c r="F8" s="2">
        <f>+C8+'Julio 2024'!F8</f>
        <v>833</v>
      </c>
      <c r="G8" s="17">
        <f t="shared" si="0"/>
        <v>-3.1212484993997598</v>
      </c>
      <c r="H8" s="2">
        <f>+B8-C8+'Julio 2024'!H8</f>
        <v>1225</v>
      </c>
      <c r="I8" s="18">
        <f>+'Agosto 2023'!H8</f>
        <v>1263</v>
      </c>
      <c r="J8" s="17">
        <f t="shared" si="1"/>
        <v>-3.0087094220110848</v>
      </c>
    </row>
    <row r="9" spans="1:10" ht="13" x14ac:dyDescent="0.15">
      <c r="A9" s="1" t="s">
        <v>8</v>
      </c>
      <c r="B9" s="2">
        <v>146</v>
      </c>
      <c r="C9" s="19">
        <f>+'Agosto 2023'!B9</f>
        <v>138</v>
      </c>
      <c r="D9" s="17">
        <f t="shared" si="2"/>
        <v>5.7971014492753623</v>
      </c>
      <c r="E9" s="2">
        <f>+B9+'Julio 2024'!E9</f>
        <v>1574</v>
      </c>
      <c r="F9" s="2">
        <f>+C9+'Julio 2024'!F9</f>
        <v>1452</v>
      </c>
      <c r="G9" s="17">
        <f t="shared" si="0"/>
        <v>8.4022038567493116</v>
      </c>
      <c r="H9" s="2">
        <f>+B9-C9+'Julio 2024'!H9</f>
        <v>2250</v>
      </c>
      <c r="I9" s="18">
        <f>+'Agosto 2023'!H9</f>
        <v>2230</v>
      </c>
      <c r="J9" s="17">
        <f t="shared" si="1"/>
        <v>0.89686098654708524</v>
      </c>
    </row>
    <row r="10" spans="1:10" ht="13" x14ac:dyDescent="0.15">
      <c r="A10" s="1" t="s">
        <v>9</v>
      </c>
      <c r="B10" s="2">
        <v>223</v>
      </c>
      <c r="C10" s="19">
        <f>+'Agosto 2023'!B10</f>
        <v>221</v>
      </c>
      <c r="D10" s="17">
        <f t="shared" si="2"/>
        <v>0.90497737556561086</v>
      </c>
      <c r="E10" s="2">
        <f>+B10+'Julio 2024'!E10</f>
        <v>2411</v>
      </c>
      <c r="F10" s="2">
        <f>+C10+'Julio 2024'!F10</f>
        <v>2342</v>
      </c>
      <c r="G10" s="17">
        <f t="shared" si="0"/>
        <v>2.9461998292058071</v>
      </c>
      <c r="H10" s="2">
        <f>+B10-C10+'Julio 2024'!H10</f>
        <v>3546</v>
      </c>
      <c r="I10" s="18">
        <f>+'Agosto 2023'!H10</f>
        <v>3487</v>
      </c>
      <c r="J10" s="17">
        <f t="shared" si="1"/>
        <v>1.6919988528821337</v>
      </c>
    </row>
    <row r="11" spans="1:10" ht="13" x14ac:dyDescent="0.15">
      <c r="A11" s="1" t="s">
        <v>10</v>
      </c>
      <c r="B11" s="2">
        <v>170</v>
      </c>
      <c r="C11" s="19">
        <f>+'Agosto 2023'!B11</f>
        <v>161</v>
      </c>
      <c r="D11" s="17">
        <f t="shared" si="2"/>
        <v>5.5900621118012426</v>
      </c>
      <c r="E11" s="2">
        <f>+B11+'Julio 2024'!E11</f>
        <v>1975</v>
      </c>
      <c r="F11" s="2">
        <f>+C11+'Julio 2024'!F11</f>
        <v>1874</v>
      </c>
      <c r="G11" s="17">
        <f t="shared" si="0"/>
        <v>5.3895410885805761</v>
      </c>
      <c r="H11" s="2">
        <f>+B11-C11+'Julio 2024'!H11</f>
        <v>2866</v>
      </c>
      <c r="I11" s="18">
        <f>+'Agosto 2023'!H11</f>
        <v>2806</v>
      </c>
      <c r="J11" s="17">
        <f t="shared" si="1"/>
        <v>2.1382751247327154</v>
      </c>
    </row>
    <row r="12" spans="1:10" ht="13" x14ac:dyDescent="0.15">
      <c r="A12" s="1" t="s">
        <v>11</v>
      </c>
      <c r="B12" s="2">
        <v>220</v>
      </c>
      <c r="C12" s="19">
        <f>+'Agosto 2023'!B12</f>
        <v>182</v>
      </c>
      <c r="D12" s="17">
        <f t="shared" si="2"/>
        <v>20.87912087912088</v>
      </c>
      <c r="E12" s="2">
        <f>+B12+'Julio 2024'!E12</f>
        <v>2322</v>
      </c>
      <c r="F12" s="2">
        <f>+C12+'Julio 2024'!F12</f>
        <v>2153</v>
      </c>
      <c r="G12" s="17">
        <f t="shared" si="0"/>
        <v>7.8495123084068741</v>
      </c>
      <c r="H12" s="2">
        <f>+B12-C12+'Julio 2024'!H12</f>
        <v>3375</v>
      </c>
      <c r="I12" s="18">
        <f>+'Agosto 2023'!H12</f>
        <v>3220</v>
      </c>
      <c r="J12" s="17">
        <f t="shared" si="1"/>
        <v>4.8136645962732922</v>
      </c>
    </row>
    <row r="13" spans="1:10" x14ac:dyDescent="0.15">
      <c r="A13" s="8" t="s">
        <v>2</v>
      </c>
      <c r="B13" s="6">
        <f t="shared" ref="B13" si="4">SUM(B8:B12)</f>
        <v>838</v>
      </c>
      <c r="C13" s="6">
        <f>SUM(C8:C12)</f>
        <v>774</v>
      </c>
      <c r="D13" s="7">
        <f>+(B13-C13)*100/C13</f>
        <v>8.2687338501291983</v>
      </c>
      <c r="E13" s="6">
        <f>SUM(E8:E12)</f>
        <v>9089</v>
      </c>
      <c r="F13" s="6">
        <f>SUM(F8:F12)</f>
        <v>8654</v>
      </c>
      <c r="G13" s="7">
        <f t="shared" si="0"/>
        <v>5.0265773052923501</v>
      </c>
      <c r="H13" s="6">
        <f>SUM(H8:H12)</f>
        <v>13262</v>
      </c>
      <c r="I13" s="6">
        <f>SUM(I8:I12)</f>
        <v>13006</v>
      </c>
      <c r="J13" s="7">
        <f t="shared" si="1"/>
        <v>1.9683223127787175</v>
      </c>
    </row>
    <row r="14" spans="1:10" ht="13" x14ac:dyDescent="0.15">
      <c r="A14" s="1" t="s">
        <v>12</v>
      </c>
      <c r="B14" s="2">
        <v>109</v>
      </c>
      <c r="C14" s="19">
        <f>+'Agosto 2023'!B14</f>
        <v>97</v>
      </c>
      <c r="D14" s="17">
        <f t="shared" si="2"/>
        <v>12.371134020618557</v>
      </c>
      <c r="E14" s="2">
        <f>+B14+'Julio 2024'!E14</f>
        <v>1236</v>
      </c>
      <c r="F14" s="2">
        <f>+C14+'Julio 2024'!F14</f>
        <v>1103</v>
      </c>
      <c r="G14" s="17">
        <f t="shared" si="0"/>
        <v>12.058023572076156</v>
      </c>
      <c r="H14" s="2">
        <f>+B14-C14+'Julio 2024'!H14</f>
        <v>1754</v>
      </c>
      <c r="I14" s="18">
        <f>+'Agosto 2023'!H14</f>
        <v>1652</v>
      </c>
      <c r="J14" s="17">
        <f t="shared" si="1"/>
        <v>6.1743341404358354</v>
      </c>
    </row>
    <row r="15" spans="1:10" ht="13" x14ac:dyDescent="0.15">
      <c r="A15" s="1" t="s">
        <v>13</v>
      </c>
      <c r="B15" s="2">
        <v>80</v>
      </c>
      <c r="C15" s="19">
        <f>+'Agosto 2023'!B15</f>
        <v>81</v>
      </c>
      <c r="D15" s="17">
        <f t="shared" si="2"/>
        <v>-1.2345679012345678</v>
      </c>
      <c r="E15" s="2">
        <f>+B15+'Julio 2024'!E15</f>
        <v>978</v>
      </c>
      <c r="F15" s="2">
        <f>+C15+'Julio 2024'!F15</f>
        <v>895</v>
      </c>
      <c r="G15" s="17">
        <f t="shared" si="0"/>
        <v>9.2737430167597772</v>
      </c>
      <c r="H15" s="2">
        <f>+B15-C15+'Julio 2024'!H15</f>
        <v>1424</v>
      </c>
      <c r="I15" s="18">
        <f>+'Agosto 2023'!H15</f>
        <v>1330</v>
      </c>
      <c r="J15" s="17">
        <f t="shared" si="1"/>
        <v>7.0676691729323311</v>
      </c>
    </row>
    <row r="16" spans="1:10" ht="13" x14ac:dyDescent="0.15">
      <c r="A16" s="1" t="s">
        <v>14</v>
      </c>
      <c r="B16" s="2">
        <v>72</v>
      </c>
      <c r="C16" s="19">
        <f>+'Agosto 2023'!B16</f>
        <v>68</v>
      </c>
      <c r="D16" s="17">
        <f t="shared" si="2"/>
        <v>5.882352941176471</v>
      </c>
      <c r="E16" s="2">
        <f>+B16+'Julio 2024'!E16</f>
        <v>853</v>
      </c>
      <c r="F16" s="2">
        <f>+C16+'Julio 2024'!F16</f>
        <v>742</v>
      </c>
      <c r="G16" s="17">
        <f t="shared" si="0"/>
        <v>14.959568733153638</v>
      </c>
      <c r="H16" s="2">
        <f>+B16-C16+'Julio 2024'!H16</f>
        <v>1240</v>
      </c>
      <c r="I16" s="18">
        <f>+'Agosto 2023'!H16</f>
        <v>1125</v>
      </c>
      <c r="J16" s="17">
        <f t="shared" si="1"/>
        <v>10.222222222222221</v>
      </c>
    </row>
    <row r="17" spans="1:10" ht="13" x14ac:dyDescent="0.15">
      <c r="A17" s="1" t="s">
        <v>15</v>
      </c>
      <c r="B17" s="2">
        <v>52</v>
      </c>
      <c r="C17" s="19">
        <f>+'Agosto 2023'!B17</f>
        <v>38</v>
      </c>
      <c r="D17" s="17">
        <f t="shared" si="2"/>
        <v>36.842105263157897</v>
      </c>
      <c r="E17" s="2">
        <f>+B17+'Julio 2024'!E17</f>
        <v>587</v>
      </c>
      <c r="F17" s="2">
        <f>+C17+'Julio 2024'!F17</f>
        <v>526</v>
      </c>
      <c r="G17" s="17">
        <f t="shared" si="0"/>
        <v>11.596958174904943</v>
      </c>
      <c r="H17" s="2">
        <f>+B17-C17+'Julio 2024'!H17</f>
        <v>820</v>
      </c>
      <c r="I17" s="18">
        <f>+'Agosto 2023'!H17</f>
        <v>788</v>
      </c>
      <c r="J17" s="17">
        <f t="shared" si="1"/>
        <v>4.0609137055837561</v>
      </c>
    </row>
    <row r="18" spans="1:10" ht="13" x14ac:dyDescent="0.15">
      <c r="A18" s="1" t="s">
        <v>31</v>
      </c>
      <c r="B18" s="2">
        <v>37</v>
      </c>
      <c r="C18" s="19">
        <f>+'Agosto 2023'!B18</f>
        <v>32</v>
      </c>
      <c r="D18" s="17">
        <f t="shared" si="2"/>
        <v>15.625</v>
      </c>
      <c r="E18" s="2">
        <f>+B18+'Julio 2024'!E18</f>
        <v>388</v>
      </c>
      <c r="F18" s="2">
        <f>+C18+'Julio 2024'!F18</f>
        <v>326</v>
      </c>
      <c r="G18" s="17">
        <f t="shared" si="0"/>
        <v>19.018404907975459</v>
      </c>
      <c r="H18" s="2">
        <f>+B18-C18+'Julio 2024'!H18</f>
        <v>571</v>
      </c>
      <c r="I18" s="18">
        <f>+'Agosto 2023'!H18</f>
        <v>513</v>
      </c>
      <c r="J18" s="17">
        <f t="shared" si="1"/>
        <v>11.306042884990253</v>
      </c>
    </row>
    <row r="19" spans="1:10" x14ac:dyDescent="0.15">
      <c r="A19" s="8" t="s">
        <v>3</v>
      </c>
      <c r="B19" s="6">
        <f t="shared" ref="B19" si="5">SUM(B14:B18)</f>
        <v>350</v>
      </c>
      <c r="C19" s="6">
        <f>SUM(C14:C18)</f>
        <v>316</v>
      </c>
      <c r="D19" s="7">
        <f>+(B19-C19)*100/C19</f>
        <v>10.759493670886076</v>
      </c>
      <c r="E19" s="6">
        <f>SUM(E14:E18)</f>
        <v>4042</v>
      </c>
      <c r="F19" s="6">
        <f>SUM(F14:F18)</f>
        <v>3592</v>
      </c>
      <c r="G19" s="7">
        <f t="shared" si="0"/>
        <v>12.527839643652561</v>
      </c>
      <c r="H19" s="6">
        <f>SUM(H14:H18)</f>
        <v>5809</v>
      </c>
      <c r="I19" s="6">
        <f>SUM(I14:I18)</f>
        <v>5408</v>
      </c>
      <c r="J19" s="7">
        <f t="shared" si="1"/>
        <v>7.4149408284023668</v>
      </c>
    </row>
    <row r="20" spans="1:10" ht="13" x14ac:dyDescent="0.15">
      <c r="A20" s="1" t="s">
        <v>16</v>
      </c>
      <c r="B20" s="2">
        <v>33</v>
      </c>
      <c r="C20" s="19">
        <f>+'Agosto 2023'!B20</f>
        <v>27</v>
      </c>
      <c r="D20" s="17">
        <f t="shared" ref="D20:D27" si="6">+(B20-C20)*100/C20</f>
        <v>22.222222222222221</v>
      </c>
      <c r="E20" s="2">
        <f>+B20+'Julio 2024'!E20</f>
        <v>348</v>
      </c>
      <c r="F20" s="2">
        <f>+C20+'Julio 2024'!F20</f>
        <v>295</v>
      </c>
      <c r="G20" s="17">
        <f t="shared" si="0"/>
        <v>17.966101694915253</v>
      </c>
      <c r="H20" s="2">
        <f>+B20-C20+'Julio 2024'!H20</f>
        <v>488</v>
      </c>
      <c r="I20" s="18">
        <f>+'Agosto 2023'!H20</f>
        <v>447</v>
      </c>
      <c r="J20" s="17">
        <f t="shared" si="1"/>
        <v>9.1722595078299776</v>
      </c>
    </row>
    <row r="21" spans="1:10" ht="13" x14ac:dyDescent="0.15">
      <c r="A21" s="1" t="s">
        <v>17</v>
      </c>
      <c r="B21" s="2">
        <v>31</v>
      </c>
      <c r="C21" s="19">
        <f>+'Agosto 2023'!B21</f>
        <v>25</v>
      </c>
      <c r="D21" s="17">
        <f t="shared" si="6"/>
        <v>24</v>
      </c>
      <c r="E21" s="2">
        <f>+B21+'Julio 2024'!E21</f>
        <v>342</v>
      </c>
      <c r="F21" s="2">
        <f>+C21+'Julio 2024'!F21</f>
        <v>308</v>
      </c>
      <c r="G21" s="17">
        <f t="shared" si="0"/>
        <v>11.038961038961039</v>
      </c>
      <c r="H21" s="2">
        <f>+B21-C21+'Julio 2024'!H21</f>
        <v>480</v>
      </c>
      <c r="I21" s="18">
        <f>+'Agosto 2023'!H21</f>
        <v>460</v>
      </c>
      <c r="J21" s="17">
        <f t="shared" si="1"/>
        <v>4.3478260869565215</v>
      </c>
    </row>
    <row r="22" spans="1:10" ht="13" x14ac:dyDescent="0.15">
      <c r="A22" s="1" t="s">
        <v>19</v>
      </c>
      <c r="B22" s="2">
        <v>13</v>
      </c>
      <c r="C22" s="19">
        <f>+'Agosto 2023'!B22</f>
        <v>12</v>
      </c>
      <c r="D22" s="17">
        <f t="shared" si="6"/>
        <v>8.3333333333333339</v>
      </c>
      <c r="E22" s="2">
        <f>+B22+'Julio 2024'!E22</f>
        <v>154</v>
      </c>
      <c r="F22" s="2">
        <f>+C22+'Julio 2024'!F22</f>
        <v>136</v>
      </c>
      <c r="G22" s="17">
        <f t="shared" si="0"/>
        <v>13.235294117647058</v>
      </c>
      <c r="H22" s="2">
        <f>+B22-C22+'Julio 2024'!H22</f>
        <v>219</v>
      </c>
      <c r="I22" s="18">
        <f>+'Agosto 2023'!H22</f>
        <v>216</v>
      </c>
      <c r="J22" s="17">
        <f t="shared" si="1"/>
        <v>1.3888888888888888</v>
      </c>
    </row>
    <row r="23" spans="1:10" ht="13" x14ac:dyDescent="0.15">
      <c r="A23" s="1" t="s">
        <v>18</v>
      </c>
      <c r="B23" s="2">
        <v>13</v>
      </c>
      <c r="C23" s="19">
        <f>+'Agosto 2023'!B23</f>
        <v>22</v>
      </c>
      <c r="D23" s="17">
        <f t="shared" si="6"/>
        <v>-40.909090909090907</v>
      </c>
      <c r="E23" s="2">
        <f>+B23+'Julio 2024'!E23</f>
        <v>166</v>
      </c>
      <c r="F23" s="2">
        <f>+C23+'Julio 2024'!F23</f>
        <v>152</v>
      </c>
      <c r="G23" s="17">
        <f t="shared" si="0"/>
        <v>9.2105263157894743</v>
      </c>
      <c r="H23" s="2">
        <f>+B23-C23+'Julio 2024'!H23</f>
        <v>233</v>
      </c>
      <c r="I23" s="18">
        <f>+'Agosto 2023'!H23</f>
        <v>226</v>
      </c>
      <c r="J23" s="17">
        <f t="shared" si="1"/>
        <v>3.0973451327433628</v>
      </c>
    </row>
    <row r="24" spans="1:10" ht="13" x14ac:dyDescent="0.15">
      <c r="A24" s="1" t="s">
        <v>20</v>
      </c>
      <c r="B24" s="2">
        <v>12</v>
      </c>
      <c r="C24" s="19">
        <f>+'Agosto 2023'!B24</f>
        <v>12</v>
      </c>
      <c r="D24" s="17">
        <f t="shared" si="6"/>
        <v>0</v>
      </c>
      <c r="E24" s="2">
        <f>+B24+'Julio 2024'!E24</f>
        <v>178</v>
      </c>
      <c r="F24" s="2">
        <f>+C24+'Julio 2024'!F24</f>
        <v>180</v>
      </c>
      <c r="G24" s="17">
        <f t="shared" si="0"/>
        <v>-1.1111111111111112</v>
      </c>
      <c r="H24" s="2">
        <f>+B24-C24+'Julio 2024'!H24</f>
        <v>239</v>
      </c>
      <c r="I24" s="18">
        <f>+'Agosto 2023'!H24</f>
        <v>251</v>
      </c>
      <c r="J24" s="17">
        <f t="shared" si="1"/>
        <v>-4.7808764940239046</v>
      </c>
    </row>
    <row r="25" spans="1:10" ht="13" x14ac:dyDescent="0.15">
      <c r="A25" s="1" t="s">
        <v>22</v>
      </c>
      <c r="B25" s="2">
        <v>36</v>
      </c>
      <c r="C25" s="19">
        <f>+'Agosto 2023'!B25</f>
        <v>38</v>
      </c>
      <c r="D25" s="17">
        <f t="shared" si="6"/>
        <v>-5.2631578947368425</v>
      </c>
      <c r="E25" s="2">
        <f>+B25+'Julio 2024'!E25</f>
        <v>420</v>
      </c>
      <c r="F25" s="2">
        <f>+C25+'Julio 2024'!F25</f>
        <v>356</v>
      </c>
      <c r="G25" s="17">
        <f t="shared" si="0"/>
        <v>17.977528089887642</v>
      </c>
      <c r="H25" s="2">
        <f>+B25-C25+'Julio 2024'!H25</f>
        <v>596</v>
      </c>
      <c r="I25" s="18">
        <f>+'Agosto 2023'!H25</f>
        <v>546</v>
      </c>
      <c r="J25" s="17">
        <f t="shared" si="1"/>
        <v>9.1575091575091569</v>
      </c>
    </row>
    <row r="26" spans="1:10" ht="13" x14ac:dyDescent="0.15">
      <c r="A26" s="1" t="s">
        <v>21</v>
      </c>
      <c r="B26" s="2">
        <v>13</v>
      </c>
      <c r="C26" s="19">
        <f>+'Agosto 2023'!B26</f>
        <v>9</v>
      </c>
      <c r="D26" s="17">
        <f t="shared" si="6"/>
        <v>44.444444444444443</v>
      </c>
      <c r="E26" s="2">
        <f>+B26+'Julio 2024'!E26</f>
        <v>133</v>
      </c>
      <c r="F26" s="2">
        <f>+C26+'Julio 2024'!F26</f>
        <v>109</v>
      </c>
      <c r="G26" s="17">
        <f t="shared" si="0"/>
        <v>22.01834862385321</v>
      </c>
      <c r="H26" s="2">
        <f>+B26-C26+'Julio 2024'!H26</f>
        <v>190</v>
      </c>
      <c r="I26" s="18">
        <f>+'Agosto 2023'!H26</f>
        <v>161</v>
      </c>
      <c r="J26" s="17">
        <f t="shared" si="1"/>
        <v>18.012422360248447</v>
      </c>
    </row>
    <row r="27" spans="1:10" ht="13" x14ac:dyDescent="0.15">
      <c r="A27" s="1" t="s">
        <v>30</v>
      </c>
      <c r="B27" s="2">
        <v>10</v>
      </c>
      <c r="C27" s="19">
        <f>+'Agosto 2023'!B27</f>
        <v>6</v>
      </c>
      <c r="D27" s="17">
        <f t="shared" si="6"/>
        <v>66.666666666666671</v>
      </c>
      <c r="E27" s="2">
        <f>+B27+'Julio 2024'!E27</f>
        <v>96</v>
      </c>
      <c r="F27" s="2">
        <f>+C27+'Julio 2024'!F27</f>
        <v>70</v>
      </c>
      <c r="G27" s="17">
        <f t="shared" si="0"/>
        <v>37.142857142857146</v>
      </c>
      <c r="H27" s="2">
        <f>+B27-C27+'Julio 2024'!H27</f>
        <v>122</v>
      </c>
      <c r="I27" s="18">
        <f>+'Agosto 2023'!H27</f>
        <v>101</v>
      </c>
      <c r="J27" s="17">
        <f t="shared" si="1"/>
        <v>20.792079207920793</v>
      </c>
    </row>
    <row r="28" spans="1:10" x14ac:dyDescent="0.15">
      <c r="A28" s="8" t="s">
        <v>27</v>
      </c>
      <c r="B28" s="6">
        <f t="shared" ref="B28" si="7">SUM(B20:B27)</f>
        <v>161</v>
      </c>
      <c r="C28" s="6">
        <f>SUM(C20:C27)</f>
        <v>151</v>
      </c>
      <c r="D28" s="7">
        <f>+(B28-C28)*100/C28</f>
        <v>6.6225165562913908</v>
      </c>
      <c r="E28" s="6">
        <f>SUM(E20:E27)</f>
        <v>1837</v>
      </c>
      <c r="F28" s="6">
        <f>SUM(F20:F27)</f>
        <v>1606</v>
      </c>
      <c r="G28" s="7">
        <f>+(E28-F28)*100/F28</f>
        <v>14.383561643835616</v>
      </c>
      <c r="H28" s="6">
        <f>SUM(H20:H27)</f>
        <v>2567</v>
      </c>
      <c r="I28" s="6">
        <f>SUM(I20:I27)</f>
        <v>2408</v>
      </c>
      <c r="J28" s="7">
        <f>+(H28-I28)*100/I28</f>
        <v>6.602990033222591</v>
      </c>
    </row>
    <row r="29" spans="1:10" ht="14" x14ac:dyDescent="0.15">
      <c r="A29" s="16" t="s">
        <v>28</v>
      </c>
      <c r="B29" s="14">
        <f>+B7+B13+B19+B28</f>
        <v>1577</v>
      </c>
      <c r="C29" s="14">
        <f>+C7+C13+C19+C28</f>
        <v>1474</v>
      </c>
      <c r="D29" s="15">
        <f>+(B29-C29)*100/C29</f>
        <v>6.9877883310719131</v>
      </c>
      <c r="E29" s="14">
        <f t="shared" ref="E29:I29" si="8">+E7+E13+E19+E28</f>
        <v>17296</v>
      </c>
      <c r="F29" s="14">
        <f t="shared" si="8"/>
        <v>16316</v>
      </c>
      <c r="G29" s="15">
        <f>+(E29-F29)*100/F29</f>
        <v>6.0063741113017892</v>
      </c>
      <c r="H29" s="14">
        <f t="shared" si="8"/>
        <v>25095</v>
      </c>
      <c r="I29" s="14">
        <f t="shared" si="8"/>
        <v>24493</v>
      </c>
      <c r="J29" s="15">
        <f>+(H29-I29)*100/I29</f>
        <v>2.4578450985995999</v>
      </c>
    </row>
    <row r="30" spans="1:10" x14ac:dyDescent="0.15">
      <c r="A30" s="13" t="s">
        <v>29</v>
      </c>
      <c r="B30" s="13">
        <f>+B29-B7</f>
        <v>1349</v>
      </c>
      <c r="C30" s="13">
        <f>+C29-C7</f>
        <v>1241</v>
      </c>
      <c r="D30" s="12">
        <f>+(B30-C30)*100/C30</f>
        <v>8.7026591458501201</v>
      </c>
      <c r="E30" s="13">
        <f t="shared" ref="E30:I30" si="9">+E29-E7</f>
        <v>14968</v>
      </c>
      <c r="F30" s="13">
        <f t="shared" si="9"/>
        <v>13852</v>
      </c>
      <c r="G30" s="12">
        <f>+(E30-F30)*100/F30</f>
        <v>8.0565983251516027</v>
      </c>
      <c r="H30" s="13">
        <f t="shared" si="9"/>
        <v>21638</v>
      </c>
      <c r="I30" s="13">
        <f t="shared" si="9"/>
        <v>20822</v>
      </c>
      <c r="J30" s="12">
        <f>+(H30-I30)*100/I30</f>
        <v>3.9189318989530304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16EE-D624-EC4D-A9EC-4C05C41564E2}">
  <sheetPr codeName="Hoja94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97</v>
      </c>
      <c r="C4" s="19">
        <f>+'Mayo 2021'!B4</f>
        <v>147</v>
      </c>
      <c r="D4" s="17">
        <f>+(B4-C4)*100/C4</f>
        <v>-34.013605442176868</v>
      </c>
      <c r="E4" s="2">
        <f>+B4+'Abril 2022'!E4</f>
        <v>534</v>
      </c>
      <c r="F4" s="2">
        <f>+C4+'Abril 2022'!F4</f>
        <v>667</v>
      </c>
      <c r="G4" s="17">
        <f t="shared" ref="G4:G27" si="0">+(E4-F4)*100/F4</f>
        <v>-19.940029985007495</v>
      </c>
      <c r="H4" s="2">
        <f>+B4-C4+'Abril 2022'!H4</f>
        <v>1318</v>
      </c>
      <c r="I4" s="18">
        <f>+'Mayo 2021'!H4</f>
        <v>1416</v>
      </c>
      <c r="J4" s="17">
        <f t="shared" ref="J4:J27" si="1">+(H4-I4)*100/I4</f>
        <v>-6.9209039548022595</v>
      </c>
    </row>
    <row r="5" spans="1:10" ht="13" x14ac:dyDescent="0.15">
      <c r="A5" s="1" t="s">
        <v>5</v>
      </c>
      <c r="B5" s="2">
        <v>120</v>
      </c>
      <c r="C5" s="19">
        <f>+'Mayo 2021'!B5</f>
        <v>154</v>
      </c>
      <c r="D5" s="17">
        <f t="shared" ref="D5:D18" si="2">+(B5-C5)*100/C5</f>
        <v>-22.077922077922079</v>
      </c>
      <c r="E5" s="2">
        <f>+B5+'Abril 2022'!E5</f>
        <v>612</v>
      </c>
      <c r="F5" s="2">
        <f>+C5+'Abril 2022'!F5</f>
        <v>708</v>
      </c>
      <c r="G5" s="17">
        <f t="shared" si="0"/>
        <v>-13.559322033898304</v>
      </c>
      <c r="H5" s="2">
        <f>+B5-C5+'Abril 2022'!H5</f>
        <v>1564</v>
      </c>
      <c r="I5" s="18">
        <f>+'Mayo 2021'!H5</f>
        <v>1478</v>
      </c>
      <c r="J5" s="17">
        <f t="shared" si="1"/>
        <v>5.8186738836265226</v>
      </c>
    </row>
    <row r="6" spans="1:10" ht="13" x14ac:dyDescent="0.15">
      <c r="A6" s="1" t="s">
        <v>6</v>
      </c>
      <c r="B6" s="2">
        <v>160</v>
      </c>
      <c r="C6" s="19">
        <f>+'Mayo 2021'!B6</f>
        <v>194</v>
      </c>
      <c r="D6" s="17">
        <f t="shared" si="2"/>
        <v>-17.52577319587629</v>
      </c>
      <c r="E6" s="2">
        <f>+B6+'Abril 2022'!E6</f>
        <v>739</v>
      </c>
      <c r="F6" s="2">
        <f>+C6+'Abril 2022'!F6</f>
        <v>766</v>
      </c>
      <c r="G6" s="17">
        <f t="shared" si="0"/>
        <v>-3.524804177545692</v>
      </c>
      <c r="H6" s="2">
        <f>+B6-C6+'Abril 2022'!H6</f>
        <v>1728</v>
      </c>
      <c r="I6" s="18">
        <f>+'Mayo 2021'!H6</f>
        <v>1745</v>
      </c>
      <c r="J6" s="17">
        <f t="shared" si="1"/>
        <v>-0.97421203438395421</v>
      </c>
    </row>
    <row r="7" spans="1:10" x14ac:dyDescent="0.15">
      <c r="A7" s="8" t="s">
        <v>1</v>
      </c>
      <c r="B7" s="6">
        <f t="shared" ref="B7" si="3">+B4+B5+B6</f>
        <v>377</v>
      </c>
      <c r="C7" s="6">
        <f>SUM(C4:C6)</f>
        <v>495</v>
      </c>
      <c r="D7" s="7">
        <f>+(B7-C7)*100/C7</f>
        <v>-23.838383838383837</v>
      </c>
      <c r="E7" s="6">
        <f>SUM(E4:E6)</f>
        <v>1885</v>
      </c>
      <c r="F7" s="6">
        <f>SUM(F4:F6)</f>
        <v>2141</v>
      </c>
      <c r="G7" s="7">
        <f t="shared" si="0"/>
        <v>-11.957029425502101</v>
      </c>
      <c r="H7" s="6">
        <f>SUM(H4:H6)</f>
        <v>4610</v>
      </c>
      <c r="I7" s="6">
        <f>SUM(I4:I6)</f>
        <v>4639</v>
      </c>
      <c r="J7" s="7">
        <f t="shared" si="1"/>
        <v>-0.62513472731192066</v>
      </c>
    </row>
    <row r="8" spans="1:10" ht="13" x14ac:dyDescent="0.15">
      <c r="A8" s="1" t="s">
        <v>7</v>
      </c>
      <c r="B8" s="2">
        <v>132</v>
      </c>
      <c r="C8" s="19">
        <f>+'Mayo 2021'!B8</f>
        <v>145</v>
      </c>
      <c r="D8" s="17">
        <f t="shared" si="2"/>
        <v>-8.9655172413793096</v>
      </c>
      <c r="E8" s="2">
        <f>+B8+'Abril 2022'!E8</f>
        <v>598</v>
      </c>
      <c r="F8" s="2">
        <f>+C8+'Abril 2022'!F8</f>
        <v>683</v>
      </c>
      <c r="G8" s="17">
        <f t="shared" si="0"/>
        <v>-12.445095168374817</v>
      </c>
      <c r="H8" s="2">
        <f>+B8-C8+'Abril 2022'!H8</f>
        <v>1497</v>
      </c>
      <c r="I8" s="18">
        <f>+'Mayo 2021'!H8</f>
        <v>1585</v>
      </c>
      <c r="J8" s="17">
        <f t="shared" si="1"/>
        <v>-5.55205047318612</v>
      </c>
    </row>
    <row r="9" spans="1:10" ht="13" x14ac:dyDescent="0.15">
      <c r="A9" s="1" t="s">
        <v>8</v>
      </c>
      <c r="B9" s="2">
        <v>229</v>
      </c>
      <c r="C9" s="19">
        <f>+'Mayo 2021'!B9</f>
        <v>237</v>
      </c>
      <c r="D9" s="17">
        <f t="shared" si="2"/>
        <v>-3.3755274261603376</v>
      </c>
      <c r="E9" s="2">
        <f>+B9+'Abril 2022'!E9</f>
        <v>1071</v>
      </c>
      <c r="F9" s="2">
        <f>+C9+'Abril 2022'!F9</f>
        <v>1195</v>
      </c>
      <c r="G9" s="17">
        <f t="shared" si="0"/>
        <v>-10.376569037656903</v>
      </c>
      <c r="H9" s="2">
        <f>+B9-C9+'Abril 2022'!H9</f>
        <v>2500</v>
      </c>
      <c r="I9" s="18">
        <f>+'Mayo 2021'!H9</f>
        <v>2551</v>
      </c>
      <c r="J9" s="17">
        <f t="shared" si="1"/>
        <v>-1.9992159937279499</v>
      </c>
    </row>
    <row r="10" spans="1:10" ht="13" x14ac:dyDescent="0.15">
      <c r="A10" s="1" t="s">
        <v>9</v>
      </c>
      <c r="B10" s="2">
        <v>354</v>
      </c>
      <c r="C10" s="19">
        <f>+'Mayo 2021'!B10</f>
        <v>388</v>
      </c>
      <c r="D10" s="17">
        <f t="shared" si="2"/>
        <v>-8.7628865979381452</v>
      </c>
      <c r="E10" s="2">
        <f>+B10+'Abril 2022'!E10</f>
        <v>1682</v>
      </c>
      <c r="F10" s="2">
        <f>+C10+'Abril 2022'!F10</f>
        <v>1869</v>
      </c>
      <c r="G10" s="17">
        <f t="shared" si="0"/>
        <v>-10.005350454788656</v>
      </c>
      <c r="H10" s="2">
        <f>+B10-C10+'Abril 2022'!H10</f>
        <v>3902</v>
      </c>
      <c r="I10" s="18">
        <f>+'Mayo 2021'!H10</f>
        <v>3883</v>
      </c>
      <c r="J10" s="17">
        <f t="shared" si="1"/>
        <v>0.48931238732938448</v>
      </c>
    </row>
    <row r="11" spans="1:10" ht="13" x14ac:dyDescent="0.15">
      <c r="A11" s="1" t="s">
        <v>10</v>
      </c>
      <c r="B11" s="2">
        <v>260</v>
      </c>
      <c r="C11" s="19">
        <f>+'Mayo 2021'!B11</f>
        <v>319</v>
      </c>
      <c r="D11" s="17">
        <f t="shared" si="2"/>
        <v>-18.495297805642632</v>
      </c>
      <c r="E11" s="2">
        <f>+B11+'Abril 2022'!E11</f>
        <v>1278</v>
      </c>
      <c r="F11" s="2">
        <f>+C11+'Abril 2022'!F11</f>
        <v>1485</v>
      </c>
      <c r="G11" s="17">
        <f t="shared" si="0"/>
        <v>-13.939393939393939</v>
      </c>
      <c r="H11" s="2">
        <f>+B11-C11+'Abril 2022'!H11</f>
        <v>3049</v>
      </c>
      <c r="I11" s="18">
        <f>+'Mayo 2021'!H11</f>
        <v>3007</v>
      </c>
      <c r="J11" s="17">
        <f t="shared" si="1"/>
        <v>1.3967409378117726</v>
      </c>
    </row>
    <row r="12" spans="1:10" ht="13" x14ac:dyDescent="0.15">
      <c r="A12" s="1" t="s">
        <v>11</v>
      </c>
      <c r="B12" s="2">
        <v>275</v>
      </c>
      <c r="C12" s="19">
        <f>+'Mayo 2021'!B12</f>
        <v>342</v>
      </c>
      <c r="D12" s="17">
        <f t="shared" si="2"/>
        <v>-19.5906432748538</v>
      </c>
      <c r="E12" s="2">
        <f>+B12+'Abril 2022'!E12</f>
        <v>1492</v>
      </c>
      <c r="F12" s="2">
        <f>+C12+'Abril 2022'!F12</f>
        <v>1717</v>
      </c>
      <c r="G12" s="17">
        <f t="shared" si="0"/>
        <v>-13.104251601630752</v>
      </c>
      <c r="H12" s="2">
        <f>+B12-C12+'Abril 2022'!H12</f>
        <v>3520</v>
      </c>
      <c r="I12" s="18">
        <f>+'Mayo 2021'!H12</f>
        <v>3505</v>
      </c>
      <c r="J12" s="17">
        <f t="shared" si="1"/>
        <v>0.42796005706134094</v>
      </c>
    </row>
    <row r="13" spans="1:10" x14ac:dyDescent="0.15">
      <c r="A13" s="8" t="s">
        <v>2</v>
      </c>
      <c r="B13" s="6">
        <f t="shared" ref="B13" si="4">+B8+B9+B10+B11+B12</f>
        <v>1250</v>
      </c>
      <c r="C13" s="6">
        <f>SUM(C8:C12)</f>
        <v>1431</v>
      </c>
      <c r="D13" s="7">
        <f>+(B13-C13)*100/C13</f>
        <v>-12.648497554157931</v>
      </c>
      <c r="E13" s="6">
        <f>SUM(E8:E12)</f>
        <v>6121</v>
      </c>
      <c r="F13" s="6">
        <f>SUM(F8:F12)</f>
        <v>6949</v>
      </c>
      <c r="G13" s="7">
        <f t="shared" si="0"/>
        <v>-11.915383508418477</v>
      </c>
      <c r="H13" s="6">
        <f>SUM(H8:H12)</f>
        <v>14468</v>
      </c>
      <c r="I13" s="6">
        <f>SUM(I8:I12)</f>
        <v>14531</v>
      </c>
      <c r="J13" s="7">
        <f t="shared" si="1"/>
        <v>-0.43355584612208381</v>
      </c>
    </row>
    <row r="14" spans="1:10" ht="13" x14ac:dyDescent="0.15">
      <c r="A14" s="1" t="s">
        <v>12</v>
      </c>
      <c r="B14" s="2">
        <v>138</v>
      </c>
      <c r="C14" s="19">
        <f>+'Mayo 2021'!B14</f>
        <v>196</v>
      </c>
      <c r="D14" s="17">
        <f t="shared" si="2"/>
        <v>-29.591836734693878</v>
      </c>
      <c r="E14" s="2">
        <f>+B14+'Abril 2022'!E14</f>
        <v>726</v>
      </c>
      <c r="F14" s="2">
        <f>+C14+'Abril 2022'!F14</f>
        <v>840</v>
      </c>
      <c r="G14" s="17">
        <f t="shared" si="0"/>
        <v>-13.571428571428571</v>
      </c>
      <c r="H14" s="2">
        <f>+B14-C14+'Abril 2022'!H14</f>
        <v>1665</v>
      </c>
      <c r="I14" s="18">
        <f>+'Mayo 2021'!H14</f>
        <v>1687</v>
      </c>
      <c r="J14" s="17">
        <f t="shared" si="1"/>
        <v>-1.3040901007705987</v>
      </c>
    </row>
    <row r="15" spans="1:10" ht="13" x14ac:dyDescent="0.15">
      <c r="A15" s="1" t="s">
        <v>13</v>
      </c>
      <c r="B15" s="2">
        <v>109</v>
      </c>
      <c r="C15" s="19">
        <f>+'Mayo 2021'!B15</f>
        <v>147</v>
      </c>
      <c r="D15" s="17">
        <f t="shared" si="2"/>
        <v>-25.85034013605442</v>
      </c>
      <c r="E15" s="2">
        <f>+B15+'Abril 2022'!E15</f>
        <v>609</v>
      </c>
      <c r="F15" s="2">
        <f>+C15+'Abril 2022'!F15</f>
        <v>676</v>
      </c>
      <c r="G15" s="17">
        <f t="shared" si="0"/>
        <v>-9.9112426035502956</v>
      </c>
      <c r="H15" s="2">
        <f>+B15-C15+'Abril 2022'!H15</f>
        <v>1361</v>
      </c>
      <c r="I15" s="18">
        <f>+'Mayo 2021'!H15</f>
        <v>1404</v>
      </c>
      <c r="J15" s="17">
        <f t="shared" si="1"/>
        <v>-3.0626780626780628</v>
      </c>
    </row>
    <row r="16" spans="1:10" ht="13" x14ac:dyDescent="0.15">
      <c r="A16" s="1" t="s">
        <v>14</v>
      </c>
      <c r="B16" s="2">
        <v>87</v>
      </c>
      <c r="C16" s="19">
        <f>+'Mayo 2021'!B16</f>
        <v>157</v>
      </c>
      <c r="D16" s="17">
        <f t="shared" si="2"/>
        <v>-44.585987261146499</v>
      </c>
      <c r="E16" s="2">
        <f>+B16+'Abril 2022'!E16</f>
        <v>542</v>
      </c>
      <c r="F16" s="2">
        <f>+C16+'Abril 2022'!F16</f>
        <v>608</v>
      </c>
      <c r="G16" s="17">
        <f t="shared" si="0"/>
        <v>-10.855263157894736</v>
      </c>
      <c r="H16" s="2">
        <f>+B16-C16+'Abril 2022'!H16</f>
        <v>1281</v>
      </c>
      <c r="I16" s="18">
        <f>+'Mayo 2021'!H16</f>
        <v>1250</v>
      </c>
      <c r="J16" s="17">
        <f t="shared" si="1"/>
        <v>2.48</v>
      </c>
    </row>
    <row r="17" spans="1:10" ht="13" x14ac:dyDescent="0.15">
      <c r="A17" s="1" t="s">
        <v>15</v>
      </c>
      <c r="B17" s="2">
        <v>72</v>
      </c>
      <c r="C17" s="19">
        <f>+'Mayo 2021'!B17</f>
        <v>101</v>
      </c>
      <c r="D17" s="17">
        <f t="shared" si="2"/>
        <v>-28.712871287128714</v>
      </c>
      <c r="E17" s="2">
        <f>+B17+'Abril 2022'!E17</f>
        <v>332</v>
      </c>
      <c r="F17" s="2">
        <f>+C17+'Abril 2022'!F17</f>
        <v>446</v>
      </c>
      <c r="G17" s="17">
        <f t="shared" si="0"/>
        <v>-25.560538116591928</v>
      </c>
      <c r="H17" s="2">
        <f>+B17-C17+'Abril 2022'!H17</f>
        <v>815</v>
      </c>
      <c r="I17" s="18">
        <f>+'Mayo 2021'!H17</f>
        <v>930</v>
      </c>
      <c r="J17" s="17">
        <f t="shared" si="1"/>
        <v>-12.365591397849462</v>
      </c>
    </row>
    <row r="18" spans="1:10" ht="13" x14ac:dyDescent="0.15">
      <c r="A18" s="1" t="s">
        <v>31</v>
      </c>
      <c r="B18" s="2">
        <v>54</v>
      </c>
      <c r="C18" s="19">
        <f>+'Mayo 2021'!B18</f>
        <v>44</v>
      </c>
      <c r="D18" s="17">
        <f t="shared" si="2"/>
        <v>22.727272727272727</v>
      </c>
      <c r="E18" s="2">
        <f>+B18+'Abril 2022'!E18</f>
        <v>243</v>
      </c>
      <c r="F18" s="2">
        <f>+C18+'Abril 2022'!F18</f>
        <v>249</v>
      </c>
      <c r="G18" s="17">
        <f t="shared" si="0"/>
        <v>-2.4096385542168677</v>
      </c>
      <c r="H18" s="2">
        <f>+B18-C18+'Abril 2022'!H18</f>
        <v>557</v>
      </c>
      <c r="I18" s="18">
        <f>+'Mayo 2021'!H18</f>
        <v>546</v>
      </c>
      <c r="J18" s="17">
        <f t="shared" si="1"/>
        <v>2.0146520146520146</v>
      </c>
    </row>
    <row r="19" spans="1:10" x14ac:dyDescent="0.15">
      <c r="A19" s="8" t="s">
        <v>3</v>
      </c>
      <c r="B19" s="6">
        <f t="shared" ref="B19" si="5">+B14+B16+B15+B17+B18</f>
        <v>460</v>
      </c>
      <c r="C19" s="6">
        <f>SUM(C14:C18)</f>
        <v>645</v>
      </c>
      <c r="D19" s="7">
        <f>+(B19-C19)*100/C19</f>
        <v>-28.68217054263566</v>
      </c>
      <c r="E19" s="6">
        <f>SUM(E14:E18)</f>
        <v>2452</v>
      </c>
      <c r="F19" s="6">
        <f>SUM(F14:F18)</f>
        <v>2819</v>
      </c>
      <c r="G19" s="7">
        <f t="shared" si="0"/>
        <v>-13.018800993260021</v>
      </c>
      <c r="H19" s="6">
        <f>SUM(H14:H18)</f>
        <v>5679</v>
      </c>
      <c r="I19" s="6">
        <f>SUM(I14:I18)</f>
        <v>5817</v>
      </c>
      <c r="J19" s="7">
        <f t="shared" si="1"/>
        <v>-2.3723568849922643</v>
      </c>
    </row>
    <row r="20" spans="1:10" ht="13" x14ac:dyDescent="0.15">
      <c r="A20" s="1" t="s">
        <v>16</v>
      </c>
      <c r="B20" s="2">
        <v>44</v>
      </c>
      <c r="C20" s="19">
        <f>+'Mayo 2021'!B20</f>
        <v>40</v>
      </c>
      <c r="D20" s="17">
        <f t="shared" ref="D20:D27" si="6">+(B20-C20)*100/C20</f>
        <v>10</v>
      </c>
      <c r="E20" s="2">
        <f>+B20+'Abril 2022'!E20</f>
        <v>217</v>
      </c>
      <c r="F20" s="2">
        <f>+C20+'Abril 2022'!F20</f>
        <v>235</v>
      </c>
      <c r="G20" s="17">
        <f t="shared" si="0"/>
        <v>-7.6595744680851068</v>
      </c>
      <c r="H20" s="2">
        <f>+B20-C20+'Abril 2022'!H20</f>
        <v>469</v>
      </c>
      <c r="I20" s="18">
        <f>+'Mayo 2021'!H20</f>
        <v>495</v>
      </c>
      <c r="J20" s="17">
        <f t="shared" si="1"/>
        <v>-5.2525252525252526</v>
      </c>
    </row>
    <row r="21" spans="1:10" ht="13" x14ac:dyDescent="0.15">
      <c r="A21" s="1" t="s">
        <v>17</v>
      </c>
      <c r="B21" s="2">
        <v>51</v>
      </c>
      <c r="C21" s="19">
        <f>+'Mayo 2021'!B21</f>
        <v>41</v>
      </c>
      <c r="D21" s="17">
        <f t="shared" si="6"/>
        <v>24.390243902439025</v>
      </c>
      <c r="E21" s="2">
        <f>+B21+'Abril 2022'!E21</f>
        <v>186</v>
      </c>
      <c r="F21" s="2">
        <f>+C21+'Abril 2022'!F21</f>
        <v>204</v>
      </c>
      <c r="G21" s="17">
        <f t="shared" si="0"/>
        <v>-8.8235294117647065</v>
      </c>
      <c r="H21" s="2">
        <f>+B21-C21+'Abril 2022'!H21</f>
        <v>438</v>
      </c>
      <c r="I21" s="18">
        <f>+'Mayo 2021'!H21</f>
        <v>440</v>
      </c>
      <c r="J21" s="17">
        <f t="shared" si="1"/>
        <v>-0.45454545454545453</v>
      </c>
    </row>
    <row r="22" spans="1:10" ht="13" x14ac:dyDescent="0.15">
      <c r="A22" s="1" t="s">
        <v>19</v>
      </c>
      <c r="B22" s="2">
        <v>22</v>
      </c>
      <c r="C22" s="19">
        <f>+'Mayo 2021'!B22</f>
        <v>14</v>
      </c>
      <c r="D22" s="17">
        <f t="shared" si="6"/>
        <v>57.142857142857146</v>
      </c>
      <c r="E22" s="2">
        <f>+B22+'Abril 2022'!E22</f>
        <v>99</v>
      </c>
      <c r="F22" s="2">
        <f>+C22+'Abril 2022'!F22</f>
        <v>75</v>
      </c>
      <c r="G22" s="17">
        <f t="shared" si="0"/>
        <v>32</v>
      </c>
      <c r="H22" s="2">
        <f>+B22-C22+'Abril 2022'!H22</f>
        <v>213</v>
      </c>
      <c r="I22" s="18">
        <f>+'Mayo 2021'!H22</f>
        <v>175</v>
      </c>
      <c r="J22" s="17">
        <f t="shared" si="1"/>
        <v>21.714285714285715</v>
      </c>
    </row>
    <row r="23" spans="1:10" ht="13" x14ac:dyDescent="0.15">
      <c r="A23" s="1" t="s">
        <v>18</v>
      </c>
      <c r="B23" s="2">
        <v>22</v>
      </c>
      <c r="C23" s="19">
        <f>+'Mayo 2021'!B23</f>
        <v>29</v>
      </c>
      <c r="D23" s="17">
        <f t="shared" si="6"/>
        <v>-24.137931034482758</v>
      </c>
      <c r="E23" s="2">
        <f>+B23+'Abril 2022'!E23</f>
        <v>106</v>
      </c>
      <c r="F23" s="2">
        <f>+C23+'Abril 2022'!F23</f>
        <v>143</v>
      </c>
      <c r="G23" s="17">
        <f t="shared" si="0"/>
        <v>-25.874125874125873</v>
      </c>
      <c r="H23" s="2">
        <f>+B23-C23+'Abril 2022'!H23</f>
        <v>229</v>
      </c>
      <c r="I23" s="18">
        <f>+'Mayo 2021'!H23</f>
        <v>280</v>
      </c>
      <c r="J23" s="17">
        <f t="shared" si="1"/>
        <v>-18.214285714285715</v>
      </c>
    </row>
    <row r="24" spans="1:10" ht="13" x14ac:dyDescent="0.15">
      <c r="A24" s="1" t="s">
        <v>20</v>
      </c>
      <c r="B24" s="2">
        <v>26</v>
      </c>
      <c r="C24" s="19">
        <f>+'Mayo 2021'!B24</f>
        <v>21</v>
      </c>
      <c r="D24" s="17">
        <f t="shared" si="6"/>
        <v>23.80952380952381</v>
      </c>
      <c r="E24" s="2">
        <f>+B24+'Abril 2022'!E24</f>
        <v>97</v>
      </c>
      <c r="F24" s="2">
        <f>+C24+'Abril 2022'!F24</f>
        <v>125</v>
      </c>
      <c r="G24" s="17">
        <f t="shared" si="0"/>
        <v>-22.4</v>
      </c>
      <c r="H24" s="2">
        <f>+B24-C24+'Abril 2022'!H24</f>
        <v>234</v>
      </c>
      <c r="I24" s="18">
        <f>+'Mayo 2021'!H24</f>
        <v>258</v>
      </c>
      <c r="J24" s="17">
        <f t="shared" si="1"/>
        <v>-9.3023255813953494</v>
      </c>
    </row>
    <row r="25" spans="1:10" ht="13" x14ac:dyDescent="0.15">
      <c r="A25" s="1" t="s">
        <v>22</v>
      </c>
      <c r="B25" s="2">
        <v>61</v>
      </c>
      <c r="C25" s="19">
        <f>+'Mayo 2021'!B25</f>
        <v>48</v>
      </c>
      <c r="D25" s="17">
        <f t="shared" si="6"/>
        <v>27.083333333333332</v>
      </c>
      <c r="E25" s="2">
        <f>+B25+'Abril 2022'!E25</f>
        <v>281</v>
      </c>
      <c r="F25" s="2">
        <f>+C25+'Abril 2022'!F25</f>
        <v>238</v>
      </c>
      <c r="G25" s="17">
        <f t="shared" si="0"/>
        <v>18.067226890756302</v>
      </c>
      <c r="H25" s="2">
        <f>+B25-C25+'Abril 2022'!H25</f>
        <v>574</v>
      </c>
      <c r="I25" s="18">
        <f>+'Mayo 2021'!H25</f>
        <v>495</v>
      </c>
      <c r="J25" s="17">
        <f t="shared" si="1"/>
        <v>15.95959595959596</v>
      </c>
    </row>
    <row r="26" spans="1:10" ht="13" x14ac:dyDescent="0.15">
      <c r="A26" s="1" t="s">
        <v>21</v>
      </c>
      <c r="B26" s="2">
        <v>17</v>
      </c>
      <c r="C26" s="19">
        <f>+'Mayo 2021'!B26</f>
        <v>14</v>
      </c>
      <c r="D26" s="17">
        <f t="shared" si="6"/>
        <v>21.428571428571427</v>
      </c>
      <c r="E26" s="2">
        <f>+B26+'Abril 2022'!E26</f>
        <v>82</v>
      </c>
      <c r="F26" s="2">
        <f>+C26+'Abril 2022'!F26</f>
        <v>79</v>
      </c>
      <c r="G26" s="17">
        <f t="shared" si="0"/>
        <v>3.7974683544303796</v>
      </c>
      <c r="H26" s="2">
        <f>+B26-C26+'Abril 2022'!H26</f>
        <v>171</v>
      </c>
      <c r="I26" s="18">
        <f>+'Mayo 2021'!H26</f>
        <v>158</v>
      </c>
      <c r="J26" s="17">
        <f t="shared" si="1"/>
        <v>8.2278481012658222</v>
      </c>
    </row>
    <row r="27" spans="1:10" ht="13" x14ac:dyDescent="0.15">
      <c r="A27" s="1" t="s">
        <v>30</v>
      </c>
      <c r="B27" s="2">
        <v>11</v>
      </c>
      <c r="C27" s="19">
        <f>+'Mayo 2021'!B27</f>
        <v>9</v>
      </c>
      <c r="D27" s="17">
        <f t="shared" si="6"/>
        <v>22.222222222222221</v>
      </c>
      <c r="E27" s="2">
        <f>+B27+'Abril 2022'!E27</f>
        <v>48</v>
      </c>
      <c r="F27" s="2">
        <f>+C27+'Abril 2022'!F27</f>
        <v>40</v>
      </c>
      <c r="G27" s="17">
        <f t="shared" si="0"/>
        <v>20</v>
      </c>
      <c r="H27" s="2">
        <f>+B27-C27+'Abril 2022'!H27</f>
        <v>105</v>
      </c>
      <c r="I27" s="18">
        <f>+'Mayo 2021'!H27</f>
        <v>75</v>
      </c>
      <c r="J27" s="17">
        <f t="shared" si="1"/>
        <v>40</v>
      </c>
    </row>
    <row r="28" spans="1:10" x14ac:dyDescent="0.15">
      <c r="A28" s="8" t="s">
        <v>27</v>
      </c>
      <c r="B28" s="6">
        <f>SUM(B20:B27)</f>
        <v>254</v>
      </c>
      <c r="C28" s="6">
        <f>SUM(C20:C27)</f>
        <v>216</v>
      </c>
      <c r="D28" s="7">
        <f>+(B28-C28)*100/C28</f>
        <v>17.592592592592592</v>
      </c>
      <c r="E28" s="6">
        <f>SUM(E20:E27)</f>
        <v>1116</v>
      </c>
      <c r="F28" s="6">
        <f>SUM(F20:F27)</f>
        <v>1139</v>
      </c>
      <c r="G28" s="7">
        <f>+(E28-F28)*100/F28</f>
        <v>-2.0193151887620719</v>
      </c>
      <c r="H28" s="6">
        <f>SUM(H20:H27)</f>
        <v>2433</v>
      </c>
      <c r="I28" s="6">
        <f>SUM(I20:I27)</f>
        <v>2376</v>
      </c>
      <c r="J28" s="7">
        <f>+(H28-I28)*100/I28</f>
        <v>2.3989898989898988</v>
      </c>
    </row>
    <row r="29" spans="1:10" ht="14" x14ac:dyDescent="0.15">
      <c r="A29" s="16" t="s">
        <v>28</v>
      </c>
      <c r="B29" s="14">
        <f>+B7+B13+B19+B28</f>
        <v>2341</v>
      </c>
      <c r="C29" s="14">
        <f>+C7+C13+C19+C28</f>
        <v>2787</v>
      </c>
      <c r="D29" s="15">
        <f>+(B29-C29)*100/C29</f>
        <v>-16.002870470039468</v>
      </c>
      <c r="E29" s="14">
        <f t="shared" ref="E29:I29" si="7">+E7+E13+E19+E28</f>
        <v>11574</v>
      </c>
      <c r="F29" s="14">
        <f t="shared" si="7"/>
        <v>13048</v>
      </c>
      <c r="G29" s="15">
        <f>+(E29-F29)*100/F29</f>
        <v>-11.296750459840588</v>
      </c>
      <c r="H29" s="14">
        <f t="shared" si="7"/>
        <v>27190</v>
      </c>
      <c r="I29" s="14">
        <f t="shared" si="7"/>
        <v>27363</v>
      </c>
      <c r="J29" s="15">
        <f>+(H29-I29)*100/I29</f>
        <v>-0.63224061689142275</v>
      </c>
    </row>
    <row r="30" spans="1:10" x14ac:dyDescent="0.15">
      <c r="A30" s="13" t="s">
        <v>29</v>
      </c>
      <c r="B30" s="13">
        <f>+B29-B7</f>
        <v>1964</v>
      </c>
      <c r="C30" s="13">
        <f>+C29-C7</f>
        <v>2292</v>
      </c>
      <c r="D30" s="12">
        <f>+(B30-C30)*100/C30</f>
        <v>-14.31064572425829</v>
      </c>
      <c r="E30" s="13">
        <f t="shared" ref="E30:I30" si="8">+E29-E7</f>
        <v>9689</v>
      </c>
      <c r="F30" s="13">
        <f t="shared" si="8"/>
        <v>10907</v>
      </c>
      <c r="G30" s="12">
        <f>+(E30-F30)*100/F30</f>
        <v>-11.167140368570642</v>
      </c>
      <c r="H30" s="13">
        <f t="shared" si="8"/>
        <v>22580</v>
      </c>
      <c r="I30" s="13">
        <f t="shared" si="8"/>
        <v>22724</v>
      </c>
      <c r="J30" s="12">
        <f>+(H30-I30)*100/I30</f>
        <v>-0.63369125154022177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AD11-96D3-CE42-9620-7566D9F9F1B5}">
  <sheetPr codeName="Hoja9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108</v>
      </c>
      <c r="C4" s="19">
        <f>+'Abril 2021'!B4</f>
        <v>148</v>
      </c>
      <c r="D4" s="17">
        <f>+(B4-C4)*100/C4</f>
        <v>-27.027027027027028</v>
      </c>
      <c r="E4" s="2">
        <f>+B4+'Marzo 2022'!E4</f>
        <v>437</v>
      </c>
      <c r="F4" s="2">
        <f>+C4+'Marzo 2022'!F4</f>
        <v>520</v>
      </c>
      <c r="G4" s="17">
        <f t="shared" ref="G4:G27" si="0">+(E4-F4)*100/F4</f>
        <v>-15.961538461538462</v>
      </c>
      <c r="H4" s="2">
        <f>+B4-C4+'Marzo 2022'!H4</f>
        <v>1368</v>
      </c>
      <c r="I4" s="18">
        <f>+'Abril 2021'!H4</f>
        <v>1349</v>
      </c>
      <c r="J4" s="17">
        <f t="shared" ref="J4:J27" si="1">+(H4-I4)*100/I4</f>
        <v>1.408450704225352</v>
      </c>
    </row>
    <row r="5" spans="1:10" ht="13" x14ac:dyDescent="0.15">
      <c r="A5" s="1" t="s">
        <v>5</v>
      </c>
      <c r="B5" s="2">
        <v>125</v>
      </c>
      <c r="C5" s="19">
        <f>+'Abril 2021'!B5</f>
        <v>162</v>
      </c>
      <c r="D5" s="17">
        <f t="shared" ref="D5:D18" si="2">+(B5-C5)*100/C5</f>
        <v>-22.839506172839506</v>
      </c>
      <c r="E5" s="2">
        <f>+B5+'Marzo 2022'!E5</f>
        <v>492</v>
      </c>
      <c r="F5" s="2">
        <f>+C5+'Marzo 2022'!F5</f>
        <v>554</v>
      </c>
      <c r="G5" s="17">
        <f t="shared" si="0"/>
        <v>-11.191335740072201</v>
      </c>
      <c r="H5" s="2">
        <f>+B5-C5+'Marzo 2022'!H5</f>
        <v>1598</v>
      </c>
      <c r="I5" s="18">
        <f>+'Abril 2021'!H5</f>
        <v>1406</v>
      </c>
      <c r="J5" s="17">
        <f t="shared" si="1"/>
        <v>13.655761024182077</v>
      </c>
    </row>
    <row r="6" spans="1:10" ht="13" x14ac:dyDescent="0.15">
      <c r="A6" s="1" t="s">
        <v>6</v>
      </c>
      <c r="B6" s="2">
        <v>139</v>
      </c>
      <c r="C6" s="19">
        <f>+'Abril 2021'!B6</f>
        <v>137</v>
      </c>
      <c r="D6" s="17">
        <f t="shared" si="2"/>
        <v>1.4598540145985401</v>
      </c>
      <c r="E6" s="2">
        <f>+B6+'Marzo 2022'!E6</f>
        <v>579</v>
      </c>
      <c r="F6" s="2">
        <f>+C6+'Marzo 2022'!F6</f>
        <v>572</v>
      </c>
      <c r="G6" s="17">
        <f t="shared" si="0"/>
        <v>1.2237762237762237</v>
      </c>
      <c r="H6" s="2">
        <f>+B6-C6+'Marzo 2022'!H6</f>
        <v>1762</v>
      </c>
      <c r="I6" s="18">
        <f>+'Abril 2021'!H6</f>
        <v>1678</v>
      </c>
      <c r="J6" s="17">
        <f t="shared" si="1"/>
        <v>5.0059594755661498</v>
      </c>
    </row>
    <row r="7" spans="1:10" x14ac:dyDescent="0.15">
      <c r="A7" s="8" t="s">
        <v>1</v>
      </c>
      <c r="B7" s="6">
        <f t="shared" ref="B7" si="3">+B4+B5+B6</f>
        <v>372</v>
      </c>
      <c r="C7" s="6">
        <f>SUM(C4:C6)</f>
        <v>447</v>
      </c>
      <c r="D7" s="7">
        <f>+(B7-C7)*100/C7</f>
        <v>-16.778523489932887</v>
      </c>
      <c r="E7" s="6">
        <f>SUM(E4:E6)</f>
        <v>1508</v>
      </c>
      <c r="F7" s="6">
        <f>SUM(F4:F6)</f>
        <v>1646</v>
      </c>
      <c r="G7" s="7">
        <f t="shared" si="0"/>
        <v>-8.3839611178614817</v>
      </c>
      <c r="H7" s="6">
        <f>SUM(H4:H6)</f>
        <v>4728</v>
      </c>
      <c r="I7" s="6">
        <f>SUM(I4:I6)</f>
        <v>4433</v>
      </c>
      <c r="J7" s="7">
        <f t="shared" si="1"/>
        <v>6.6546356868937515</v>
      </c>
    </row>
    <row r="8" spans="1:10" ht="13" x14ac:dyDescent="0.15">
      <c r="A8" s="1" t="s">
        <v>7</v>
      </c>
      <c r="B8" s="2">
        <v>122</v>
      </c>
      <c r="C8" s="19">
        <f>+'Abril 2021'!B8</f>
        <v>161</v>
      </c>
      <c r="D8" s="17">
        <f t="shared" si="2"/>
        <v>-24.22360248447205</v>
      </c>
      <c r="E8" s="2">
        <f>+B8+'Marzo 2022'!E8</f>
        <v>466</v>
      </c>
      <c r="F8" s="2">
        <f>+C8+'Marzo 2022'!F8</f>
        <v>538</v>
      </c>
      <c r="G8" s="17">
        <f t="shared" si="0"/>
        <v>-13.382899628252789</v>
      </c>
      <c r="H8" s="2">
        <f>+B8-C8+'Marzo 2022'!H8</f>
        <v>1510</v>
      </c>
      <c r="I8" s="18">
        <f>+'Abril 2021'!H8</f>
        <v>1540</v>
      </c>
      <c r="J8" s="17">
        <f t="shared" si="1"/>
        <v>-1.948051948051948</v>
      </c>
    </row>
    <row r="9" spans="1:10" ht="13" x14ac:dyDescent="0.15">
      <c r="A9" s="1" t="s">
        <v>8</v>
      </c>
      <c r="B9" s="2">
        <v>184</v>
      </c>
      <c r="C9" s="19">
        <f>+'Abril 2021'!B9</f>
        <v>253</v>
      </c>
      <c r="D9" s="17">
        <f t="shared" si="2"/>
        <v>-27.272727272727273</v>
      </c>
      <c r="E9" s="2">
        <f>+B9+'Marzo 2022'!E9</f>
        <v>842</v>
      </c>
      <c r="F9" s="2">
        <f>+C9+'Marzo 2022'!F9</f>
        <v>958</v>
      </c>
      <c r="G9" s="17">
        <f t="shared" si="0"/>
        <v>-12.108559498956158</v>
      </c>
      <c r="H9" s="2">
        <f>+B9-C9+'Marzo 2022'!H9</f>
        <v>2508</v>
      </c>
      <c r="I9" s="18">
        <f>+'Abril 2021'!H9</f>
        <v>2429</v>
      </c>
      <c r="J9" s="17">
        <f t="shared" si="1"/>
        <v>3.2523672293124744</v>
      </c>
    </row>
    <row r="10" spans="1:10" ht="13" x14ac:dyDescent="0.15">
      <c r="A10" s="1" t="s">
        <v>9</v>
      </c>
      <c r="B10" s="2">
        <v>329</v>
      </c>
      <c r="C10" s="19">
        <f>+'Abril 2021'!B10</f>
        <v>366</v>
      </c>
      <c r="D10" s="17">
        <f t="shared" si="2"/>
        <v>-10.109289617486338</v>
      </c>
      <c r="E10" s="2">
        <f>+B10+'Marzo 2022'!E10</f>
        <v>1328</v>
      </c>
      <c r="F10" s="2">
        <f>+C10+'Marzo 2022'!F10</f>
        <v>1481</v>
      </c>
      <c r="G10" s="17">
        <f t="shared" si="0"/>
        <v>-10.330857528696827</v>
      </c>
      <c r="H10" s="2">
        <f>+B10-C10+'Marzo 2022'!H10</f>
        <v>3936</v>
      </c>
      <c r="I10" s="18">
        <f>+'Abril 2021'!H10</f>
        <v>3661</v>
      </c>
      <c r="J10" s="17">
        <f t="shared" si="1"/>
        <v>7.5116088500409726</v>
      </c>
    </row>
    <row r="11" spans="1:10" ht="13" x14ac:dyDescent="0.15">
      <c r="A11" s="1" t="s">
        <v>10</v>
      </c>
      <c r="B11" s="2">
        <v>216</v>
      </c>
      <c r="C11" s="19">
        <f>+'Abril 2021'!B11</f>
        <v>294</v>
      </c>
      <c r="D11" s="17">
        <f t="shared" si="2"/>
        <v>-26.530612244897959</v>
      </c>
      <c r="E11" s="2">
        <f>+B11+'Marzo 2022'!E11</f>
        <v>1018</v>
      </c>
      <c r="F11" s="2">
        <f>+C11+'Marzo 2022'!F11</f>
        <v>1166</v>
      </c>
      <c r="G11" s="17">
        <f t="shared" si="0"/>
        <v>-12.692967409948542</v>
      </c>
      <c r="H11" s="2">
        <f>+B11-C11+'Marzo 2022'!H11</f>
        <v>3108</v>
      </c>
      <c r="I11" s="18">
        <f>+'Abril 2021'!H11</f>
        <v>2798</v>
      </c>
      <c r="J11" s="17">
        <f t="shared" si="1"/>
        <v>11.079342387419585</v>
      </c>
    </row>
    <row r="12" spans="1:10" ht="13" x14ac:dyDescent="0.15">
      <c r="A12" s="1" t="s">
        <v>11</v>
      </c>
      <c r="B12" s="2">
        <v>300</v>
      </c>
      <c r="C12" s="19">
        <f>+'Abril 2021'!B12</f>
        <v>359</v>
      </c>
      <c r="D12" s="17">
        <f t="shared" si="2"/>
        <v>-16.434540389972145</v>
      </c>
      <c r="E12" s="2">
        <f>+B12+'Marzo 2022'!E12</f>
        <v>1217</v>
      </c>
      <c r="F12" s="2">
        <f>+C12+'Marzo 2022'!F12</f>
        <v>1375</v>
      </c>
      <c r="G12" s="17">
        <f t="shared" si="0"/>
        <v>-11.49090909090909</v>
      </c>
      <c r="H12" s="2">
        <f>+B12-C12+'Marzo 2022'!H12</f>
        <v>3587</v>
      </c>
      <c r="I12" s="18">
        <f>+'Abril 2021'!H12</f>
        <v>3293</v>
      </c>
      <c r="J12" s="17">
        <f t="shared" si="1"/>
        <v>8.9280291527482536</v>
      </c>
    </row>
    <row r="13" spans="1:10" x14ac:dyDescent="0.15">
      <c r="A13" s="8" t="s">
        <v>2</v>
      </c>
      <c r="B13" s="6">
        <f t="shared" ref="B13" si="4">+B8+B9+B10+B11+B12</f>
        <v>1151</v>
      </c>
      <c r="C13" s="6">
        <f>SUM(C8:C12)</f>
        <v>1433</v>
      </c>
      <c r="D13" s="7">
        <f>+(B13-C13)*100/C13</f>
        <v>-19.678995115143056</v>
      </c>
      <c r="E13" s="6">
        <f>SUM(E8:E12)</f>
        <v>4871</v>
      </c>
      <c r="F13" s="6">
        <f>SUM(F8:F12)</f>
        <v>5518</v>
      </c>
      <c r="G13" s="7">
        <f t="shared" si="0"/>
        <v>-11.725262776368249</v>
      </c>
      <c r="H13" s="6">
        <f>SUM(H8:H12)</f>
        <v>14649</v>
      </c>
      <c r="I13" s="6">
        <f>SUM(I8:I12)</f>
        <v>13721</v>
      </c>
      <c r="J13" s="7">
        <f t="shared" si="1"/>
        <v>6.7633554405655563</v>
      </c>
    </row>
    <row r="14" spans="1:10" ht="13" x14ac:dyDescent="0.15">
      <c r="A14" s="1" t="s">
        <v>12</v>
      </c>
      <c r="B14" s="2">
        <v>142</v>
      </c>
      <c r="C14" s="19">
        <f>+'Abril 2021'!B14</f>
        <v>146</v>
      </c>
      <c r="D14" s="17">
        <f t="shared" si="2"/>
        <v>-2.7397260273972601</v>
      </c>
      <c r="E14" s="2">
        <f>+B14+'Marzo 2022'!E14</f>
        <v>588</v>
      </c>
      <c r="F14" s="2">
        <f>+C14+'Marzo 2022'!F14</f>
        <v>644</v>
      </c>
      <c r="G14" s="17">
        <f t="shared" si="0"/>
        <v>-8.695652173913043</v>
      </c>
      <c r="H14" s="2">
        <f>+B14-C14+'Marzo 2022'!H14</f>
        <v>1723</v>
      </c>
      <c r="I14" s="18">
        <f>+'Abril 2021'!H14</f>
        <v>1538</v>
      </c>
      <c r="J14" s="17">
        <f t="shared" si="1"/>
        <v>12.028608582574773</v>
      </c>
    </row>
    <row r="15" spans="1:10" ht="13" x14ac:dyDescent="0.15">
      <c r="A15" s="1" t="s">
        <v>13</v>
      </c>
      <c r="B15" s="2">
        <v>120</v>
      </c>
      <c r="C15" s="19">
        <f>+'Abril 2021'!B15</f>
        <v>115</v>
      </c>
      <c r="D15" s="17">
        <f t="shared" si="2"/>
        <v>4.3478260869565215</v>
      </c>
      <c r="E15" s="2">
        <f>+B15+'Marzo 2022'!E15</f>
        <v>500</v>
      </c>
      <c r="F15" s="2">
        <f>+C15+'Marzo 2022'!F15</f>
        <v>529</v>
      </c>
      <c r="G15" s="17">
        <f t="shared" si="0"/>
        <v>-5.4820415879017013</v>
      </c>
      <c r="H15" s="2">
        <f>+B15-C15+'Marzo 2022'!H15</f>
        <v>1399</v>
      </c>
      <c r="I15" s="18">
        <f>+'Abril 2021'!H15</f>
        <v>1311</v>
      </c>
      <c r="J15" s="17">
        <f t="shared" si="1"/>
        <v>6.7124332570556824</v>
      </c>
    </row>
    <row r="16" spans="1:10" ht="13" x14ac:dyDescent="0.15">
      <c r="A16" s="1" t="s">
        <v>14</v>
      </c>
      <c r="B16" s="2">
        <v>103</v>
      </c>
      <c r="C16" s="19">
        <f>+'Abril 2021'!B16</f>
        <v>116</v>
      </c>
      <c r="D16" s="17">
        <f t="shared" si="2"/>
        <v>-11.206896551724139</v>
      </c>
      <c r="E16" s="2">
        <f>+B16+'Marzo 2022'!E16</f>
        <v>455</v>
      </c>
      <c r="F16" s="2">
        <f>+C16+'Marzo 2022'!F16</f>
        <v>451</v>
      </c>
      <c r="G16" s="17">
        <f t="shared" si="0"/>
        <v>0.88691796008869184</v>
      </c>
      <c r="H16" s="2">
        <f>+B16-C16+'Marzo 2022'!H16</f>
        <v>1351</v>
      </c>
      <c r="I16" s="18">
        <f>+'Abril 2021'!H16</f>
        <v>1145</v>
      </c>
      <c r="J16" s="17">
        <f t="shared" si="1"/>
        <v>17.991266375545852</v>
      </c>
    </row>
    <row r="17" spans="1:10" ht="13" x14ac:dyDescent="0.15">
      <c r="A17" s="1" t="s">
        <v>15</v>
      </c>
      <c r="B17" s="2">
        <v>58</v>
      </c>
      <c r="C17" s="19">
        <f>+'Abril 2021'!B17</f>
        <v>83</v>
      </c>
      <c r="D17" s="17">
        <f t="shared" si="2"/>
        <v>-30.120481927710845</v>
      </c>
      <c r="E17" s="2">
        <f>+B17+'Marzo 2022'!E17</f>
        <v>260</v>
      </c>
      <c r="F17" s="2">
        <f>+C17+'Marzo 2022'!F17</f>
        <v>345</v>
      </c>
      <c r="G17" s="17">
        <f t="shared" si="0"/>
        <v>-24.637681159420289</v>
      </c>
      <c r="H17" s="2">
        <f>+B17-C17+'Marzo 2022'!H17</f>
        <v>844</v>
      </c>
      <c r="I17" s="18">
        <f>+'Abril 2021'!H17</f>
        <v>862</v>
      </c>
      <c r="J17" s="17">
        <f t="shared" si="1"/>
        <v>-2.0881670533642693</v>
      </c>
    </row>
    <row r="18" spans="1:10" ht="13" x14ac:dyDescent="0.15">
      <c r="A18" s="1" t="s">
        <v>31</v>
      </c>
      <c r="B18" s="2">
        <v>47</v>
      </c>
      <c r="C18" s="19">
        <f>+'Abril 2021'!B18</f>
        <v>48</v>
      </c>
      <c r="D18" s="17">
        <f t="shared" si="2"/>
        <v>-2.0833333333333335</v>
      </c>
      <c r="E18" s="2">
        <f>+B18+'Marzo 2022'!E18</f>
        <v>189</v>
      </c>
      <c r="F18" s="2">
        <f>+C18+'Marzo 2022'!F18</f>
        <v>205</v>
      </c>
      <c r="G18" s="17">
        <f t="shared" si="0"/>
        <v>-7.8048780487804876</v>
      </c>
      <c r="H18" s="2">
        <f>+B18-C18+'Marzo 2022'!H18</f>
        <v>547</v>
      </c>
      <c r="I18" s="18">
        <f>+'Abril 2021'!H18</f>
        <v>520</v>
      </c>
      <c r="J18" s="17">
        <f t="shared" si="1"/>
        <v>5.1923076923076925</v>
      </c>
    </row>
    <row r="19" spans="1:10" x14ac:dyDescent="0.15">
      <c r="A19" s="8" t="s">
        <v>3</v>
      </c>
      <c r="B19" s="6">
        <f t="shared" ref="B19" si="5">+B14+B16+B15+B17+B18</f>
        <v>470</v>
      </c>
      <c r="C19" s="6">
        <f>SUM(C14:C18)</f>
        <v>508</v>
      </c>
      <c r="D19" s="7">
        <f>+(B19-C19)*100/C19</f>
        <v>-7.4803149606299213</v>
      </c>
      <c r="E19" s="6">
        <f>SUM(E14:E18)</f>
        <v>1992</v>
      </c>
      <c r="F19" s="6">
        <f>SUM(F14:F18)</f>
        <v>2174</v>
      </c>
      <c r="G19" s="7">
        <f t="shared" si="0"/>
        <v>-8.3716651333946643</v>
      </c>
      <c r="H19" s="6">
        <f>SUM(H14:H18)</f>
        <v>5864</v>
      </c>
      <c r="I19" s="6">
        <f>SUM(I14:I18)</f>
        <v>5376</v>
      </c>
      <c r="J19" s="7">
        <f t="shared" si="1"/>
        <v>9.0773809523809526</v>
      </c>
    </row>
    <row r="20" spans="1:10" ht="13" x14ac:dyDescent="0.15">
      <c r="A20" s="1" t="s">
        <v>16</v>
      </c>
      <c r="B20" s="2">
        <v>41</v>
      </c>
      <c r="C20" s="19">
        <f>+'Abril 2021'!B20</f>
        <v>53</v>
      </c>
      <c r="D20" s="17">
        <f t="shared" ref="D20:D27" si="6">+(B20-C20)*100/C20</f>
        <v>-22.641509433962263</v>
      </c>
      <c r="E20" s="2">
        <f>+B20+'Marzo 2022'!E20</f>
        <v>173</v>
      </c>
      <c r="F20" s="2">
        <f>+C20+'Marzo 2022'!F20</f>
        <v>195</v>
      </c>
      <c r="G20" s="17">
        <f t="shared" si="0"/>
        <v>-11.282051282051283</v>
      </c>
      <c r="H20" s="2">
        <f>+B20-C20+'Marzo 2022'!H20</f>
        <v>465</v>
      </c>
      <c r="I20" s="18">
        <f>+'Abril 2021'!H20</f>
        <v>474</v>
      </c>
      <c r="J20" s="17">
        <f t="shared" si="1"/>
        <v>-1.8987341772151898</v>
      </c>
    </row>
    <row r="21" spans="1:10" ht="13" x14ac:dyDescent="0.15">
      <c r="A21" s="1" t="s">
        <v>17</v>
      </c>
      <c r="B21" s="2">
        <v>35</v>
      </c>
      <c r="C21" s="19">
        <f>+'Abril 2021'!B21</f>
        <v>37</v>
      </c>
      <c r="D21" s="17">
        <f t="shared" si="6"/>
        <v>-5.4054054054054053</v>
      </c>
      <c r="E21" s="2">
        <f>+B21+'Marzo 2022'!E21</f>
        <v>135</v>
      </c>
      <c r="F21" s="2">
        <f>+C21+'Marzo 2022'!F21</f>
        <v>163</v>
      </c>
      <c r="G21" s="17">
        <f t="shared" si="0"/>
        <v>-17.177914110429448</v>
      </c>
      <c r="H21" s="2">
        <f>+B21-C21+'Marzo 2022'!H21</f>
        <v>428</v>
      </c>
      <c r="I21" s="18">
        <f>+'Abril 2021'!H21</f>
        <v>425</v>
      </c>
      <c r="J21" s="17">
        <f t="shared" si="1"/>
        <v>0.70588235294117652</v>
      </c>
    </row>
    <row r="22" spans="1:10" ht="13" x14ac:dyDescent="0.15">
      <c r="A22" s="1" t="s">
        <v>19</v>
      </c>
      <c r="B22" s="2">
        <v>21</v>
      </c>
      <c r="C22" s="19">
        <f>+'Abril 2021'!B22</f>
        <v>11</v>
      </c>
      <c r="D22" s="17">
        <f t="shared" si="6"/>
        <v>90.909090909090907</v>
      </c>
      <c r="E22" s="2">
        <f>+B22+'Marzo 2022'!E22</f>
        <v>77</v>
      </c>
      <c r="F22" s="2">
        <f>+C22+'Marzo 2022'!F22</f>
        <v>61</v>
      </c>
      <c r="G22" s="17">
        <f t="shared" si="0"/>
        <v>26.229508196721312</v>
      </c>
      <c r="H22" s="2">
        <f>+B22-C22+'Marzo 2022'!H22</f>
        <v>205</v>
      </c>
      <c r="I22" s="18">
        <f>+'Abril 2021'!H22</f>
        <v>173</v>
      </c>
      <c r="J22" s="17">
        <f t="shared" si="1"/>
        <v>18.497109826589597</v>
      </c>
    </row>
    <row r="23" spans="1:10" ht="13" x14ac:dyDescent="0.15">
      <c r="A23" s="1" t="s">
        <v>18</v>
      </c>
      <c r="B23" s="2">
        <v>23</v>
      </c>
      <c r="C23" s="19">
        <f>+'Abril 2021'!B23</f>
        <v>28</v>
      </c>
      <c r="D23" s="17">
        <f t="shared" si="6"/>
        <v>-17.857142857142858</v>
      </c>
      <c r="E23" s="2">
        <f>+B23+'Marzo 2022'!E23</f>
        <v>84</v>
      </c>
      <c r="F23" s="2">
        <f>+C23+'Marzo 2022'!F23</f>
        <v>114</v>
      </c>
      <c r="G23" s="17">
        <f t="shared" si="0"/>
        <v>-26.315789473684209</v>
      </c>
      <c r="H23" s="2">
        <f>+B23-C23+'Marzo 2022'!H23</f>
        <v>236</v>
      </c>
      <c r="I23" s="18">
        <f>+'Abril 2021'!H23</f>
        <v>260</v>
      </c>
      <c r="J23" s="17">
        <f t="shared" si="1"/>
        <v>-9.2307692307692299</v>
      </c>
    </row>
    <row r="24" spans="1:10" ht="13" x14ac:dyDescent="0.15">
      <c r="A24" s="1" t="s">
        <v>20</v>
      </c>
      <c r="B24" s="2">
        <v>17</v>
      </c>
      <c r="C24" s="19">
        <f>+'Abril 2021'!B24</f>
        <v>34</v>
      </c>
      <c r="D24" s="17">
        <f t="shared" si="6"/>
        <v>-50</v>
      </c>
      <c r="E24" s="2">
        <f>+B24+'Marzo 2022'!E24</f>
        <v>71</v>
      </c>
      <c r="F24" s="2">
        <f>+C24+'Marzo 2022'!F24</f>
        <v>104</v>
      </c>
      <c r="G24" s="17">
        <f t="shared" si="0"/>
        <v>-31.73076923076923</v>
      </c>
      <c r="H24" s="2">
        <f>+B24-C24+'Marzo 2022'!H24</f>
        <v>229</v>
      </c>
      <c r="I24" s="18">
        <f>+'Abril 2021'!H24</f>
        <v>248</v>
      </c>
      <c r="J24" s="17">
        <f t="shared" si="1"/>
        <v>-7.661290322580645</v>
      </c>
    </row>
    <row r="25" spans="1:10" ht="13" x14ac:dyDescent="0.15">
      <c r="A25" s="1" t="s">
        <v>22</v>
      </c>
      <c r="B25" s="2">
        <v>46</v>
      </c>
      <c r="C25" s="19">
        <f>+'Abril 2021'!B25</f>
        <v>55</v>
      </c>
      <c r="D25" s="17">
        <f t="shared" si="6"/>
        <v>-16.363636363636363</v>
      </c>
      <c r="E25" s="2">
        <f>+B25+'Marzo 2022'!E25</f>
        <v>220</v>
      </c>
      <c r="F25" s="2">
        <f>+C25+'Marzo 2022'!F25</f>
        <v>190</v>
      </c>
      <c r="G25" s="17">
        <f t="shared" si="0"/>
        <v>15.789473684210526</v>
      </c>
      <c r="H25" s="2">
        <f>+B25-C25+'Marzo 2022'!H25</f>
        <v>561</v>
      </c>
      <c r="I25" s="18">
        <f>+'Abril 2021'!H25</f>
        <v>467</v>
      </c>
      <c r="J25" s="17">
        <f t="shared" si="1"/>
        <v>20.128479657387579</v>
      </c>
    </row>
    <row r="26" spans="1:10" ht="13" x14ac:dyDescent="0.15">
      <c r="A26" s="1" t="s">
        <v>21</v>
      </c>
      <c r="B26" s="2">
        <v>18</v>
      </c>
      <c r="C26" s="19">
        <f>+'Abril 2021'!B26</f>
        <v>19</v>
      </c>
      <c r="D26" s="17">
        <f t="shared" si="6"/>
        <v>-5.2631578947368425</v>
      </c>
      <c r="E26" s="2">
        <f>+B26+'Marzo 2022'!E26</f>
        <v>65</v>
      </c>
      <c r="F26" s="2">
        <f>+C26+'Marzo 2022'!F26</f>
        <v>65</v>
      </c>
      <c r="G26" s="17">
        <f t="shared" si="0"/>
        <v>0</v>
      </c>
      <c r="H26" s="2">
        <f>+B26-C26+'Marzo 2022'!H26</f>
        <v>168</v>
      </c>
      <c r="I26" s="18">
        <f>+'Abril 2021'!H26</f>
        <v>151</v>
      </c>
      <c r="J26" s="17">
        <f t="shared" si="1"/>
        <v>11.258278145695364</v>
      </c>
    </row>
    <row r="27" spans="1:10" ht="13" x14ac:dyDescent="0.15">
      <c r="A27" s="1" t="s">
        <v>30</v>
      </c>
      <c r="B27" s="2">
        <v>12</v>
      </c>
      <c r="C27" s="19">
        <f>+'Abril 2021'!B27</f>
        <v>9</v>
      </c>
      <c r="D27" s="17">
        <f t="shared" si="6"/>
        <v>33.333333333333336</v>
      </c>
      <c r="E27" s="2">
        <f>+B27+'Marzo 2022'!E27</f>
        <v>37</v>
      </c>
      <c r="F27" s="2">
        <f>+C27+'Marzo 2022'!F27</f>
        <v>31</v>
      </c>
      <c r="G27" s="17">
        <f t="shared" si="0"/>
        <v>19.35483870967742</v>
      </c>
      <c r="H27" s="2">
        <f>+B27-C27+'Marzo 2022'!H27</f>
        <v>103</v>
      </c>
      <c r="I27" s="18">
        <f>+'Abril 2021'!H27</f>
        <v>67</v>
      </c>
      <c r="J27" s="17">
        <f t="shared" si="1"/>
        <v>53.731343283582092</v>
      </c>
    </row>
    <row r="28" spans="1:10" x14ac:dyDescent="0.15">
      <c r="A28" s="8" t="s">
        <v>27</v>
      </c>
      <c r="B28" s="6">
        <f>SUM(B20:B27)</f>
        <v>213</v>
      </c>
      <c r="C28" s="6">
        <f>SUM(C20:C27)</f>
        <v>246</v>
      </c>
      <c r="D28" s="7">
        <f>+(B28-C28)*100/C28</f>
        <v>-13.414634146341463</v>
      </c>
      <c r="E28" s="6">
        <f>SUM(E20:E27)</f>
        <v>862</v>
      </c>
      <c r="F28" s="6">
        <f>SUM(F20:F27)</f>
        <v>923</v>
      </c>
      <c r="G28" s="7">
        <f>+(E28-F28)*100/F28</f>
        <v>-6.6088840736728063</v>
      </c>
      <c r="H28" s="6">
        <f>SUM(H20:H27)</f>
        <v>2395</v>
      </c>
      <c r="I28" s="6">
        <f>SUM(I20:I27)</f>
        <v>2265</v>
      </c>
      <c r="J28" s="7">
        <f>+(H28-I28)*100/I28</f>
        <v>5.739514348785872</v>
      </c>
    </row>
    <row r="29" spans="1:10" ht="14" x14ac:dyDescent="0.15">
      <c r="A29" s="16" t="s">
        <v>28</v>
      </c>
      <c r="B29" s="14">
        <f>+B7+B13+B19+B28</f>
        <v>2206</v>
      </c>
      <c r="C29" s="14">
        <f>+C7+C13+C19+C28</f>
        <v>2634</v>
      </c>
      <c r="D29" s="15">
        <f>+(B29-C29)*100/C29</f>
        <v>-16.249050873196659</v>
      </c>
      <c r="E29" s="14">
        <f t="shared" ref="E29:I29" si="7">+E7+E13+E19+E28</f>
        <v>9233</v>
      </c>
      <c r="F29" s="14">
        <f t="shared" si="7"/>
        <v>10261</v>
      </c>
      <c r="G29" s="15">
        <f>+(E29-F29)*100/F29</f>
        <v>-10.018516713770588</v>
      </c>
      <c r="H29" s="14">
        <f t="shared" si="7"/>
        <v>27636</v>
      </c>
      <c r="I29" s="14">
        <f t="shared" si="7"/>
        <v>25795</v>
      </c>
      <c r="J29" s="15">
        <f>+(H29-I29)*100/I29</f>
        <v>7.1370420624151967</v>
      </c>
    </row>
    <row r="30" spans="1:10" x14ac:dyDescent="0.15">
      <c r="A30" s="13" t="s">
        <v>29</v>
      </c>
      <c r="B30" s="13">
        <f>+B29-B7</f>
        <v>1834</v>
      </c>
      <c r="C30" s="13">
        <f>+C29-C7</f>
        <v>2187</v>
      </c>
      <c r="D30" s="12">
        <f>+(B30-C30)*100/C30</f>
        <v>-16.140832190214905</v>
      </c>
      <c r="E30" s="13">
        <f t="shared" ref="E30:I30" si="8">+E29-E7</f>
        <v>7725</v>
      </c>
      <c r="F30" s="13">
        <f t="shared" si="8"/>
        <v>8615</v>
      </c>
      <c r="G30" s="12">
        <f>+(E30-F30)*100/F30</f>
        <v>-10.33081834010447</v>
      </c>
      <c r="H30" s="13">
        <f t="shared" si="8"/>
        <v>22908</v>
      </c>
      <c r="I30" s="13">
        <f t="shared" si="8"/>
        <v>21362</v>
      </c>
      <c r="J30" s="12">
        <f>+(H30-I30)*100/I30</f>
        <v>7.2371500795805632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8371-932B-6A4F-B030-0E26A6980421}">
  <sheetPr codeName="Hoja9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145</v>
      </c>
      <c r="C4" s="19">
        <f>+'Marzo 2021'!B4</f>
        <v>160</v>
      </c>
      <c r="D4" s="17">
        <f>+(B4-C4)*100/C4</f>
        <v>-9.375</v>
      </c>
      <c r="E4" s="2">
        <f>+B4+'Febrero 2022'!E4</f>
        <v>329</v>
      </c>
      <c r="F4" s="2">
        <f>+C4+'Febrero 2022'!F4</f>
        <v>372</v>
      </c>
      <c r="G4" s="17">
        <f t="shared" ref="G4:G27" si="0">+(E4-F4)*100/F4</f>
        <v>-11.559139784946236</v>
      </c>
      <c r="H4" s="2">
        <f>+B4-C4+'Febrero 2022'!H4</f>
        <v>1408</v>
      </c>
      <c r="I4" s="18">
        <f>+'Marzo 2021'!H4</f>
        <v>1283</v>
      </c>
      <c r="J4" s="17">
        <f t="shared" ref="J4:J27" si="1">+(H4-I4)*100/I4</f>
        <v>9.7427903351519873</v>
      </c>
    </row>
    <row r="5" spans="1:10" ht="13" x14ac:dyDescent="0.15">
      <c r="A5" s="1" t="s">
        <v>5</v>
      </c>
      <c r="B5" s="2">
        <v>165</v>
      </c>
      <c r="C5" s="19">
        <f>+'Marzo 2021'!B5</f>
        <v>167</v>
      </c>
      <c r="D5" s="17">
        <f t="shared" ref="D5:D18" si="2">+(B5-C5)*100/C5</f>
        <v>-1.1976047904191616</v>
      </c>
      <c r="E5" s="2">
        <f>+B5+'Febrero 2022'!E5</f>
        <v>367</v>
      </c>
      <c r="F5" s="2">
        <f>+C5+'Febrero 2022'!F5</f>
        <v>392</v>
      </c>
      <c r="G5" s="17">
        <f t="shared" si="0"/>
        <v>-6.3775510204081636</v>
      </c>
      <c r="H5" s="2">
        <f>+B5-C5+'Febrero 2022'!H5</f>
        <v>1635</v>
      </c>
      <c r="I5" s="18">
        <f>+'Marzo 2021'!H5</f>
        <v>1333</v>
      </c>
      <c r="J5" s="17">
        <f t="shared" si="1"/>
        <v>22.655663915978995</v>
      </c>
    </row>
    <row r="6" spans="1:10" ht="13" x14ac:dyDescent="0.15">
      <c r="A6" s="1" t="s">
        <v>6</v>
      </c>
      <c r="B6" s="2">
        <v>193</v>
      </c>
      <c r="C6" s="19">
        <f>+'Marzo 2021'!B6</f>
        <v>182</v>
      </c>
      <c r="D6" s="17">
        <f t="shared" si="2"/>
        <v>6.0439560439560438</v>
      </c>
      <c r="E6" s="2">
        <f>+B6+'Febrero 2022'!E6</f>
        <v>440</v>
      </c>
      <c r="F6" s="2">
        <f>+C6+'Febrero 2022'!F6</f>
        <v>435</v>
      </c>
      <c r="G6" s="17">
        <f t="shared" si="0"/>
        <v>1.1494252873563218</v>
      </c>
      <c r="H6" s="2">
        <f>+B6-C6+'Febrero 2022'!H6</f>
        <v>1760</v>
      </c>
      <c r="I6" s="18">
        <f>+'Marzo 2021'!H6</f>
        <v>1647</v>
      </c>
      <c r="J6" s="17">
        <f t="shared" si="1"/>
        <v>6.8609593199757137</v>
      </c>
    </row>
    <row r="7" spans="1:10" x14ac:dyDescent="0.15">
      <c r="A7" s="8" t="s">
        <v>1</v>
      </c>
      <c r="B7" s="6">
        <f t="shared" ref="B7" si="3">+B4+B5+B6</f>
        <v>503</v>
      </c>
      <c r="C7" s="6">
        <f>SUM(C4:C6)</f>
        <v>509</v>
      </c>
      <c r="D7" s="7">
        <f>+(B7-C7)*100/C7</f>
        <v>-1.1787819253438114</v>
      </c>
      <c r="E7" s="6">
        <f>SUM(E4:E6)</f>
        <v>1136</v>
      </c>
      <c r="F7" s="6">
        <f>SUM(F4:F6)</f>
        <v>1199</v>
      </c>
      <c r="G7" s="7">
        <f t="shared" si="0"/>
        <v>-5.254378648874062</v>
      </c>
      <c r="H7" s="6">
        <f>SUM(H4:H6)</f>
        <v>4803</v>
      </c>
      <c r="I7" s="6">
        <f>SUM(I4:I6)</f>
        <v>4263</v>
      </c>
      <c r="J7" s="7">
        <f t="shared" si="1"/>
        <v>12.66713581984518</v>
      </c>
    </row>
    <row r="8" spans="1:10" ht="13" x14ac:dyDescent="0.15">
      <c r="A8" s="1" t="s">
        <v>7</v>
      </c>
      <c r="B8" s="2">
        <v>158</v>
      </c>
      <c r="C8" s="19">
        <f>+'Marzo 2021'!B8</f>
        <v>174</v>
      </c>
      <c r="D8" s="17">
        <f t="shared" si="2"/>
        <v>-9.1954022988505741</v>
      </c>
      <c r="E8" s="2">
        <f>+B8+'Febrero 2022'!E8</f>
        <v>344</v>
      </c>
      <c r="F8" s="2">
        <f>+C8+'Febrero 2022'!F8</f>
        <v>377</v>
      </c>
      <c r="G8" s="17">
        <f t="shared" si="0"/>
        <v>-8.7533156498673748</v>
      </c>
      <c r="H8" s="2">
        <f>+B8-C8+'Febrero 2022'!H8</f>
        <v>1549</v>
      </c>
      <c r="I8" s="18">
        <f>+'Marzo 2021'!H8</f>
        <v>1505</v>
      </c>
      <c r="J8" s="17">
        <f t="shared" si="1"/>
        <v>2.9235880398671097</v>
      </c>
    </row>
    <row r="9" spans="1:10" ht="13" x14ac:dyDescent="0.15">
      <c r="A9" s="1" t="s">
        <v>8</v>
      </c>
      <c r="B9" s="2">
        <v>309</v>
      </c>
      <c r="C9" s="19">
        <f>+'Marzo 2021'!B9</f>
        <v>321</v>
      </c>
      <c r="D9" s="17">
        <f t="shared" si="2"/>
        <v>-3.7383177570093458</v>
      </c>
      <c r="E9" s="2">
        <f>+B9+'Febrero 2022'!E9</f>
        <v>658</v>
      </c>
      <c r="F9" s="2">
        <f>+C9+'Febrero 2022'!F9</f>
        <v>705</v>
      </c>
      <c r="G9" s="17">
        <f t="shared" si="0"/>
        <v>-6.666666666666667</v>
      </c>
      <c r="H9" s="2">
        <f>+B9-C9+'Febrero 2022'!H9</f>
        <v>2577</v>
      </c>
      <c r="I9" s="18">
        <f>+'Marzo 2021'!H9</f>
        <v>2300</v>
      </c>
      <c r="J9" s="17">
        <f t="shared" si="1"/>
        <v>12.043478260869565</v>
      </c>
    </row>
    <row r="10" spans="1:10" ht="13" x14ac:dyDescent="0.15">
      <c r="A10" s="1" t="s">
        <v>9</v>
      </c>
      <c r="B10" s="2">
        <v>403</v>
      </c>
      <c r="C10" s="19">
        <f>+'Marzo 2021'!B10</f>
        <v>428</v>
      </c>
      <c r="D10" s="17">
        <f t="shared" si="2"/>
        <v>-5.8411214953271031</v>
      </c>
      <c r="E10" s="2">
        <f>+B10+'Febrero 2022'!E10</f>
        <v>999</v>
      </c>
      <c r="F10" s="2">
        <f>+C10+'Febrero 2022'!F10</f>
        <v>1115</v>
      </c>
      <c r="G10" s="17">
        <f t="shared" si="0"/>
        <v>-10.403587443946188</v>
      </c>
      <c r="H10" s="2">
        <f>+B10-C10+'Febrero 2022'!H10</f>
        <v>3973</v>
      </c>
      <c r="I10" s="18">
        <f>+'Marzo 2021'!H10</f>
        <v>3468</v>
      </c>
      <c r="J10" s="17">
        <f t="shared" si="1"/>
        <v>14.561707035755479</v>
      </c>
    </row>
    <row r="11" spans="1:10" ht="13" x14ac:dyDescent="0.15">
      <c r="A11" s="1" t="s">
        <v>10</v>
      </c>
      <c r="B11" s="2">
        <v>335</v>
      </c>
      <c r="C11" s="19">
        <f>+'Marzo 2021'!B11</f>
        <v>353</v>
      </c>
      <c r="D11" s="17">
        <f t="shared" si="2"/>
        <v>-5.0991501416430598</v>
      </c>
      <c r="E11" s="2">
        <f>+B11+'Febrero 2022'!E11</f>
        <v>802</v>
      </c>
      <c r="F11" s="2">
        <f>+C11+'Febrero 2022'!F11</f>
        <v>872</v>
      </c>
      <c r="G11" s="17">
        <f t="shared" si="0"/>
        <v>-8.0275229357798157</v>
      </c>
      <c r="H11" s="2">
        <f>+B11-C11+'Febrero 2022'!H11</f>
        <v>3186</v>
      </c>
      <c r="I11" s="18">
        <f>+'Marzo 2021'!H11</f>
        <v>2619</v>
      </c>
      <c r="J11" s="17">
        <f t="shared" si="1"/>
        <v>21.649484536082475</v>
      </c>
    </row>
    <row r="12" spans="1:10" ht="13" x14ac:dyDescent="0.15">
      <c r="A12" s="1" t="s">
        <v>11</v>
      </c>
      <c r="B12" s="2">
        <v>386</v>
      </c>
      <c r="C12" s="19">
        <f>+'Marzo 2021'!B12</f>
        <v>401</v>
      </c>
      <c r="D12" s="17">
        <f t="shared" si="2"/>
        <v>-3.7406483790523692</v>
      </c>
      <c r="E12" s="2">
        <f>+B12+'Febrero 2022'!E12</f>
        <v>917</v>
      </c>
      <c r="F12" s="2">
        <f>+C12+'Febrero 2022'!F12</f>
        <v>1016</v>
      </c>
      <c r="G12" s="17">
        <f t="shared" si="0"/>
        <v>-9.7440944881889759</v>
      </c>
      <c r="H12" s="2">
        <f>+B12-C12+'Febrero 2022'!H12</f>
        <v>3646</v>
      </c>
      <c r="I12" s="18">
        <f>+'Marzo 2021'!H12</f>
        <v>3045</v>
      </c>
      <c r="J12" s="17">
        <f t="shared" si="1"/>
        <v>19.737274220032841</v>
      </c>
    </row>
    <row r="13" spans="1:10" x14ac:dyDescent="0.15">
      <c r="A13" s="8" t="s">
        <v>2</v>
      </c>
      <c r="B13" s="6">
        <f t="shared" ref="B13" si="4">+B8+B9+B10+B11+B12</f>
        <v>1591</v>
      </c>
      <c r="C13" s="6">
        <f>SUM(C8:C12)</f>
        <v>1677</v>
      </c>
      <c r="D13" s="7">
        <f>+(B13-C13)*100/C13</f>
        <v>-5.1282051282051286</v>
      </c>
      <c r="E13" s="6">
        <f>SUM(E8:E12)</f>
        <v>3720</v>
      </c>
      <c r="F13" s="6">
        <f>SUM(F8:F12)</f>
        <v>4085</v>
      </c>
      <c r="G13" s="7">
        <f t="shared" si="0"/>
        <v>-8.9351285189718475</v>
      </c>
      <c r="H13" s="6">
        <f>SUM(H8:H12)</f>
        <v>14931</v>
      </c>
      <c r="I13" s="6">
        <f>SUM(I8:I12)</f>
        <v>12937</v>
      </c>
      <c r="J13" s="7">
        <f t="shared" si="1"/>
        <v>15.413156064002473</v>
      </c>
    </row>
    <row r="14" spans="1:10" ht="13" x14ac:dyDescent="0.15">
      <c r="A14" s="1" t="s">
        <v>12</v>
      </c>
      <c r="B14" s="2">
        <v>181</v>
      </c>
      <c r="C14" s="19">
        <f>+'Marzo 2021'!B14</f>
        <v>210</v>
      </c>
      <c r="D14" s="17">
        <f t="shared" si="2"/>
        <v>-13.80952380952381</v>
      </c>
      <c r="E14" s="2">
        <f>+B14+'Febrero 2022'!E14</f>
        <v>446</v>
      </c>
      <c r="F14" s="2">
        <f>+C14+'Febrero 2022'!F14</f>
        <v>498</v>
      </c>
      <c r="G14" s="17">
        <f t="shared" si="0"/>
        <v>-10.441767068273093</v>
      </c>
      <c r="H14" s="2">
        <f>+B14-C14+'Febrero 2022'!H14</f>
        <v>1727</v>
      </c>
      <c r="I14" s="18">
        <f>+'Marzo 2021'!H14</f>
        <v>1449</v>
      </c>
      <c r="J14" s="17">
        <f t="shared" si="1"/>
        <v>19.185645272601793</v>
      </c>
    </row>
    <row r="15" spans="1:10" ht="13" x14ac:dyDescent="0.15">
      <c r="A15" s="1" t="s">
        <v>13</v>
      </c>
      <c r="B15" s="2">
        <v>170</v>
      </c>
      <c r="C15" s="19">
        <f>+'Marzo 2021'!B15</f>
        <v>156</v>
      </c>
      <c r="D15" s="17">
        <f t="shared" si="2"/>
        <v>8.9743589743589745</v>
      </c>
      <c r="E15" s="2">
        <f>+B15+'Febrero 2022'!E15</f>
        <v>380</v>
      </c>
      <c r="F15" s="2">
        <f>+C15+'Febrero 2022'!F15</f>
        <v>414</v>
      </c>
      <c r="G15" s="17">
        <f t="shared" si="0"/>
        <v>-8.2125603864734291</v>
      </c>
      <c r="H15" s="2">
        <f>+B15-C15+'Febrero 2022'!H15</f>
        <v>1394</v>
      </c>
      <c r="I15" s="18">
        <f>+'Marzo 2021'!H15</f>
        <v>1244</v>
      </c>
      <c r="J15" s="17">
        <f t="shared" si="1"/>
        <v>12.057877813504824</v>
      </c>
    </row>
    <row r="16" spans="1:10" ht="13" x14ac:dyDescent="0.15">
      <c r="A16" s="1" t="s">
        <v>14</v>
      </c>
      <c r="B16" s="2">
        <v>126</v>
      </c>
      <c r="C16" s="19">
        <f>+'Marzo 2021'!B16</f>
        <v>134</v>
      </c>
      <c r="D16" s="17">
        <f t="shared" si="2"/>
        <v>-5.9701492537313436</v>
      </c>
      <c r="E16" s="2">
        <f>+B16+'Febrero 2022'!E16</f>
        <v>352</v>
      </c>
      <c r="F16" s="2">
        <f>+C16+'Febrero 2022'!F16</f>
        <v>335</v>
      </c>
      <c r="G16" s="17">
        <f t="shared" si="0"/>
        <v>5.0746268656716422</v>
      </c>
      <c r="H16" s="2">
        <f>+B16-C16+'Febrero 2022'!H16</f>
        <v>1364</v>
      </c>
      <c r="I16" s="18">
        <f>+'Marzo 2021'!H16</f>
        <v>1083</v>
      </c>
      <c r="J16" s="17">
        <f t="shared" si="1"/>
        <v>25.946445060018466</v>
      </c>
    </row>
    <row r="17" spans="1:10" ht="13" x14ac:dyDescent="0.15">
      <c r="A17" s="1" t="s">
        <v>15</v>
      </c>
      <c r="B17" s="2">
        <v>84</v>
      </c>
      <c r="C17" s="19">
        <f>+'Marzo 2021'!B17</f>
        <v>109</v>
      </c>
      <c r="D17" s="17">
        <f t="shared" si="2"/>
        <v>-22.935779816513762</v>
      </c>
      <c r="E17" s="2">
        <f>+B17+'Febrero 2022'!E17</f>
        <v>202</v>
      </c>
      <c r="F17" s="2">
        <f>+C17+'Febrero 2022'!F17</f>
        <v>262</v>
      </c>
      <c r="G17" s="17">
        <f t="shared" si="0"/>
        <v>-22.900763358778626</v>
      </c>
      <c r="H17" s="2">
        <f>+B17-C17+'Febrero 2022'!H17</f>
        <v>869</v>
      </c>
      <c r="I17" s="18">
        <f>+'Marzo 2021'!H17</f>
        <v>805</v>
      </c>
      <c r="J17" s="17">
        <f t="shared" si="1"/>
        <v>7.9503105590062111</v>
      </c>
    </row>
    <row r="18" spans="1:10" ht="13" x14ac:dyDescent="0.15">
      <c r="A18" s="1" t="s">
        <v>31</v>
      </c>
      <c r="B18" s="2">
        <v>57</v>
      </c>
      <c r="C18" s="19">
        <f>+'Marzo 2021'!B18</f>
        <v>52</v>
      </c>
      <c r="D18" s="17">
        <f t="shared" si="2"/>
        <v>9.615384615384615</v>
      </c>
      <c r="E18" s="2">
        <f>+B18+'Febrero 2022'!E18</f>
        <v>142</v>
      </c>
      <c r="F18" s="2">
        <f>+C18+'Febrero 2022'!F18</f>
        <v>157</v>
      </c>
      <c r="G18" s="17">
        <f t="shared" si="0"/>
        <v>-9.5541401273885356</v>
      </c>
      <c r="H18" s="2">
        <f>+B18-C18+'Febrero 2022'!H18</f>
        <v>548</v>
      </c>
      <c r="I18" s="18">
        <f>+'Marzo 2021'!H18</f>
        <v>495</v>
      </c>
      <c r="J18" s="17">
        <f t="shared" si="1"/>
        <v>10.707070707070708</v>
      </c>
    </row>
    <row r="19" spans="1:10" x14ac:dyDescent="0.15">
      <c r="A19" s="8" t="s">
        <v>3</v>
      </c>
      <c r="B19" s="6">
        <f t="shared" ref="B19" si="5">+B14+B16+B15+B17+B18</f>
        <v>618</v>
      </c>
      <c r="C19" s="6">
        <f>SUM(C14:C18)</f>
        <v>661</v>
      </c>
      <c r="D19" s="7">
        <f>+(B19-C19)*100/C19</f>
        <v>-6.5052950075642961</v>
      </c>
      <c r="E19" s="6">
        <f>SUM(E14:E18)</f>
        <v>1522</v>
      </c>
      <c r="F19" s="6">
        <f>SUM(F14:F18)</f>
        <v>1666</v>
      </c>
      <c r="G19" s="7">
        <f t="shared" si="0"/>
        <v>-8.6434573829531818</v>
      </c>
      <c r="H19" s="6">
        <f>SUM(H14:H18)</f>
        <v>5902</v>
      </c>
      <c r="I19" s="6">
        <f>SUM(I14:I18)</f>
        <v>5076</v>
      </c>
      <c r="J19" s="7">
        <f t="shared" si="1"/>
        <v>16.272655634357761</v>
      </c>
    </row>
    <row r="20" spans="1:10" ht="13" x14ac:dyDescent="0.15">
      <c r="A20" s="1" t="s">
        <v>16</v>
      </c>
      <c r="B20" s="2">
        <v>58</v>
      </c>
      <c r="C20" s="19">
        <f>+'Marzo 2021'!B20</f>
        <v>70</v>
      </c>
      <c r="D20" s="17">
        <f t="shared" ref="D20:D27" si="6">+(B20-C20)*100/C20</f>
        <v>-17.142857142857142</v>
      </c>
      <c r="E20" s="2">
        <f>+B20+'Febrero 2022'!E20</f>
        <v>132</v>
      </c>
      <c r="F20" s="2">
        <f>+C20+'Febrero 2022'!F20</f>
        <v>142</v>
      </c>
      <c r="G20" s="17">
        <f t="shared" si="0"/>
        <v>-7.042253521126761</v>
      </c>
      <c r="H20" s="2">
        <f>+B20-C20+'Febrero 2022'!H20</f>
        <v>477</v>
      </c>
      <c r="I20" s="18">
        <f>+'Marzo 2021'!H20</f>
        <v>438</v>
      </c>
      <c r="J20" s="17">
        <f t="shared" si="1"/>
        <v>8.9041095890410951</v>
      </c>
    </row>
    <row r="21" spans="1:10" ht="13" x14ac:dyDescent="0.15">
      <c r="A21" s="1" t="s">
        <v>17</v>
      </c>
      <c r="B21" s="2">
        <v>38</v>
      </c>
      <c r="C21" s="19">
        <f>+'Marzo 2021'!B21</f>
        <v>53</v>
      </c>
      <c r="D21" s="17">
        <f t="shared" si="6"/>
        <v>-28.30188679245283</v>
      </c>
      <c r="E21" s="2">
        <f>+B21+'Febrero 2022'!E21</f>
        <v>100</v>
      </c>
      <c r="F21" s="2">
        <f>+C21+'Febrero 2022'!F21</f>
        <v>126</v>
      </c>
      <c r="G21" s="17">
        <f t="shared" si="0"/>
        <v>-20.634920634920636</v>
      </c>
      <c r="H21" s="2">
        <f>+B21-C21+'Febrero 2022'!H21</f>
        <v>430</v>
      </c>
      <c r="I21" s="18">
        <f>+'Marzo 2021'!H21</f>
        <v>401</v>
      </c>
      <c r="J21" s="17">
        <f t="shared" si="1"/>
        <v>7.2319201995012472</v>
      </c>
    </row>
    <row r="22" spans="1:10" ht="13" x14ac:dyDescent="0.15">
      <c r="A22" s="1" t="s">
        <v>19</v>
      </c>
      <c r="B22" s="2">
        <v>20</v>
      </c>
      <c r="C22" s="19">
        <f>+'Marzo 2021'!B22</f>
        <v>19</v>
      </c>
      <c r="D22" s="17">
        <f t="shared" si="6"/>
        <v>5.2631578947368425</v>
      </c>
      <c r="E22" s="2">
        <f>+B22+'Febrero 2022'!E22</f>
        <v>56</v>
      </c>
      <c r="F22" s="2">
        <f>+C22+'Febrero 2022'!F22</f>
        <v>50</v>
      </c>
      <c r="G22" s="17">
        <f t="shared" si="0"/>
        <v>12</v>
      </c>
      <c r="H22" s="2">
        <f>+B22-C22+'Febrero 2022'!H22</f>
        <v>195</v>
      </c>
      <c r="I22" s="18">
        <f>+'Marzo 2021'!H22</f>
        <v>169</v>
      </c>
      <c r="J22" s="17">
        <f t="shared" si="1"/>
        <v>15.384615384615385</v>
      </c>
    </row>
    <row r="23" spans="1:10" ht="13" x14ac:dyDescent="0.15">
      <c r="A23" s="1" t="s">
        <v>18</v>
      </c>
      <c r="B23" s="2">
        <v>32</v>
      </c>
      <c r="C23" s="19">
        <f>+'Marzo 2021'!B23</f>
        <v>41</v>
      </c>
      <c r="D23" s="17">
        <f t="shared" si="6"/>
        <v>-21.951219512195124</v>
      </c>
      <c r="E23" s="2">
        <f>+B23+'Febrero 2022'!E23</f>
        <v>61</v>
      </c>
      <c r="F23" s="2">
        <f>+C23+'Febrero 2022'!F23</f>
        <v>86</v>
      </c>
      <c r="G23" s="17">
        <f t="shared" si="0"/>
        <v>-29.069767441860463</v>
      </c>
      <c r="H23" s="2">
        <f>+B23-C23+'Febrero 2022'!H23</f>
        <v>241</v>
      </c>
      <c r="I23" s="18">
        <f>+'Marzo 2021'!H23</f>
        <v>238</v>
      </c>
      <c r="J23" s="17">
        <f t="shared" si="1"/>
        <v>1.2605042016806722</v>
      </c>
    </row>
    <row r="24" spans="1:10" ht="13" x14ac:dyDescent="0.15">
      <c r="A24" s="1" t="s">
        <v>20</v>
      </c>
      <c r="B24" s="2">
        <v>15</v>
      </c>
      <c r="C24" s="19">
        <f>+'Marzo 2021'!B24</f>
        <v>29</v>
      </c>
      <c r="D24" s="17">
        <f t="shared" si="6"/>
        <v>-48.275862068965516</v>
      </c>
      <c r="E24" s="2">
        <f>+B24+'Febrero 2022'!E24</f>
        <v>54</v>
      </c>
      <c r="F24" s="2">
        <f>+C24+'Febrero 2022'!F24</f>
        <v>70</v>
      </c>
      <c r="G24" s="17">
        <f t="shared" si="0"/>
        <v>-22.857142857142858</v>
      </c>
      <c r="H24" s="2">
        <f>+B24-C24+'Febrero 2022'!H24</f>
        <v>246</v>
      </c>
      <c r="I24" s="18">
        <f>+'Marzo 2021'!H24</f>
        <v>221</v>
      </c>
      <c r="J24" s="17">
        <f t="shared" si="1"/>
        <v>11.312217194570136</v>
      </c>
    </row>
    <row r="25" spans="1:10" ht="13" x14ac:dyDescent="0.15">
      <c r="A25" s="1" t="s">
        <v>22</v>
      </c>
      <c r="B25" s="2">
        <v>69</v>
      </c>
      <c r="C25" s="19">
        <f>+'Marzo 2021'!B25</f>
        <v>62</v>
      </c>
      <c r="D25" s="17">
        <f t="shared" si="6"/>
        <v>11.290322580645162</v>
      </c>
      <c r="E25" s="2">
        <f>+B25+'Febrero 2022'!E25</f>
        <v>174</v>
      </c>
      <c r="F25" s="2">
        <f>+C25+'Febrero 2022'!F25</f>
        <v>135</v>
      </c>
      <c r="G25" s="17">
        <f t="shared" si="0"/>
        <v>28.888888888888889</v>
      </c>
      <c r="H25" s="2">
        <f>+B25-C25+'Febrero 2022'!H25</f>
        <v>570</v>
      </c>
      <c r="I25" s="18">
        <f>+'Marzo 2021'!H25</f>
        <v>424</v>
      </c>
      <c r="J25" s="17">
        <f t="shared" si="1"/>
        <v>34.433962264150942</v>
      </c>
    </row>
    <row r="26" spans="1:10" ht="13" x14ac:dyDescent="0.15">
      <c r="A26" s="1" t="s">
        <v>21</v>
      </c>
      <c r="B26" s="2">
        <v>19</v>
      </c>
      <c r="C26" s="19">
        <f>+'Marzo 2021'!B26</f>
        <v>20</v>
      </c>
      <c r="D26" s="17">
        <f t="shared" si="6"/>
        <v>-5</v>
      </c>
      <c r="E26" s="2">
        <f>+B26+'Febrero 2022'!E26</f>
        <v>47</v>
      </c>
      <c r="F26" s="2">
        <f>+C26+'Febrero 2022'!F26</f>
        <v>46</v>
      </c>
      <c r="G26" s="17">
        <f t="shared" si="0"/>
        <v>2.1739130434782608</v>
      </c>
      <c r="H26" s="2">
        <f>+B26-C26+'Febrero 2022'!H26</f>
        <v>169</v>
      </c>
      <c r="I26" s="18">
        <f>+'Marzo 2021'!H26</f>
        <v>137</v>
      </c>
      <c r="J26" s="17">
        <f t="shared" si="1"/>
        <v>23.357664233576642</v>
      </c>
    </row>
    <row r="27" spans="1:10" ht="13" x14ac:dyDescent="0.15">
      <c r="A27" s="1" t="s">
        <v>30</v>
      </c>
      <c r="B27" s="2">
        <v>8</v>
      </c>
      <c r="C27" s="19">
        <f>+'Marzo 2021'!B27</f>
        <v>9</v>
      </c>
      <c r="D27" s="17">
        <f t="shared" si="6"/>
        <v>-11.111111111111111</v>
      </c>
      <c r="E27" s="2">
        <f>+B27+'Febrero 2022'!E27</f>
        <v>25</v>
      </c>
      <c r="F27" s="2">
        <f>+C27+'Febrero 2022'!F27</f>
        <v>22</v>
      </c>
      <c r="G27" s="17">
        <f t="shared" si="0"/>
        <v>13.636363636363637</v>
      </c>
      <c r="H27" s="2">
        <f>+B27-C27+'Febrero 2022'!H27</f>
        <v>100</v>
      </c>
      <c r="I27" s="18">
        <f>+'Marzo 2021'!H27</f>
        <v>61</v>
      </c>
      <c r="J27" s="17">
        <f t="shared" si="1"/>
        <v>63.934426229508198</v>
      </c>
    </row>
    <row r="28" spans="1:10" x14ac:dyDescent="0.15">
      <c r="A28" s="8" t="s">
        <v>27</v>
      </c>
      <c r="B28" s="6">
        <f>SUM(B20:B27)</f>
        <v>259</v>
      </c>
      <c r="C28" s="6">
        <f>SUM(C20:C27)</f>
        <v>303</v>
      </c>
      <c r="D28" s="7">
        <f>+(B28-C28)*100/C28</f>
        <v>-14.521452145214521</v>
      </c>
      <c r="E28" s="6">
        <f>SUM(E20:E27)</f>
        <v>649</v>
      </c>
      <c r="F28" s="6">
        <f>SUM(F20:F27)</f>
        <v>677</v>
      </c>
      <c r="G28" s="7">
        <f>+(E28-F28)*100/F28</f>
        <v>-4.1358936484490396</v>
      </c>
      <c r="H28" s="6">
        <f>SUM(H20:H27)</f>
        <v>2428</v>
      </c>
      <c r="I28" s="6">
        <f>SUM(I20:I27)</f>
        <v>2089</v>
      </c>
      <c r="J28" s="7">
        <f>+(H28-I28)*100/I28</f>
        <v>16.227860220201052</v>
      </c>
    </row>
    <row r="29" spans="1:10" ht="14" x14ac:dyDescent="0.15">
      <c r="A29" s="16" t="s">
        <v>28</v>
      </c>
      <c r="B29" s="14">
        <f>+B7+B13+B19+B28</f>
        <v>2971</v>
      </c>
      <c r="C29" s="14">
        <f>+C7+C13+C19+C28</f>
        <v>3150</v>
      </c>
      <c r="D29" s="15">
        <f>+(B29-C29)*100/C29</f>
        <v>-5.6825396825396828</v>
      </c>
      <c r="E29" s="14">
        <f t="shared" ref="E29:I29" si="7">+E7+E13+E19+E28</f>
        <v>7027</v>
      </c>
      <c r="F29" s="14">
        <f t="shared" si="7"/>
        <v>7627</v>
      </c>
      <c r="G29" s="15">
        <f>+(E29-F29)*100/F29</f>
        <v>-7.8667890389406061</v>
      </c>
      <c r="H29" s="14">
        <f t="shared" si="7"/>
        <v>28064</v>
      </c>
      <c r="I29" s="14">
        <f t="shared" si="7"/>
        <v>24365</v>
      </c>
      <c r="J29" s="15">
        <f>+(H29-I29)*100/I29</f>
        <v>15.181612969423353</v>
      </c>
    </row>
    <row r="30" spans="1:10" x14ac:dyDescent="0.15">
      <c r="A30" s="13" t="s">
        <v>29</v>
      </c>
      <c r="B30" s="13">
        <f>+B29-B7</f>
        <v>2468</v>
      </c>
      <c r="C30" s="13">
        <f>+C29-C7</f>
        <v>2641</v>
      </c>
      <c r="D30" s="12">
        <f>+(B30-C30)*100/C30</f>
        <v>-6.5505490344566448</v>
      </c>
      <c r="E30" s="13">
        <f t="shared" ref="E30:I30" si="8">+E29-E7</f>
        <v>5891</v>
      </c>
      <c r="F30" s="13">
        <f t="shared" si="8"/>
        <v>6428</v>
      </c>
      <c r="G30" s="12">
        <f>+(E30-F30)*100/F30</f>
        <v>-8.3540759178593653</v>
      </c>
      <c r="H30" s="13">
        <f t="shared" si="8"/>
        <v>23261</v>
      </c>
      <c r="I30" s="13">
        <f t="shared" si="8"/>
        <v>20102</v>
      </c>
      <c r="J30" s="12">
        <f>+(H30-I30)*100/I30</f>
        <v>15.71485424335887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3E78-E43D-4C44-96E3-15EFBA3B2DEC}">
  <sheetPr codeName="Hoja97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103</v>
      </c>
      <c r="C4" s="19">
        <f>+'Febrero 2021'!B4</f>
        <v>127</v>
      </c>
      <c r="D4" s="17">
        <f>+(B4-C4)*100/C4</f>
        <v>-18.897637795275589</v>
      </c>
      <c r="E4" s="2">
        <f>+B4+'Enero 2022'!E4</f>
        <v>184</v>
      </c>
      <c r="F4" s="2">
        <f>+C4+'Enero 2022'!F4</f>
        <v>212</v>
      </c>
      <c r="G4" s="17">
        <f t="shared" ref="G4:G27" si="0">+(E4-F4)*100/F4</f>
        <v>-13.20754716981132</v>
      </c>
      <c r="H4" s="2">
        <f>+B4-C4+'Enero 2022'!H4</f>
        <v>1423</v>
      </c>
      <c r="I4" s="18">
        <f>+'Febrero 2021'!H4</f>
        <v>1206</v>
      </c>
      <c r="J4" s="17">
        <f t="shared" ref="J4:J27" si="1">+(H4-I4)*100/I4</f>
        <v>17.993366500829186</v>
      </c>
    </row>
    <row r="5" spans="1:10" ht="13" x14ac:dyDescent="0.15">
      <c r="A5" s="1" t="s">
        <v>5</v>
      </c>
      <c r="B5" s="2">
        <v>117</v>
      </c>
      <c r="C5" s="19">
        <f>+'Febrero 2021'!B5</f>
        <v>131</v>
      </c>
      <c r="D5" s="17">
        <f t="shared" ref="D5:D18" si="2">+(B5-C5)*100/C5</f>
        <v>-10.687022900763358</v>
      </c>
      <c r="E5" s="2">
        <f>+B5+'Enero 2022'!E5</f>
        <v>202</v>
      </c>
      <c r="F5" s="2">
        <f>+C5+'Enero 2022'!F5</f>
        <v>225</v>
      </c>
      <c r="G5" s="17">
        <f t="shared" si="0"/>
        <v>-10.222222222222221</v>
      </c>
      <c r="H5" s="2">
        <f>+B5-C5+'Enero 2022'!H5</f>
        <v>1637</v>
      </c>
      <c r="I5" s="18">
        <f>+'Febrero 2021'!H5</f>
        <v>1281</v>
      </c>
      <c r="J5" s="17">
        <f t="shared" si="1"/>
        <v>27.79078844652615</v>
      </c>
    </row>
    <row r="6" spans="1:10" ht="13" x14ac:dyDescent="0.15">
      <c r="A6" s="1" t="s">
        <v>6</v>
      </c>
      <c r="B6" s="2">
        <v>142</v>
      </c>
      <c r="C6" s="19">
        <f>+'Febrero 2021'!B6</f>
        <v>162</v>
      </c>
      <c r="D6" s="17">
        <f t="shared" si="2"/>
        <v>-12.345679012345679</v>
      </c>
      <c r="E6" s="2">
        <f>+B6+'Enero 2022'!E6</f>
        <v>247</v>
      </c>
      <c r="F6" s="2">
        <f>+C6+'Enero 2022'!F6</f>
        <v>253</v>
      </c>
      <c r="G6" s="17">
        <f t="shared" si="0"/>
        <v>-2.3715415019762847</v>
      </c>
      <c r="H6" s="2">
        <f>+B6-C6+'Enero 2022'!H6</f>
        <v>1749</v>
      </c>
      <c r="I6" s="18">
        <f>+'Febrero 2021'!H6</f>
        <v>1629</v>
      </c>
      <c r="J6" s="17">
        <f t="shared" si="1"/>
        <v>7.3664825046040514</v>
      </c>
    </row>
    <row r="7" spans="1:10" x14ac:dyDescent="0.15">
      <c r="A7" s="8" t="s">
        <v>1</v>
      </c>
      <c r="B7" s="6">
        <f t="shared" ref="B7" si="3">+B4+B5+B6</f>
        <v>362</v>
      </c>
      <c r="C7" s="6">
        <f>SUM(C4:C6)</f>
        <v>420</v>
      </c>
      <c r="D7" s="7">
        <f>+(B7-C7)*100/C7</f>
        <v>-13.80952380952381</v>
      </c>
      <c r="E7" s="6">
        <f>SUM(E4:E6)</f>
        <v>633</v>
      </c>
      <c r="F7" s="6">
        <f>SUM(F4:F6)</f>
        <v>690</v>
      </c>
      <c r="G7" s="7">
        <f t="shared" si="0"/>
        <v>-8.2608695652173907</v>
      </c>
      <c r="H7" s="6">
        <f>SUM(H4:H6)</f>
        <v>4809</v>
      </c>
      <c r="I7" s="6">
        <f>SUM(I4:I6)</f>
        <v>4116</v>
      </c>
      <c r="J7" s="7">
        <f t="shared" si="1"/>
        <v>16.836734693877553</v>
      </c>
    </row>
    <row r="8" spans="1:10" ht="13" x14ac:dyDescent="0.15">
      <c r="A8" s="1" t="s">
        <v>7</v>
      </c>
      <c r="B8" s="2">
        <v>123</v>
      </c>
      <c r="C8" s="19">
        <f>+'Febrero 2021'!B8</f>
        <v>129</v>
      </c>
      <c r="D8" s="17">
        <f t="shared" si="2"/>
        <v>-4.6511627906976747</v>
      </c>
      <c r="E8" s="2">
        <f>+B8+'Enero 2022'!E8</f>
        <v>186</v>
      </c>
      <c r="F8" s="2">
        <f>+C8+'Enero 2022'!F8</f>
        <v>203</v>
      </c>
      <c r="G8" s="17">
        <f t="shared" si="0"/>
        <v>-8.3743842364532028</v>
      </c>
      <c r="H8" s="2">
        <f>+B8-C8+'Enero 2022'!H8</f>
        <v>1565</v>
      </c>
      <c r="I8" s="18">
        <f>+'Febrero 2021'!H8</f>
        <v>1485</v>
      </c>
      <c r="J8" s="17">
        <f t="shared" si="1"/>
        <v>5.3872053872053876</v>
      </c>
    </row>
    <row r="9" spans="1:10" ht="13" x14ac:dyDescent="0.15">
      <c r="A9" s="1" t="s">
        <v>8</v>
      </c>
      <c r="B9" s="2">
        <v>171</v>
      </c>
      <c r="C9" s="19">
        <f>+'Febrero 2021'!B9</f>
        <v>243</v>
      </c>
      <c r="D9" s="17">
        <f t="shared" si="2"/>
        <v>-29.62962962962963</v>
      </c>
      <c r="E9" s="2">
        <f>+B9+'Enero 2022'!E9</f>
        <v>349</v>
      </c>
      <c r="F9" s="2">
        <f>+C9+'Enero 2022'!F9</f>
        <v>384</v>
      </c>
      <c r="G9" s="17">
        <f t="shared" si="0"/>
        <v>-9.1145833333333339</v>
      </c>
      <c r="H9" s="2">
        <f>+B9-C9+'Enero 2022'!H9</f>
        <v>2589</v>
      </c>
      <c r="I9" s="18">
        <f>+'Febrero 2021'!H9</f>
        <v>2138</v>
      </c>
      <c r="J9" s="17">
        <f t="shared" si="1"/>
        <v>21.094480823199252</v>
      </c>
    </row>
    <row r="10" spans="1:10" ht="13" x14ac:dyDescent="0.15">
      <c r="A10" s="1" t="s">
        <v>9</v>
      </c>
      <c r="B10" s="2">
        <v>311</v>
      </c>
      <c r="C10" s="19">
        <f>+'Febrero 2021'!B10</f>
        <v>424</v>
      </c>
      <c r="D10" s="17">
        <f t="shared" si="2"/>
        <v>-26.650943396226417</v>
      </c>
      <c r="E10" s="2">
        <f>+B10+'Enero 2022'!E10</f>
        <v>596</v>
      </c>
      <c r="F10" s="2">
        <f>+C10+'Enero 2022'!F10</f>
        <v>687</v>
      </c>
      <c r="G10" s="17">
        <f t="shared" si="0"/>
        <v>-13.245997088791849</v>
      </c>
      <c r="H10" s="2">
        <f>+B10-C10+'Enero 2022'!H10</f>
        <v>3998</v>
      </c>
      <c r="I10" s="18">
        <f>+'Febrero 2021'!H10</f>
        <v>3309</v>
      </c>
      <c r="J10" s="17">
        <f t="shared" si="1"/>
        <v>20.82200060441221</v>
      </c>
    </row>
    <row r="11" spans="1:10" ht="13" x14ac:dyDescent="0.15">
      <c r="A11" s="1" t="s">
        <v>10</v>
      </c>
      <c r="B11" s="2">
        <v>239</v>
      </c>
      <c r="C11" s="19">
        <f>+'Febrero 2021'!B11</f>
        <v>316</v>
      </c>
      <c r="D11" s="17">
        <f t="shared" si="2"/>
        <v>-24.367088607594937</v>
      </c>
      <c r="E11" s="2">
        <f>+B11+'Enero 2022'!E11</f>
        <v>467</v>
      </c>
      <c r="F11" s="2">
        <f>+C11+'Enero 2022'!F11</f>
        <v>519</v>
      </c>
      <c r="G11" s="17">
        <f t="shared" si="0"/>
        <v>-10.019267822736031</v>
      </c>
      <c r="H11" s="2">
        <f>+B11-C11+'Enero 2022'!H11</f>
        <v>3204</v>
      </c>
      <c r="I11" s="18">
        <f>+'Febrero 2021'!H11</f>
        <v>2447</v>
      </c>
      <c r="J11" s="17">
        <f t="shared" si="1"/>
        <v>30.935839803841439</v>
      </c>
    </row>
    <row r="12" spans="1:10" ht="13" x14ac:dyDescent="0.15">
      <c r="A12" s="1" t="s">
        <v>11</v>
      </c>
      <c r="B12" s="2">
        <v>283</v>
      </c>
      <c r="C12" s="19">
        <f>+'Febrero 2021'!B12</f>
        <v>364</v>
      </c>
      <c r="D12" s="17">
        <f t="shared" si="2"/>
        <v>-22.252747252747252</v>
      </c>
      <c r="E12" s="2">
        <f>+B12+'Enero 2022'!E12</f>
        <v>531</v>
      </c>
      <c r="F12" s="2">
        <f>+C12+'Enero 2022'!F12</f>
        <v>615</v>
      </c>
      <c r="G12" s="17">
        <f t="shared" si="0"/>
        <v>-13.658536585365853</v>
      </c>
      <c r="H12" s="2">
        <f>+B12-C12+'Enero 2022'!H12</f>
        <v>3661</v>
      </c>
      <c r="I12" s="18">
        <f>+'Febrero 2021'!H12</f>
        <v>2871</v>
      </c>
      <c r="J12" s="17">
        <f t="shared" si="1"/>
        <v>27.51654475792407</v>
      </c>
    </row>
    <row r="13" spans="1:10" x14ac:dyDescent="0.15">
      <c r="A13" s="8" t="s">
        <v>2</v>
      </c>
      <c r="B13" s="6">
        <f t="shared" ref="B13" si="4">+B8+B9+B10+B11+B12</f>
        <v>1127</v>
      </c>
      <c r="C13" s="6">
        <f>SUM(C8:C12)</f>
        <v>1476</v>
      </c>
      <c r="D13" s="7">
        <f>+(B13-C13)*100/C13</f>
        <v>-23.644986449864497</v>
      </c>
      <c r="E13" s="6">
        <f>SUM(E8:E12)</f>
        <v>2129</v>
      </c>
      <c r="F13" s="6">
        <f>SUM(F8:F12)</f>
        <v>2408</v>
      </c>
      <c r="G13" s="7">
        <f t="shared" si="0"/>
        <v>-11.586378737541528</v>
      </c>
      <c r="H13" s="6">
        <f>SUM(H8:H12)</f>
        <v>15017</v>
      </c>
      <c r="I13" s="6">
        <f>SUM(I8:I12)</f>
        <v>12250</v>
      </c>
      <c r="J13" s="7">
        <f t="shared" si="1"/>
        <v>22.587755102040816</v>
      </c>
    </row>
    <row r="14" spans="1:10" ht="13" x14ac:dyDescent="0.15">
      <c r="A14" s="1" t="s">
        <v>12</v>
      </c>
      <c r="B14" s="2">
        <v>137</v>
      </c>
      <c r="C14" s="19">
        <f>+'Febrero 2021'!B14</f>
        <v>169</v>
      </c>
      <c r="D14" s="17">
        <f t="shared" si="2"/>
        <v>-18.934911242603551</v>
      </c>
      <c r="E14" s="2">
        <f>+B14+'Enero 2022'!E14</f>
        <v>265</v>
      </c>
      <c r="F14" s="2">
        <f>+C14+'Enero 2022'!F14</f>
        <v>288</v>
      </c>
      <c r="G14" s="17">
        <f t="shared" si="0"/>
        <v>-7.9861111111111107</v>
      </c>
      <c r="H14" s="2">
        <f>+B14-C14+'Enero 2022'!H14</f>
        <v>1756</v>
      </c>
      <c r="I14" s="18">
        <f>+'Febrero 2021'!H14</f>
        <v>1316</v>
      </c>
      <c r="J14" s="17">
        <f t="shared" si="1"/>
        <v>33.434650455927049</v>
      </c>
    </row>
    <row r="15" spans="1:10" ht="13" x14ac:dyDescent="0.15">
      <c r="A15" s="1" t="s">
        <v>13</v>
      </c>
      <c r="B15" s="2">
        <v>111</v>
      </c>
      <c r="C15" s="19">
        <f>+'Febrero 2021'!B15</f>
        <v>149</v>
      </c>
      <c r="D15" s="17">
        <f t="shared" si="2"/>
        <v>-25.503355704697988</v>
      </c>
      <c r="E15" s="2">
        <f>+B15+'Enero 2022'!E15</f>
        <v>210</v>
      </c>
      <c r="F15" s="2">
        <f>+C15+'Enero 2022'!F15</f>
        <v>258</v>
      </c>
      <c r="G15" s="17">
        <f t="shared" si="0"/>
        <v>-18.604651162790699</v>
      </c>
      <c r="H15" s="2">
        <f>+B15-C15+'Enero 2022'!H15</f>
        <v>1380</v>
      </c>
      <c r="I15" s="18">
        <f>+'Febrero 2021'!H15</f>
        <v>1168</v>
      </c>
      <c r="J15" s="17">
        <f t="shared" si="1"/>
        <v>18.150684931506849</v>
      </c>
    </row>
    <row r="16" spans="1:10" ht="13" x14ac:dyDescent="0.15">
      <c r="A16" s="1" t="s">
        <v>14</v>
      </c>
      <c r="B16" s="2">
        <v>130</v>
      </c>
      <c r="C16" s="19">
        <f>+'Febrero 2021'!B16</f>
        <v>115</v>
      </c>
      <c r="D16" s="17">
        <f t="shared" si="2"/>
        <v>13.043478260869565</v>
      </c>
      <c r="E16" s="2">
        <f>+B16+'Enero 2022'!E16</f>
        <v>226</v>
      </c>
      <c r="F16" s="2">
        <f>+C16+'Enero 2022'!F16</f>
        <v>201</v>
      </c>
      <c r="G16" s="17">
        <f t="shared" si="0"/>
        <v>12.437810945273633</v>
      </c>
      <c r="H16" s="2">
        <f>+B16-C16+'Enero 2022'!H16</f>
        <v>1372</v>
      </c>
      <c r="I16" s="18">
        <f>+'Febrero 2021'!H16</f>
        <v>1020</v>
      </c>
      <c r="J16" s="17">
        <f t="shared" si="1"/>
        <v>34.509803921568626</v>
      </c>
    </row>
    <row r="17" spans="1:10" ht="13" x14ac:dyDescent="0.15">
      <c r="A17" s="1" t="s">
        <v>15</v>
      </c>
      <c r="B17" s="2">
        <v>64</v>
      </c>
      <c r="C17" s="19">
        <f>+'Febrero 2021'!B17</f>
        <v>94</v>
      </c>
      <c r="D17" s="17">
        <f t="shared" si="2"/>
        <v>-31.914893617021278</v>
      </c>
      <c r="E17" s="2">
        <f>+B17+'Enero 2022'!E17</f>
        <v>118</v>
      </c>
      <c r="F17" s="2">
        <f>+C17+'Enero 2022'!F17</f>
        <v>153</v>
      </c>
      <c r="G17" s="17">
        <f t="shared" si="0"/>
        <v>-22.875816993464053</v>
      </c>
      <c r="H17" s="2">
        <f>+B17-C17+'Enero 2022'!H17</f>
        <v>894</v>
      </c>
      <c r="I17" s="18">
        <f>+'Febrero 2021'!H17</f>
        <v>749</v>
      </c>
      <c r="J17" s="17">
        <f t="shared" si="1"/>
        <v>19.359145527369826</v>
      </c>
    </row>
    <row r="18" spans="1:10" ht="13" x14ac:dyDescent="0.15">
      <c r="A18" s="1" t="s">
        <v>31</v>
      </c>
      <c r="B18" s="2">
        <v>46</v>
      </c>
      <c r="C18" s="19">
        <f>+'Febrero 2021'!B18</f>
        <v>54</v>
      </c>
      <c r="D18" s="17">
        <f t="shared" si="2"/>
        <v>-14.814814814814815</v>
      </c>
      <c r="E18" s="2">
        <f>+B18+'Enero 2022'!E18</f>
        <v>85</v>
      </c>
      <c r="F18" s="2">
        <f>+C18+'Enero 2022'!F18</f>
        <v>105</v>
      </c>
      <c r="G18" s="17">
        <f t="shared" si="0"/>
        <v>-19.047619047619047</v>
      </c>
      <c r="H18" s="2">
        <f>+B18-C18+'Enero 2022'!H18</f>
        <v>543</v>
      </c>
      <c r="I18" s="18">
        <f>+'Febrero 2021'!H18</f>
        <v>471</v>
      </c>
      <c r="J18" s="17">
        <f t="shared" si="1"/>
        <v>15.286624203821656</v>
      </c>
    </row>
    <row r="19" spans="1:10" x14ac:dyDescent="0.15">
      <c r="A19" s="8" t="s">
        <v>3</v>
      </c>
      <c r="B19" s="6">
        <f t="shared" ref="B19" si="5">+B14+B16+B15+B17+B18</f>
        <v>488</v>
      </c>
      <c r="C19" s="6">
        <f>SUM(C14:C18)</f>
        <v>581</v>
      </c>
      <c r="D19" s="7">
        <f>+(B19-C19)*100/C19</f>
        <v>-16.006884681583475</v>
      </c>
      <c r="E19" s="6">
        <f>SUM(E14:E18)</f>
        <v>904</v>
      </c>
      <c r="F19" s="6">
        <f>SUM(F14:F18)</f>
        <v>1005</v>
      </c>
      <c r="G19" s="7">
        <f t="shared" si="0"/>
        <v>-10.049751243781095</v>
      </c>
      <c r="H19" s="6">
        <f>SUM(H14:H18)</f>
        <v>5945</v>
      </c>
      <c r="I19" s="6">
        <f>SUM(I14:I18)</f>
        <v>4724</v>
      </c>
      <c r="J19" s="7">
        <f t="shared" si="1"/>
        <v>25.846740050804403</v>
      </c>
    </row>
    <row r="20" spans="1:10" ht="13" x14ac:dyDescent="0.15">
      <c r="A20" s="1" t="s">
        <v>16</v>
      </c>
      <c r="B20" s="2">
        <v>41</v>
      </c>
      <c r="C20" s="19">
        <f>+'Febrero 2021'!B20</f>
        <v>45</v>
      </c>
      <c r="D20" s="17">
        <f t="shared" ref="D20:D27" si="6">+(B20-C20)*100/C20</f>
        <v>-8.8888888888888893</v>
      </c>
      <c r="E20" s="2">
        <f>+B20+'Enero 2022'!E20</f>
        <v>74</v>
      </c>
      <c r="F20" s="2">
        <f>+C20+'Enero 2022'!F20</f>
        <v>72</v>
      </c>
      <c r="G20" s="17">
        <f t="shared" si="0"/>
        <v>2.7777777777777777</v>
      </c>
      <c r="H20" s="2">
        <f>+B20-C20+'Enero 2022'!H20</f>
        <v>489</v>
      </c>
      <c r="I20" s="18">
        <f>+'Febrero 2021'!H20</f>
        <v>395</v>
      </c>
      <c r="J20" s="17">
        <f t="shared" si="1"/>
        <v>23.797468354430379</v>
      </c>
    </row>
    <row r="21" spans="1:10" ht="13" x14ac:dyDescent="0.15">
      <c r="A21" s="1" t="s">
        <v>17</v>
      </c>
      <c r="B21" s="2">
        <v>35</v>
      </c>
      <c r="C21" s="19">
        <f>+'Febrero 2021'!B21</f>
        <v>48</v>
      </c>
      <c r="D21" s="17">
        <f t="shared" si="6"/>
        <v>-27.083333333333332</v>
      </c>
      <c r="E21" s="2">
        <f>+B21+'Enero 2022'!E21</f>
        <v>62</v>
      </c>
      <c r="F21" s="2">
        <f>+C21+'Enero 2022'!F21</f>
        <v>73</v>
      </c>
      <c r="G21" s="17">
        <f t="shared" si="0"/>
        <v>-15.068493150684931</v>
      </c>
      <c r="H21" s="2">
        <f>+B21-C21+'Enero 2022'!H21</f>
        <v>445</v>
      </c>
      <c r="I21" s="18">
        <f>+'Febrero 2021'!H21</f>
        <v>374</v>
      </c>
      <c r="J21" s="17">
        <f t="shared" si="1"/>
        <v>18.983957219251337</v>
      </c>
    </row>
    <row r="22" spans="1:10" ht="13" x14ac:dyDescent="0.15">
      <c r="A22" s="1" t="s">
        <v>19</v>
      </c>
      <c r="B22" s="2">
        <v>21</v>
      </c>
      <c r="C22" s="19">
        <f>+'Febrero 2021'!B22</f>
        <v>23</v>
      </c>
      <c r="D22" s="17">
        <f t="shared" si="6"/>
        <v>-8.695652173913043</v>
      </c>
      <c r="E22" s="2">
        <f>+B22+'Enero 2022'!E22</f>
        <v>36</v>
      </c>
      <c r="F22" s="2">
        <f>+C22+'Enero 2022'!F22</f>
        <v>31</v>
      </c>
      <c r="G22" s="17">
        <f t="shared" si="0"/>
        <v>16.129032258064516</v>
      </c>
      <c r="H22" s="2">
        <f>+B22-C22+'Enero 2022'!H22</f>
        <v>194</v>
      </c>
      <c r="I22" s="18">
        <f>+'Febrero 2021'!H22</f>
        <v>160</v>
      </c>
      <c r="J22" s="17">
        <f t="shared" si="1"/>
        <v>21.25</v>
      </c>
    </row>
    <row r="23" spans="1:10" ht="13" x14ac:dyDescent="0.15">
      <c r="A23" s="1" t="s">
        <v>18</v>
      </c>
      <c r="B23" s="2">
        <v>19</v>
      </c>
      <c r="C23" s="19">
        <f>+'Febrero 2021'!B23</f>
        <v>24</v>
      </c>
      <c r="D23" s="17">
        <f t="shared" si="6"/>
        <v>-20.833333333333332</v>
      </c>
      <c r="E23" s="2">
        <f>+B23+'Enero 2022'!E23</f>
        <v>29</v>
      </c>
      <c r="F23" s="2">
        <f>+C23+'Enero 2022'!F23</f>
        <v>45</v>
      </c>
      <c r="G23" s="17">
        <f t="shared" si="0"/>
        <v>-35.555555555555557</v>
      </c>
      <c r="H23" s="2">
        <f>+B23-C23+'Enero 2022'!H23</f>
        <v>250</v>
      </c>
      <c r="I23" s="18">
        <f>+'Febrero 2021'!H23</f>
        <v>210</v>
      </c>
      <c r="J23" s="17">
        <f t="shared" si="1"/>
        <v>19.047619047619047</v>
      </c>
    </row>
    <row r="24" spans="1:10" ht="13" x14ac:dyDescent="0.15">
      <c r="A24" s="1" t="s">
        <v>20</v>
      </c>
      <c r="B24" s="2">
        <v>23</v>
      </c>
      <c r="C24" s="19">
        <f>+'Febrero 2021'!B24</f>
        <v>20</v>
      </c>
      <c r="D24" s="17">
        <f t="shared" si="6"/>
        <v>15</v>
      </c>
      <c r="E24" s="2">
        <f>+B24+'Enero 2022'!E24</f>
        <v>39</v>
      </c>
      <c r="F24" s="2">
        <f>+C24+'Enero 2022'!F24</f>
        <v>41</v>
      </c>
      <c r="G24" s="17">
        <f t="shared" si="0"/>
        <v>-4.8780487804878048</v>
      </c>
      <c r="H24" s="2">
        <f>+B24-C24+'Enero 2022'!H24</f>
        <v>260</v>
      </c>
      <c r="I24" s="18">
        <f>+'Febrero 2021'!H24</f>
        <v>206</v>
      </c>
      <c r="J24" s="17">
        <f t="shared" si="1"/>
        <v>26.21359223300971</v>
      </c>
    </row>
    <row r="25" spans="1:10" ht="13" x14ac:dyDescent="0.15">
      <c r="A25" s="1" t="s">
        <v>22</v>
      </c>
      <c r="B25" s="2">
        <v>59</v>
      </c>
      <c r="C25" s="19">
        <f>+'Febrero 2021'!B25</f>
        <v>35</v>
      </c>
      <c r="D25" s="17">
        <f t="shared" si="6"/>
        <v>68.571428571428569</v>
      </c>
      <c r="E25" s="2">
        <f>+B25+'Enero 2022'!E25</f>
        <v>105</v>
      </c>
      <c r="F25" s="2">
        <f>+C25+'Enero 2022'!F25</f>
        <v>73</v>
      </c>
      <c r="G25" s="17">
        <f t="shared" si="0"/>
        <v>43.835616438356162</v>
      </c>
      <c r="H25" s="2">
        <f>+B25-C25+'Enero 2022'!H25</f>
        <v>563</v>
      </c>
      <c r="I25" s="18">
        <f>+'Febrero 2021'!H25</f>
        <v>388</v>
      </c>
      <c r="J25" s="17">
        <f t="shared" si="1"/>
        <v>45.103092783505154</v>
      </c>
    </row>
    <row r="26" spans="1:10" ht="13" x14ac:dyDescent="0.15">
      <c r="A26" s="1" t="s">
        <v>21</v>
      </c>
      <c r="B26" s="2">
        <v>15</v>
      </c>
      <c r="C26" s="19">
        <f>+'Febrero 2021'!B26</f>
        <v>22</v>
      </c>
      <c r="D26" s="17">
        <f t="shared" si="6"/>
        <v>-31.818181818181817</v>
      </c>
      <c r="E26" s="2">
        <f>+B26+'Enero 2022'!E26</f>
        <v>28</v>
      </c>
      <c r="F26" s="2">
        <f>+C26+'Enero 2022'!F26</f>
        <v>26</v>
      </c>
      <c r="G26" s="17">
        <f t="shared" si="0"/>
        <v>7.6923076923076925</v>
      </c>
      <c r="H26" s="2">
        <f>+B26-C26+'Enero 2022'!H26</f>
        <v>170</v>
      </c>
      <c r="I26" s="18">
        <f>+'Febrero 2021'!H26</f>
        <v>123</v>
      </c>
      <c r="J26" s="17">
        <f t="shared" si="1"/>
        <v>38.211382113821138</v>
      </c>
    </row>
    <row r="27" spans="1:10" ht="13" x14ac:dyDescent="0.15">
      <c r="A27" s="1" t="s">
        <v>30</v>
      </c>
      <c r="B27" s="2">
        <v>11</v>
      </c>
      <c r="C27" s="19">
        <f>+'Febrero 2021'!B27</f>
        <v>8</v>
      </c>
      <c r="D27" s="17">
        <f t="shared" si="6"/>
        <v>37.5</v>
      </c>
      <c r="E27" s="2">
        <f>+B27+'Enero 2022'!E27</f>
        <v>17</v>
      </c>
      <c r="F27" s="2">
        <f>+C27+'Enero 2022'!F27</f>
        <v>13</v>
      </c>
      <c r="G27" s="17">
        <f t="shared" si="0"/>
        <v>30.76923076923077</v>
      </c>
      <c r="H27" s="2">
        <f>+B27-C27+'Enero 2022'!H27</f>
        <v>101</v>
      </c>
      <c r="I27" s="18">
        <f>+'Febrero 2021'!H27</f>
        <v>57</v>
      </c>
      <c r="J27" s="17">
        <f t="shared" si="1"/>
        <v>77.192982456140356</v>
      </c>
    </row>
    <row r="28" spans="1:10" x14ac:dyDescent="0.15">
      <c r="A28" s="8" t="s">
        <v>27</v>
      </c>
      <c r="B28" s="6">
        <f>SUM(B20:B27)</f>
        <v>224</v>
      </c>
      <c r="C28" s="6">
        <f>SUM(C20:C27)</f>
        <v>225</v>
      </c>
      <c r="D28" s="7">
        <f>+(B28-C28)*100/C28</f>
        <v>-0.44444444444444442</v>
      </c>
      <c r="E28" s="6">
        <f>SUM(E20:E27)</f>
        <v>390</v>
      </c>
      <c r="F28" s="6">
        <f>SUM(F20:F27)</f>
        <v>374</v>
      </c>
      <c r="G28" s="7">
        <f>+(E28-F28)*100/F28</f>
        <v>4.2780748663101607</v>
      </c>
      <c r="H28" s="6">
        <f>SUM(H20:H27)</f>
        <v>2472</v>
      </c>
      <c r="I28" s="6">
        <f>SUM(I20:I27)</f>
        <v>1913</v>
      </c>
      <c r="J28" s="7">
        <f>+(H28-I28)*100/I28</f>
        <v>29.221118661787767</v>
      </c>
    </row>
    <row r="29" spans="1:10" ht="14" x14ac:dyDescent="0.15">
      <c r="A29" s="16" t="s">
        <v>28</v>
      </c>
      <c r="B29" s="14">
        <f>+B7+B13+B19+B28</f>
        <v>2201</v>
      </c>
      <c r="C29" s="14">
        <f>+C7+C13+C19+C28</f>
        <v>2702</v>
      </c>
      <c r="D29" s="15">
        <f>+(B29-C29)*100/C29</f>
        <v>-18.541820873427092</v>
      </c>
      <c r="E29" s="14">
        <f t="shared" ref="E29:I29" si="7">+E7+E13+E19+E28</f>
        <v>4056</v>
      </c>
      <c r="F29" s="14">
        <f t="shared" si="7"/>
        <v>4477</v>
      </c>
      <c r="G29" s="15">
        <f>+(E29-F29)*100/F29</f>
        <v>-9.4036184945275849</v>
      </c>
      <c r="H29" s="14">
        <f t="shared" si="7"/>
        <v>28243</v>
      </c>
      <c r="I29" s="14">
        <f t="shared" si="7"/>
        <v>23003</v>
      </c>
      <c r="J29" s="15">
        <f>+(H29-I29)*100/I29</f>
        <v>22.779637438594968</v>
      </c>
    </row>
    <row r="30" spans="1:10" x14ac:dyDescent="0.15">
      <c r="A30" s="13" t="s">
        <v>29</v>
      </c>
      <c r="B30" s="13">
        <f>+B29-B7</f>
        <v>1839</v>
      </c>
      <c r="C30" s="13">
        <f>+C29-C7</f>
        <v>2282</v>
      </c>
      <c r="D30" s="12">
        <f>+(B30-C30)*100/C30</f>
        <v>-19.412795793163891</v>
      </c>
      <c r="E30" s="13">
        <f t="shared" ref="E30:I30" si="8">+E29-E7</f>
        <v>3423</v>
      </c>
      <c r="F30" s="13">
        <f t="shared" si="8"/>
        <v>3787</v>
      </c>
      <c r="G30" s="12">
        <f>+(E30-F30)*100/F30</f>
        <v>-9.6118299445471358</v>
      </c>
      <c r="H30" s="13">
        <f t="shared" si="8"/>
        <v>23434</v>
      </c>
      <c r="I30" s="13">
        <f t="shared" si="8"/>
        <v>18887</v>
      </c>
      <c r="J30" s="12">
        <f>+(H30-I30)*100/I30</f>
        <v>24.074760417218194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28:C30 C7:C27" formulaRange="1"/>
    <ignoredError sqref="D7:G7 D13:G13 D8:D12 G8:G12 D19:G19 D14:D18 G14:G18 D28:G30 D20:D27 G20:G27" formula="1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8BA0-9295-D54D-9CF3-C988875070C1}">
  <sheetPr codeName="Hoja98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81</v>
      </c>
      <c r="C4" s="19">
        <f>+'Enero 2021'!B4</f>
        <v>85</v>
      </c>
      <c r="D4" s="17">
        <f>+(B4-C4)*100/C4</f>
        <v>-4.7058823529411766</v>
      </c>
      <c r="E4" s="2">
        <f>+B4</f>
        <v>81</v>
      </c>
      <c r="F4" s="2">
        <f>+C4</f>
        <v>85</v>
      </c>
      <c r="G4" s="17">
        <f t="shared" ref="G4:G27" si="0">+(E4-F4)*100/F4</f>
        <v>-4.7058823529411766</v>
      </c>
      <c r="H4" s="2">
        <f>+B4-C4+'Diciembre 2021'!H4</f>
        <v>1447</v>
      </c>
      <c r="I4" s="18">
        <f>+'Enero 2021'!H4</f>
        <v>1218</v>
      </c>
      <c r="J4" s="17">
        <f t="shared" ref="J4:J27" si="1">+(H4-I4)*100/I4</f>
        <v>18.801313628899837</v>
      </c>
    </row>
    <row r="5" spans="1:10" ht="13" x14ac:dyDescent="0.15">
      <c r="A5" s="1" t="s">
        <v>5</v>
      </c>
      <c r="B5" s="2">
        <v>85</v>
      </c>
      <c r="C5" s="19">
        <f>+'Enero 2021'!B5</f>
        <v>94</v>
      </c>
      <c r="D5" s="17">
        <f t="shared" ref="D5:D18" si="2">+(B5-C5)*100/C5</f>
        <v>-9.5744680851063837</v>
      </c>
      <c r="E5" s="2">
        <f t="shared" ref="E5:E6" si="3">+B5</f>
        <v>85</v>
      </c>
      <c r="F5" s="2">
        <f t="shared" ref="F5:F6" si="4">+C5</f>
        <v>94</v>
      </c>
      <c r="G5" s="17">
        <f t="shared" si="0"/>
        <v>-9.5744680851063837</v>
      </c>
      <c r="H5" s="2">
        <f>+B5-C5+'Diciembre 2021'!H5</f>
        <v>1651</v>
      </c>
      <c r="I5" s="18">
        <f>+'Enero 2021'!H5</f>
        <v>1292</v>
      </c>
      <c r="J5" s="17">
        <f t="shared" si="1"/>
        <v>27.786377708978328</v>
      </c>
    </row>
    <row r="6" spans="1:10" ht="13" x14ac:dyDescent="0.15">
      <c r="A6" s="1" t="s">
        <v>6</v>
      </c>
      <c r="B6" s="2">
        <v>105</v>
      </c>
      <c r="C6" s="19">
        <f>+'Enero 2021'!B6</f>
        <v>91</v>
      </c>
      <c r="D6" s="17">
        <f t="shared" si="2"/>
        <v>15.384615384615385</v>
      </c>
      <c r="E6" s="2">
        <f t="shared" si="3"/>
        <v>105</v>
      </c>
      <c r="F6" s="2">
        <f t="shared" si="4"/>
        <v>91</v>
      </c>
      <c r="G6" s="17">
        <f t="shared" si="0"/>
        <v>15.384615384615385</v>
      </c>
      <c r="H6" s="2">
        <f>+B6-C6+'Diciembre 2021'!H6</f>
        <v>1769</v>
      </c>
      <c r="I6" s="18">
        <f>+'Enero 2021'!H6</f>
        <v>1676</v>
      </c>
      <c r="J6" s="17">
        <f t="shared" si="1"/>
        <v>5.5489260143198091</v>
      </c>
    </row>
    <row r="7" spans="1:10" x14ac:dyDescent="0.15">
      <c r="A7" s="8" t="s">
        <v>1</v>
      </c>
      <c r="B7" s="6">
        <f>+B4+B5+B6</f>
        <v>271</v>
      </c>
      <c r="C7" s="6">
        <f>SUM(C4:C6)</f>
        <v>270</v>
      </c>
      <c r="D7" s="7">
        <f>+(B7-C7)*100/C7</f>
        <v>0.37037037037037035</v>
      </c>
      <c r="E7" s="6">
        <f>SUM(E4:E6)</f>
        <v>271</v>
      </c>
      <c r="F7" s="6">
        <f>SUM(F4:F6)</f>
        <v>270</v>
      </c>
      <c r="G7" s="7">
        <f t="shared" si="0"/>
        <v>0.37037037037037035</v>
      </c>
      <c r="H7" s="6">
        <f>SUM(H4:H6)</f>
        <v>4867</v>
      </c>
      <c r="I7" s="6">
        <f>SUM(I4:I6)</f>
        <v>4186</v>
      </c>
      <c r="J7" s="7">
        <f t="shared" si="1"/>
        <v>16.268514094601052</v>
      </c>
    </row>
    <row r="8" spans="1:10" ht="13" x14ac:dyDescent="0.15">
      <c r="A8" s="1" t="s">
        <v>7</v>
      </c>
      <c r="B8" s="2">
        <v>63</v>
      </c>
      <c r="C8" s="19">
        <f>+'Enero 2021'!B8</f>
        <v>74</v>
      </c>
      <c r="D8" s="17">
        <f t="shared" si="2"/>
        <v>-14.864864864864865</v>
      </c>
      <c r="E8" s="2">
        <f t="shared" ref="E8:E12" si="5">+B8</f>
        <v>63</v>
      </c>
      <c r="F8" s="2">
        <f t="shared" ref="F8:F12" si="6">+C8</f>
        <v>74</v>
      </c>
      <c r="G8" s="17">
        <f t="shared" si="0"/>
        <v>-14.864864864864865</v>
      </c>
      <c r="H8" s="2">
        <f>+B8-C8+'Diciembre 2021'!H8</f>
        <v>1571</v>
      </c>
      <c r="I8" s="18">
        <f>+'Enero 2021'!H8</f>
        <v>1578</v>
      </c>
      <c r="J8" s="17">
        <f t="shared" si="1"/>
        <v>-0.4435994930291508</v>
      </c>
    </row>
    <row r="9" spans="1:10" ht="13" x14ac:dyDescent="0.15">
      <c r="A9" s="1" t="s">
        <v>8</v>
      </c>
      <c r="B9" s="2">
        <v>178</v>
      </c>
      <c r="C9" s="19">
        <f>+'Enero 2021'!B9</f>
        <v>141</v>
      </c>
      <c r="D9" s="17">
        <f t="shared" si="2"/>
        <v>26.24113475177305</v>
      </c>
      <c r="E9" s="2">
        <f t="shared" si="5"/>
        <v>178</v>
      </c>
      <c r="F9" s="2">
        <f t="shared" si="6"/>
        <v>141</v>
      </c>
      <c r="G9" s="17">
        <f t="shared" si="0"/>
        <v>26.24113475177305</v>
      </c>
      <c r="H9" s="2">
        <f>+B9-C9+'Diciembre 2021'!H9</f>
        <v>2661</v>
      </c>
      <c r="I9" s="18">
        <f>+'Enero 2021'!H9</f>
        <v>2140</v>
      </c>
      <c r="J9" s="17">
        <f t="shared" si="1"/>
        <v>24.345794392523363</v>
      </c>
    </row>
    <row r="10" spans="1:10" ht="13" x14ac:dyDescent="0.15">
      <c r="A10" s="1" t="s">
        <v>9</v>
      </c>
      <c r="B10" s="2">
        <v>285</v>
      </c>
      <c r="C10" s="19">
        <f>+'Enero 2021'!B10</f>
        <v>263</v>
      </c>
      <c r="D10" s="17">
        <f t="shared" si="2"/>
        <v>8.3650190114068437</v>
      </c>
      <c r="E10" s="2">
        <f t="shared" si="5"/>
        <v>285</v>
      </c>
      <c r="F10" s="2">
        <f t="shared" si="6"/>
        <v>263</v>
      </c>
      <c r="G10" s="17">
        <f t="shared" si="0"/>
        <v>8.3650190114068437</v>
      </c>
      <c r="H10" s="2">
        <f>+B10-C10+'Diciembre 2021'!H10</f>
        <v>4111</v>
      </c>
      <c r="I10" s="18">
        <f>+'Enero 2021'!H10</f>
        <v>3225</v>
      </c>
      <c r="J10" s="17">
        <f t="shared" si="1"/>
        <v>27.472868217054263</v>
      </c>
    </row>
    <row r="11" spans="1:10" ht="13" x14ac:dyDescent="0.15">
      <c r="A11" s="1" t="s">
        <v>10</v>
      </c>
      <c r="B11" s="2">
        <v>228</v>
      </c>
      <c r="C11" s="19">
        <f>+'Enero 2021'!B11</f>
        <v>203</v>
      </c>
      <c r="D11" s="17">
        <f t="shared" si="2"/>
        <v>12.315270935960591</v>
      </c>
      <c r="E11" s="2">
        <f t="shared" si="5"/>
        <v>228</v>
      </c>
      <c r="F11" s="2">
        <f t="shared" si="6"/>
        <v>203</v>
      </c>
      <c r="G11" s="17">
        <f t="shared" si="0"/>
        <v>12.315270935960591</v>
      </c>
      <c r="H11" s="2">
        <f>+B11-C11+'Diciembre 2021'!H11</f>
        <v>3281</v>
      </c>
      <c r="I11" s="18">
        <f>+'Enero 2021'!H11</f>
        <v>2365</v>
      </c>
      <c r="J11" s="17">
        <f t="shared" si="1"/>
        <v>38.731501057082454</v>
      </c>
    </row>
    <row r="12" spans="1:10" ht="13" x14ac:dyDescent="0.15">
      <c r="A12" s="1" t="s">
        <v>11</v>
      </c>
      <c r="B12" s="2">
        <v>248</v>
      </c>
      <c r="C12" s="19">
        <f>+'Enero 2021'!B12</f>
        <v>251</v>
      </c>
      <c r="D12" s="17">
        <f t="shared" si="2"/>
        <v>-1.1952191235059761</v>
      </c>
      <c r="E12" s="2">
        <f t="shared" si="5"/>
        <v>248</v>
      </c>
      <c r="F12" s="2">
        <f t="shared" si="6"/>
        <v>251</v>
      </c>
      <c r="G12" s="17">
        <f t="shared" si="0"/>
        <v>-1.1952191235059761</v>
      </c>
      <c r="H12" s="2">
        <f>+B12-C12+'Diciembre 2021'!H12</f>
        <v>3742</v>
      </c>
      <c r="I12" s="18">
        <f>+'Enero 2021'!H12</f>
        <v>2761</v>
      </c>
      <c r="J12" s="17">
        <f t="shared" si="1"/>
        <v>35.530604853314017</v>
      </c>
    </row>
    <row r="13" spans="1:10" x14ac:dyDescent="0.15">
      <c r="A13" s="8" t="s">
        <v>2</v>
      </c>
      <c r="B13" s="6">
        <f>+B8+B9+B10+B11+B12</f>
        <v>1002</v>
      </c>
      <c r="C13" s="6">
        <f>SUM(C8:C12)</f>
        <v>932</v>
      </c>
      <c r="D13" s="7">
        <f>+(B13-C13)*100/C13</f>
        <v>7.5107296137339059</v>
      </c>
      <c r="E13" s="6">
        <f>SUM(E8:E12)</f>
        <v>1002</v>
      </c>
      <c r="F13" s="6">
        <f>SUM(F8:F12)</f>
        <v>932</v>
      </c>
      <c r="G13" s="7">
        <f t="shared" si="0"/>
        <v>7.5107296137339059</v>
      </c>
      <c r="H13" s="6">
        <f>SUM(H8:H12)</f>
        <v>15366</v>
      </c>
      <c r="I13" s="6">
        <f>SUM(I8:I12)</f>
        <v>12069</v>
      </c>
      <c r="J13" s="7">
        <f t="shared" si="1"/>
        <v>27.317921948794432</v>
      </c>
    </row>
    <row r="14" spans="1:10" ht="13" x14ac:dyDescent="0.15">
      <c r="A14" s="1" t="s">
        <v>12</v>
      </c>
      <c r="B14" s="2">
        <v>128</v>
      </c>
      <c r="C14" s="19">
        <f>+'Enero 2021'!B14</f>
        <v>119</v>
      </c>
      <c r="D14" s="17">
        <f t="shared" si="2"/>
        <v>7.5630252100840334</v>
      </c>
      <c r="E14" s="2">
        <f t="shared" ref="E14:E18" si="7">+B14</f>
        <v>128</v>
      </c>
      <c r="F14" s="2">
        <f t="shared" ref="F14:F18" si="8">+C14</f>
        <v>119</v>
      </c>
      <c r="G14" s="17">
        <f t="shared" si="0"/>
        <v>7.5630252100840334</v>
      </c>
      <c r="H14" s="2">
        <f>+B14-C14+'Diciembre 2021'!H14</f>
        <v>1788</v>
      </c>
      <c r="I14" s="18">
        <f>+'Enero 2021'!H14</f>
        <v>1299</v>
      </c>
      <c r="J14" s="17">
        <f t="shared" si="1"/>
        <v>37.644341801385679</v>
      </c>
    </row>
    <row r="15" spans="1:10" ht="13" x14ac:dyDescent="0.15">
      <c r="A15" s="1" t="s">
        <v>13</v>
      </c>
      <c r="B15" s="2">
        <v>99</v>
      </c>
      <c r="C15" s="19">
        <f>+'Enero 2021'!B15</f>
        <v>109</v>
      </c>
      <c r="D15" s="17">
        <f t="shared" si="2"/>
        <v>-9.1743119266055047</v>
      </c>
      <c r="E15" s="2">
        <f t="shared" si="7"/>
        <v>99</v>
      </c>
      <c r="F15" s="2">
        <f t="shared" si="8"/>
        <v>109</v>
      </c>
      <c r="G15" s="17">
        <f t="shared" si="0"/>
        <v>-9.1743119266055047</v>
      </c>
      <c r="H15" s="2">
        <f>+B15-C15+'Diciembre 2021'!H15</f>
        <v>1418</v>
      </c>
      <c r="I15" s="18">
        <f>+'Enero 2021'!H15</f>
        <v>1130</v>
      </c>
      <c r="J15" s="17">
        <f t="shared" si="1"/>
        <v>25.486725663716815</v>
      </c>
    </row>
    <row r="16" spans="1:10" ht="13" x14ac:dyDescent="0.15">
      <c r="A16" s="1" t="s">
        <v>14</v>
      </c>
      <c r="B16" s="2">
        <v>96</v>
      </c>
      <c r="C16" s="19">
        <f>+'Enero 2021'!B16</f>
        <v>86</v>
      </c>
      <c r="D16" s="17">
        <f t="shared" si="2"/>
        <v>11.627906976744185</v>
      </c>
      <c r="E16" s="2">
        <f t="shared" si="7"/>
        <v>96</v>
      </c>
      <c r="F16" s="2">
        <f t="shared" si="8"/>
        <v>86</v>
      </c>
      <c r="G16" s="17">
        <f t="shared" si="0"/>
        <v>11.627906976744185</v>
      </c>
      <c r="H16" s="2">
        <f>+B16-C16+'Diciembre 2021'!H16</f>
        <v>1357</v>
      </c>
      <c r="I16" s="18">
        <f>+'Enero 2021'!H16</f>
        <v>1024</v>
      </c>
      <c r="J16" s="17">
        <f t="shared" si="1"/>
        <v>32.51953125</v>
      </c>
    </row>
    <row r="17" spans="1:10" ht="13" x14ac:dyDescent="0.15">
      <c r="A17" s="1" t="s">
        <v>15</v>
      </c>
      <c r="B17" s="2">
        <v>54</v>
      </c>
      <c r="C17" s="19">
        <f>+'Enero 2021'!B17</f>
        <v>59</v>
      </c>
      <c r="D17" s="17">
        <f t="shared" si="2"/>
        <v>-8.4745762711864412</v>
      </c>
      <c r="E17" s="2">
        <f t="shared" si="7"/>
        <v>54</v>
      </c>
      <c r="F17" s="2">
        <f t="shared" si="8"/>
        <v>59</v>
      </c>
      <c r="G17" s="17">
        <f t="shared" si="0"/>
        <v>-8.4745762711864412</v>
      </c>
      <c r="H17" s="2">
        <f>+B17-C17+'Diciembre 2021'!H17</f>
        <v>924</v>
      </c>
      <c r="I17" s="18">
        <f>+'Enero 2021'!H17</f>
        <v>731</v>
      </c>
      <c r="J17" s="17">
        <f t="shared" si="1"/>
        <v>26.402188782489741</v>
      </c>
    </row>
    <row r="18" spans="1:10" ht="13" x14ac:dyDescent="0.15">
      <c r="A18" s="1" t="s">
        <v>31</v>
      </c>
      <c r="B18" s="2">
        <v>39</v>
      </c>
      <c r="C18" s="19">
        <f>+'Enero 2021'!B18</f>
        <v>51</v>
      </c>
      <c r="D18" s="17">
        <f t="shared" si="2"/>
        <v>-23.529411764705884</v>
      </c>
      <c r="E18" s="2">
        <f t="shared" si="7"/>
        <v>39</v>
      </c>
      <c r="F18" s="2">
        <f t="shared" si="8"/>
        <v>51</v>
      </c>
      <c r="G18" s="17">
        <f t="shared" si="0"/>
        <v>-23.529411764705884</v>
      </c>
      <c r="H18" s="2">
        <f>+B18-C18+'Diciembre 2021'!H18</f>
        <v>551</v>
      </c>
      <c r="I18" s="18">
        <f>+'Enero 2021'!H18</f>
        <v>464</v>
      </c>
      <c r="J18" s="17">
        <f t="shared" si="1"/>
        <v>18.75</v>
      </c>
    </row>
    <row r="19" spans="1:10" x14ac:dyDescent="0.15">
      <c r="A19" s="8" t="s">
        <v>3</v>
      </c>
      <c r="B19" s="6">
        <f>+B14+B16+B15+B17+B18</f>
        <v>416</v>
      </c>
      <c r="C19" s="6">
        <f>SUM(C14:C18)</f>
        <v>424</v>
      </c>
      <c r="D19" s="7">
        <f>+(B19-C19)*100/C19</f>
        <v>-1.8867924528301887</v>
      </c>
      <c r="E19" s="6">
        <f>SUM(E14:E18)</f>
        <v>416</v>
      </c>
      <c r="F19" s="6">
        <f>SUM(F14:F18)</f>
        <v>424</v>
      </c>
      <c r="G19" s="7">
        <f t="shared" si="0"/>
        <v>-1.8867924528301887</v>
      </c>
      <c r="H19" s="6">
        <f>SUM(H14:H18)</f>
        <v>6038</v>
      </c>
      <c r="I19" s="6">
        <f>SUM(I14:I18)</f>
        <v>4648</v>
      </c>
      <c r="J19" s="7">
        <f t="shared" si="1"/>
        <v>29.905335628227196</v>
      </c>
    </row>
    <row r="20" spans="1:10" ht="13" x14ac:dyDescent="0.15">
      <c r="A20" s="1" t="s">
        <v>16</v>
      </c>
      <c r="B20" s="2">
        <v>33</v>
      </c>
      <c r="C20" s="19">
        <f>+'Enero 2021'!B20</f>
        <v>27</v>
      </c>
      <c r="D20" s="17">
        <f t="shared" ref="D20:D27" si="9">+(B20-C20)*100/C20</f>
        <v>22.222222222222221</v>
      </c>
      <c r="E20" s="2">
        <f t="shared" ref="E20:E27" si="10">+B20</f>
        <v>33</v>
      </c>
      <c r="F20" s="2">
        <f t="shared" ref="F20:F27" si="11">+C20</f>
        <v>27</v>
      </c>
      <c r="G20" s="17">
        <f t="shared" si="0"/>
        <v>22.222222222222221</v>
      </c>
      <c r="H20" s="2">
        <f>+B20-C20+'Diciembre 2021'!H20</f>
        <v>493</v>
      </c>
      <c r="I20" s="18">
        <f>+'Enero 2021'!H20</f>
        <v>391</v>
      </c>
      <c r="J20" s="17">
        <f t="shared" si="1"/>
        <v>26.086956521739129</v>
      </c>
    </row>
    <row r="21" spans="1:10" ht="13" x14ac:dyDescent="0.15">
      <c r="A21" s="1" t="s">
        <v>17</v>
      </c>
      <c r="B21" s="2">
        <v>27</v>
      </c>
      <c r="C21" s="19">
        <f>+'Enero 2021'!B21</f>
        <v>25</v>
      </c>
      <c r="D21" s="17">
        <f t="shared" si="9"/>
        <v>8</v>
      </c>
      <c r="E21" s="2">
        <f t="shared" si="10"/>
        <v>27</v>
      </c>
      <c r="F21" s="2">
        <f t="shared" si="11"/>
        <v>25</v>
      </c>
      <c r="G21" s="17">
        <f t="shared" si="0"/>
        <v>8</v>
      </c>
      <c r="H21" s="2">
        <f>+B21-C21+'Diciembre 2021'!H21</f>
        <v>458</v>
      </c>
      <c r="I21" s="18">
        <f>+'Enero 2021'!H21</f>
        <v>368</v>
      </c>
      <c r="J21" s="17">
        <f t="shared" si="1"/>
        <v>24.456521739130434</v>
      </c>
    </row>
    <row r="22" spans="1:10" ht="13" x14ac:dyDescent="0.15">
      <c r="A22" s="1" t="s">
        <v>19</v>
      </c>
      <c r="B22" s="2">
        <v>15</v>
      </c>
      <c r="C22" s="19">
        <f>+'Enero 2021'!B22</f>
        <v>8</v>
      </c>
      <c r="D22" s="17">
        <f t="shared" si="9"/>
        <v>87.5</v>
      </c>
      <c r="E22" s="2">
        <f t="shared" si="10"/>
        <v>15</v>
      </c>
      <c r="F22" s="2">
        <f t="shared" si="11"/>
        <v>8</v>
      </c>
      <c r="G22" s="17">
        <f t="shared" si="0"/>
        <v>87.5</v>
      </c>
      <c r="H22" s="2">
        <f>+B22-C22+'Diciembre 2021'!H22</f>
        <v>196</v>
      </c>
      <c r="I22" s="18">
        <f>+'Enero 2021'!H22</f>
        <v>153</v>
      </c>
      <c r="J22" s="17">
        <f t="shared" si="1"/>
        <v>28.104575163398692</v>
      </c>
    </row>
    <row r="23" spans="1:10" ht="13" x14ac:dyDescent="0.15">
      <c r="A23" s="1" t="s">
        <v>18</v>
      </c>
      <c r="B23" s="2">
        <v>10</v>
      </c>
      <c r="C23" s="19">
        <f>+'Enero 2021'!B23</f>
        <v>21</v>
      </c>
      <c r="D23" s="17">
        <f t="shared" si="9"/>
        <v>-52.38095238095238</v>
      </c>
      <c r="E23" s="2">
        <f t="shared" si="10"/>
        <v>10</v>
      </c>
      <c r="F23" s="2">
        <f t="shared" si="11"/>
        <v>21</v>
      </c>
      <c r="G23" s="17">
        <f t="shared" si="0"/>
        <v>-52.38095238095238</v>
      </c>
      <c r="H23" s="2">
        <f>+B23-C23+'Diciembre 2021'!H23</f>
        <v>255</v>
      </c>
      <c r="I23" s="18">
        <f>+'Enero 2021'!H23</f>
        <v>208</v>
      </c>
      <c r="J23" s="17">
        <f t="shared" si="1"/>
        <v>22.596153846153847</v>
      </c>
    </row>
    <row r="24" spans="1:10" ht="13" x14ac:dyDescent="0.15">
      <c r="A24" s="1" t="s">
        <v>20</v>
      </c>
      <c r="B24" s="2">
        <v>16</v>
      </c>
      <c r="C24" s="19">
        <f>+'Enero 2021'!B24</f>
        <v>21</v>
      </c>
      <c r="D24" s="17">
        <f t="shared" si="9"/>
        <v>-23.80952380952381</v>
      </c>
      <c r="E24" s="2">
        <f t="shared" si="10"/>
        <v>16</v>
      </c>
      <c r="F24" s="2">
        <f t="shared" si="11"/>
        <v>21</v>
      </c>
      <c r="G24" s="17">
        <f t="shared" si="0"/>
        <v>-23.80952380952381</v>
      </c>
      <c r="H24" s="2">
        <f>+B24-C24+'Diciembre 2021'!H24</f>
        <v>257</v>
      </c>
      <c r="I24" s="18">
        <f>+'Enero 2021'!H24</f>
        <v>200</v>
      </c>
      <c r="J24" s="17">
        <f t="shared" si="1"/>
        <v>28.5</v>
      </c>
    </row>
    <row r="25" spans="1:10" ht="13" x14ac:dyDescent="0.15">
      <c r="A25" s="1" t="s">
        <v>22</v>
      </c>
      <c r="B25" s="2">
        <v>46</v>
      </c>
      <c r="C25" s="19">
        <f>+'Enero 2021'!B25</f>
        <v>38</v>
      </c>
      <c r="D25" s="17">
        <f t="shared" si="9"/>
        <v>21.05263157894737</v>
      </c>
      <c r="E25" s="2">
        <f t="shared" si="10"/>
        <v>46</v>
      </c>
      <c r="F25" s="2">
        <f t="shared" si="11"/>
        <v>38</v>
      </c>
      <c r="G25" s="17">
        <f t="shared" si="0"/>
        <v>21.05263157894737</v>
      </c>
      <c r="H25" s="2">
        <f>+B25-C25+'Diciembre 2021'!H25</f>
        <v>539</v>
      </c>
      <c r="I25" s="18">
        <f>+'Enero 2021'!H25</f>
        <v>392</v>
      </c>
      <c r="J25" s="17">
        <f t="shared" si="1"/>
        <v>37.5</v>
      </c>
    </row>
    <row r="26" spans="1:10" ht="13" x14ac:dyDescent="0.15">
      <c r="A26" s="1" t="s">
        <v>21</v>
      </c>
      <c r="B26" s="2">
        <v>13</v>
      </c>
      <c r="C26" s="19">
        <f>+'Enero 2021'!B26</f>
        <v>4</v>
      </c>
      <c r="D26" s="17">
        <f t="shared" si="9"/>
        <v>225</v>
      </c>
      <c r="E26" s="2">
        <f t="shared" si="10"/>
        <v>13</v>
      </c>
      <c r="F26" s="2">
        <f t="shared" si="11"/>
        <v>4</v>
      </c>
      <c r="G26" s="17">
        <f t="shared" si="0"/>
        <v>225</v>
      </c>
      <c r="H26" s="2">
        <f>+B26-C26+'Diciembre 2021'!H26</f>
        <v>177</v>
      </c>
      <c r="I26" s="18">
        <f>+'Enero 2021'!H26</f>
        <v>115</v>
      </c>
      <c r="J26" s="17">
        <f t="shared" si="1"/>
        <v>53.913043478260867</v>
      </c>
    </row>
    <row r="27" spans="1:10" ht="13" x14ac:dyDescent="0.15">
      <c r="A27" s="1" t="s">
        <v>30</v>
      </c>
      <c r="B27" s="2">
        <v>6</v>
      </c>
      <c r="C27" s="19">
        <f>+'Enero 2021'!B27</f>
        <v>5</v>
      </c>
      <c r="D27" s="17">
        <f t="shared" si="9"/>
        <v>20</v>
      </c>
      <c r="E27" s="2">
        <f t="shared" si="10"/>
        <v>6</v>
      </c>
      <c r="F27" s="2">
        <f t="shared" si="11"/>
        <v>5</v>
      </c>
      <c r="G27" s="17">
        <f t="shared" si="0"/>
        <v>20</v>
      </c>
      <c r="H27" s="2">
        <f>+B27-C27+'Diciembre 2021'!H27</f>
        <v>98</v>
      </c>
      <c r="I27" s="18">
        <f>+'Enero 2021'!H27</f>
        <v>55</v>
      </c>
      <c r="J27" s="17">
        <f t="shared" si="1"/>
        <v>78.181818181818187</v>
      </c>
    </row>
    <row r="28" spans="1:10" x14ac:dyDescent="0.15">
      <c r="A28" s="8" t="s">
        <v>27</v>
      </c>
      <c r="B28" s="6">
        <f>SUM(B20:B27)</f>
        <v>166</v>
      </c>
      <c r="C28" s="6">
        <f>SUM(C20:C27)</f>
        <v>149</v>
      </c>
      <c r="D28" s="7">
        <f>+(B28-C28)*100/C28</f>
        <v>11.409395973154362</v>
      </c>
      <c r="E28" s="6">
        <f>SUM(E20:E27)</f>
        <v>166</v>
      </c>
      <c r="F28" s="6">
        <f>SUM(F20:F27)</f>
        <v>149</v>
      </c>
      <c r="G28" s="7">
        <f>+(E28-F28)*100/F28</f>
        <v>11.409395973154362</v>
      </c>
      <c r="H28" s="6">
        <f>SUM(H20:H27)</f>
        <v>2473</v>
      </c>
      <c r="I28" s="6">
        <f>SUM(I20:I27)</f>
        <v>1882</v>
      </c>
      <c r="J28" s="7">
        <f>+(H28-I28)*100/I28</f>
        <v>31.402763018065887</v>
      </c>
    </row>
    <row r="29" spans="1:10" ht="14" x14ac:dyDescent="0.15">
      <c r="A29" s="16" t="s">
        <v>28</v>
      </c>
      <c r="B29" s="14">
        <f>+B7+B13+B19+B28</f>
        <v>1855</v>
      </c>
      <c r="C29" s="14">
        <f>+C7+C13+C19+C28</f>
        <v>1775</v>
      </c>
      <c r="D29" s="15">
        <f>+(B29-C29)*100/C29</f>
        <v>4.507042253521127</v>
      </c>
      <c r="E29" s="14">
        <f t="shared" ref="E29:I29" si="12">+E7+E13+E19+E28</f>
        <v>1855</v>
      </c>
      <c r="F29" s="14">
        <f t="shared" si="12"/>
        <v>1775</v>
      </c>
      <c r="G29" s="15">
        <f>+(E29-F29)*100/F29</f>
        <v>4.507042253521127</v>
      </c>
      <c r="H29" s="14">
        <f t="shared" si="12"/>
        <v>28744</v>
      </c>
      <c r="I29" s="14">
        <f t="shared" si="12"/>
        <v>22785</v>
      </c>
      <c r="J29" s="15">
        <f>+(H29-I29)*100/I29</f>
        <v>26.153170945797672</v>
      </c>
    </row>
    <row r="30" spans="1:10" x14ac:dyDescent="0.15">
      <c r="A30" s="13" t="s">
        <v>29</v>
      </c>
      <c r="B30" s="13">
        <f>+B29-B7</f>
        <v>1584</v>
      </c>
      <c r="C30" s="13">
        <f>+C29-C7</f>
        <v>1505</v>
      </c>
      <c r="D30" s="12">
        <f>+(B30-C30)*100/C30</f>
        <v>5.249169435215947</v>
      </c>
      <c r="E30" s="13">
        <f t="shared" ref="E30:I30" si="13">+E29-E7</f>
        <v>1584</v>
      </c>
      <c r="F30" s="13">
        <f t="shared" si="13"/>
        <v>1505</v>
      </c>
      <c r="G30" s="12">
        <f>+(E30-F30)*100/F30</f>
        <v>5.249169435215947</v>
      </c>
      <c r="H30" s="13">
        <f t="shared" si="13"/>
        <v>23877</v>
      </c>
      <c r="I30" s="13">
        <f t="shared" si="13"/>
        <v>18599</v>
      </c>
      <c r="J30" s="12">
        <f>+(H30-I30)*100/I30</f>
        <v>28.377869777945051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6D45-B17A-E847-86D6-A07C7C8F1FEF}">
  <sheetPr codeName="Hoja99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99</v>
      </c>
      <c r="C4" s="19">
        <f>+'Diciembre 2020'!B4</f>
        <v>93</v>
      </c>
      <c r="D4" s="17">
        <f>+(B4-C4)*100/C4</f>
        <v>6.4516129032258061</v>
      </c>
      <c r="E4" s="2">
        <f>+B4+'Noviembre 2021'!E4</f>
        <v>1451</v>
      </c>
      <c r="F4" s="2">
        <f>+C4+'Noviembre 2021'!F4</f>
        <v>1267</v>
      </c>
      <c r="G4" s="17">
        <f t="shared" ref="G4:G27" si="0">+(E4-F4)*100/F4</f>
        <v>14.52249408050513</v>
      </c>
      <c r="H4" s="2">
        <f>+B4-C4+'Noviembre 2021'!H4</f>
        <v>1451</v>
      </c>
      <c r="I4" s="18">
        <f>+'Diciembre 2020'!H4</f>
        <v>1267</v>
      </c>
      <c r="J4" s="17">
        <f t="shared" ref="J4:J27" si="1">+(H4-I4)*100/I4</f>
        <v>14.52249408050513</v>
      </c>
    </row>
    <row r="5" spans="1:10" ht="13" x14ac:dyDescent="0.15">
      <c r="A5" s="1" t="s">
        <v>5</v>
      </c>
      <c r="B5" s="19">
        <v>128</v>
      </c>
      <c r="C5" s="19">
        <f>+'Diciembre 2020'!B5</f>
        <v>126</v>
      </c>
      <c r="D5" s="17">
        <f t="shared" ref="D5:D18" si="2">+(B5-C5)*100/C5</f>
        <v>1.5873015873015872</v>
      </c>
      <c r="E5" s="2">
        <f>+B5+'Noviembre 2021'!E5</f>
        <v>1660</v>
      </c>
      <c r="F5" s="2">
        <f>+C5+'Noviembre 2021'!F5</f>
        <v>1340</v>
      </c>
      <c r="G5" s="17">
        <f t="shared" si="0"/>
        <v>23.880597014925375</v>
      </c>
      <c r="H5" s="2">
        <f>+B5-C5+'Noviembre 2021'!H5</f>
        <v>1660</v>
      </c>
      <c r="I5" s="18">
        <f>+'Diciembre 2020'!H5</f>
        <v>1340</v>
      </c>
      <c r="J5" s="17">
        <f t="shared" si="1"/>
        <v>23.880597014925375</v>
      </c>
    </row>
    <row r="6" spans="1:10" ht="13" x14ac:dyDescent="0.15">
      <c r="A6" s="1" t="s">
        <v>6</v>
      </c>
      <c r="B6" s="19">
        <v>132</v>
      </c>
      <c r="C6" s="19">
        <f>+'Diciembre 2020'!B6</f>
        <v>114</v>
      </c>
      <c r="D6" s="17">
        <f t="shared" si="2"/>
        <v>15.789473684210526</v>
      </c>
      <c r="E6" s="2">
        <f>+B6+'Noviembre 2021'!E6</f>
        <v>1755</v>
      </c>
      <c r="F6" s="2">
        <f>+C6+'Noviembre 2021'!F6</f>
        <v>1804</v>
      </c>
      <c r="G6" s="17">
        <f t="shared" si="0"/>
        <v>-2.7161862527716187</v>
      </c>
      <c r="H6" s="2">
        <f>+B6-C6+'Noviembre 2021'!H6</f>
        <v>1755</v>
      </c>
      <c r="I6" s="18">
        <f>+'Diciembre 2020'!H6</f>
        <v>1804</v>
      </c>
      <c r="J6" s="17">
        <f t="shared" si="1"/>
        <v>-2.7161862527716187</v>
      </c>
    </row>
    <row r="7" spans="1:10" x14ac:dyDescent="0.15">
      <c r="A7" s="8" t="s">
        <v>1</v>
      </c>
      <c r="B7" s="6">
        <f t="shared" ref="B7" si="3">+B4+B5+B6</f>
        <v>359</v>
      </c>
      <c r="C7" s="6">
        <f>SUM(C4:C6)</f>
        <v>333</v>
      </c>
      <c r="D7" s="7">
        <f>+(B7-C7)*100/C7</f>
        <v>7.8078078078078077</v>
      </c>
      <c r="E7" s="6">
        <f>SUM(E4:E6)</f>
        <v>4866</v>
      </c>
      <c r="F7" s="6">
        <f>SUM(F4:F6)</f>
        <v>4411</v>
      </c>
      <c r="G7" s="7">
        <f t="shared" si="0"/>
        <v>10.315121287689866</v>
      </c>
      <c r="H7" s="6">
        <f>SUM(H4:H6)</f>
        <v>4866</v>
      </c>
      <c r="I7" s="6">
        <f>SUM(I4:I6)</f>
        <v>4411</v>
      </c>
      <c r="J7" s="7">
        <f t="shared" si="1"/>
        <v>10.315121287689866</v>
      </c>
    </row>
    <row r="8" spans="1:10" ht="13" x14ac:dyDescent="0.15">
      <c r="A8" s="1" t="s">
        <v>7</v>
      </c>
      <c r="B8" s="19">
        <v>105</v>
      </c>
      <c r="C8" s="19">
        <f>+'Diciembre 2020'!B8</f>
        <v>116</v>
      </c>
      <c r="D8" s="17">
        <f t="shared" si="2"/>
        <v>-9.4827586206896548</v>
      </c>
      <c r="E8" s="2">
        <f>+B8+'Noviembre 2021'!E8</f>
        <v>1582</v>
      </c>
      <c r="F8" s="2">
        <f>+C8+'Noviembre 2021'!F8</f>
        <v>1710</v>
      </c>
      <c r="G8" s="17">
        <f t="shared" si="0"/>
        <v>-7.4853801169590639</v>
      </c>
      <c r="H8" s="2">
        <f>+B8-C8+'Noviembre 2021'!H8</f>
        <v>1582</v>
      </c>
      <c r="I8" s="18">
        <f>+'Diciembre 2020'!H8</f>
        <v>1710</v>
      </c>
      <c r="J8" s="17">
        <f t="shared" si="1"/>
        <v>-7.4853801169590639</v>
      </c>
    </row>
    <row r="9" spans="1:10" ht="13" x14ac:dyDescent="0.15">
      <c r="A9" s="1" t="s">
        <v>8</v>
      </c>
      <c r="B9" s="19">
        <v>178</v>
      </c>
      <c r="C9" s="19">
        <f>+'Diciembre 2020'!B9</f>
        <v>188</v>
      </c>
      <c r="D9" s="17">
        <f t="shared" si="2"/>
        <v>-5.3191489361702127</v>
      </c>
      <c r="E9" s="2">
        <f>+B9+'Noviembre 2021'!E9</f>
        <v>2624</v>
      </c>
      <c r="F9" s="2">
        <f>+C9+'Noviembre 2021'!F9</f>
        <v>2271</v>
      </c>
      <c r="G9" s="17">
        <f t="shared" si="0"/>
        <v>15.543813298106562</v>
      </c>
      <c r="H9" s="2">
        <f>+B9-C9+'Noviembre 2021'!H9</f>
        <v>2624</v>
      </c>
      <c r="I9" s="18">
        <f>+'Diciembre 2020'!H9</f>
        <v>2271</v>
      </c>
      <c r="J9" s="17">
        <f t="shared" si="1"/>
        <v>15.543813298106562</v>
      </c>
    </row>
    <row r="10" spans="1:10" ht="13" x14ac:dyDescent="0.15">
      <c r="A10" s="1" t="s">
        <v>9</v>
      </c>
      <c r="B10" s="19">
        <v>287</v>
      </c>
      <c r="C10" s="19">
        <f>+'Diciembre 2020'!B10</f>
        <v>275</v>
      </c>
      <c r="D10" s="17">
        <f t="shared" si="2"/>
        <v>4.3636363636363633</v>
      </c>
      <c r="E10" s="2">
        <f>+B10+'Noviembre 2021'!E10</f>
        <v>4089</v>
      </c>
      <c r="F10" s="2">
        <f>+C10+'Noviembre 2021'!F10</f>
        <v>3301</v>
      </c>
      <c r="G10" s="17">
        <f t="shared" si="0"/>
        <v>23.871554074522873</v>
      </c>
      <c r="H10" s="2">
        <f>+B10-C10+'Noviembre 2021'!H10</f>
        <v>4089</v>
      </c>
      <c r="I10" s="18">
        <f>+'Diciembre 2020'!H10</f>
        <v>3301</v>
      </c>
      <c r="J10" s="17">
        <f t="shared" si="1"/>
        <v>23.871554074522873</v>
      </c>
    </row>
    <row r="11" spans="1:10" ht="13" x14ac:dyDescent="0.15">
      <c r="A11" s="1" t="s">
        <v>10</v>
      </c>
      <c r="B11" s="19">
        <v>233</v>
      </c>
      <c r="C11" s="19">
        <f>+'Diciembre 2020'!B11</f>
        <v>189</v>
      </c>
      <c r="D11" s="17">
        <f t="shared" si="2"/>
        <v>23.280423280423282</v>
      </c>
      <c r="E11" s="2">
        <f>+B11+'Noviembre 2021'!E11</f>
        <v>3256</v>
      </c>
      <c r="F11" s="2">
        <f>+C11+'Noviembre 2021'!F11</f>
        <v>2427</v>
      </c>
      <c r="G11" s="17">
        <f t="shared" si="0"/>
        <v>34.157395962093119</v>
      </c>
      <c r="H11" s="2">
        <f>+B11-C11+'Noviembre 2021'!H11</f>
        <v>3256</v>
      </c>
      <c r="I11" s="18">
        <f>+'Diciembre 2020'!H11</f>
        <v>2427</v>
      </c>
      <c r="J11" s="17">
        <f t="shared" si="1"/>
        <v>34.157395962093119</v>
      </c>
    </row>
    <row r="12" spans="1:10" ht="13" x14ac:dyDescent="0.15">
      <c r="A12" s="1" t="s">
        <v>11</v>
      </c>
      <c r="B12" s="19">
        <v>282</v>
      </c>
      <c r="C12" s="19">
        <f>+'Diciembre 2020'!B12</f>
        <v>278</v>
      </c>
      <c r="D12" s="17">
        <f t="shared" si="2"/>
        <v>1.4388489208633093</v>
      </c>
      <c r="E12" s="2">
        <f>+B12+'Noviembre 2021'!E12</f>
        <v>3745</v>
      </c>
      <c r="F12" s="2">
        <f>+C12+'Noviembre 2021'!F12</f>
        <v>2780</v>
      </c>
      <c r="G12" s="17">
        <f t="shared" si="0"/>
        <v>34.71223021582734</v>
      </c>
      <c r="H12" s="2">
        <f>+B12-C12+'Noviembre 2021'!H12</f>
        <v>3745</v>
      </c>
      <c r="I12" s="18">
        <f>+'Diciembre 2020'!H12</f>
        <v>2780</v>
      </c>
      <c r="J12" s="17">
        <f t="shared" si="1"/>
        <v>34.71223021582734</v>
      </c>
    </row>
    <row r="13" spans="1:10" x14ac:dyDescent="0.15">
      <c r="A13" s="8" t="s">
        <v>2</v>
      </c>
      <c r="B13" s="6">
        <f t="shared" ref="B13" si="4">+B8+B9+B10+B11+B12</f>
        <v>1085</v>
      </c>
      <c r="C13" s="6">
        <f>SUM(C8:C12)</f>
        <v>1046</v>
      </c>
      <c r="D13" s="7">
        <f>+(B13-C13)*100/C13</f>
        <v>3.7284894837476101</v>
      </c>
      <c r="E13" s="6">
        <f>SUM(E8:E12)</f>
        <v>15296</v>
      </c>
      <c r="F13" s="6">
        <f>SUM(F8:F12)</f>
        <v>12489</v>
      </c>
      <c r="G13" s="7">
        <f t="shared" si="0"/>
        <v>22.475778685243014</v>
      </c>
      <c r="H13" s="6">
        <f>SUM(H8:H12)</f>
        <v>15296</v>
      </c>
      <c r="I13" s="6">
        <f>SUM(I8:I12)</f>
        <v>12489</v>
      </c>
      <c r="J13" s="7">
        <f t="shared" si="1"/>
        <v>22.475778685243014</v>
      </c>
    </row>
    <row r="14" spans="1:10" ht="13" x14ac:dyDescent="0.15">
      <c r="A14" s="1" t="s">
        <v>12</v>
      </c>
      <c r="B14" s="19">
        <v>140</v>
      </c>
      <c r="C14" s="19">
        <f>+'Diciembre 2020'!B14</f>
        <v>115</v>
      </c>
      <c r="D14" s="17">
        <f t="shared" si="2"/>
        <v>21.739130434782609</v>
      </c>
      <c r="E14" s="2">
        <f>+B14+'Noviembre 2021'!E14</f>
        <v>1779</v>
      </c>
      <c r="F14" s="2">
        <f>+C14+'Noviembre 2021'!F14</f>
        <v>1306</v>
      </c>
      <c r="G14" s="17">
        <f t="shared" si="0"/>
        <v>36.217457886676875</v>
      </c>
      <c r="H14" s="2">
        <f>+B14-C14+'Noviembre 2021'!H14</f>
        <v>1779</v>
      </c>
      <c r="I14" s="18">
        <f>+'Diciembre 2020'!H14</f>
        <v>1306</v>
      </c>
      <c r="J14" s="17">
        <f t="shared" si="1"/>
        <v>36.217457886676875</v>
      </c>
    </row>
    <row r="15" spans="1:10" ht="13" x14ac:dyDescent="0.15">
      <c r="A15" s="1" t="s">
        <v>13</v>
      </c>
      <c r="B15" s="19">
        <v>100</v>
      </c>
      <c r="C15" s="19">
        <f>+'Diciembre 2020'!B15</f>
        <v>96</v>
      </c>
      <c r="D15" s="17">
        <f t="shared" si="2"/>
        <v>4.166666666666667</v>
      </c>
      <c r="E15" s="2">
        <f>+B15+'Noviembre 2021'!E15</f>
        <v>1428</v>
      </c>
      <c r="F15" s="2">
        <f>+C15+'Noviembre 2021'!F15</f>
        <v>1133</v>
      </c>
      <c r="G15" s="17">
        <f t="shared" si="0"/>
        <v>26.037069726390115</v>
      </c>
      <c r="H15" s="2">
        <f>+B15-C15+'Noviembre 2021'!H15</f>
        <v>1428</v>
      </c>
      <c r="I15" s="18">
        <f>+'Diciembre 2020'!H15</f>
        <v>1133</v>
      </c>
      <c r="J15" s="17">
        <f t="shared" si="1"/>
        <v>26.037069726390115</v>
      </c>
    </row>
    <row r="16" spans="1:10" ht="13" x14ac:dyDescent="0.15">
      <c r="A16" s="1" t="s">
        <v>14</v>
      </c>
      <c r="B16" s="19">
        <v>99</v>
      </c>
      <c r="C16" s="19">
        <f>+'Diciembre 2020'!B16</f>
        <v>103</v>
      </c>
      <c r="D16" s="17">
        <f t="shared" si="2"/>
        <v>-3.883495145631068</v>
      </c>
      <c r="E16" s="2">
        <f>+B16+'Noviembre 2021'!E16</f>
        <v>1347</v>
      </c>
      <c r="F16" s="2">
        <f>+C16+'Noviembre 2021'!F16</f>
        <v>1028</v>
      </c>
      <c r="G16" s="17">
        <f t="shared" si="0"/>
        <v>31.031128404669261</v>
      </c>
      <c r="H16" s="2">
        <f>+B16-C16+'Noviembre 2021'!H16</f>
        <v>1347</v>
      </c>
      <c r="I16" s="18">
        <f>+'Diciembre 2020'!H16</f>
        <v>1028</v>
      </c>
      <c r="J16" s="17">
        <f t="shared" si="1"/>
        <v>31.031128404669261</v>
      </c>
    </row>
    <row r="17" spans="1:10" ht="13" x14ac:dyDescent="0.15">
      <c r="A17" s="1" t="s">
        <v>15</v>
      </c>
      <c r="B17" s="19">
        <v>62</v>
      </c>
      <c r="C17" s="19">
        <f>+'Diciembre 2020'!B17</f>
        <v>55</v>
      </c>
      <c r="D17" s="17">
        <f t="shared" si="2"/>
        <v>12.727272727272727</v>
      </c>
      <c r="E17" s="2">
        <f>+B17+'Noviembre 2021'!E17</f>
        <v>929</v>
      </c>
      <c r="F17" s="2">
        <f>+C17+'Noviembre 2021'!F17</f>
        <v>739</v>
      </c>
      <c r="G17" s="17">
        <f t="shared" si="0"/>
        <v>25.710419485791611</v>
      </c>
      <c r="H17" s="2">
        <f>+B17-C17+'Noviembre 2021'!H17</f>
        <v>929</v>
      </c>
      <c r="I17" s="18">
        <f>+'Diciembre 2020'!H17</f>
        <v>739</v>
      </c>
      <c r="J17" s="17">
        <f t="shared" si="1"/>
        <v>25.710419485791611</v>
      </c>
    </row>
    <row r="18" spans="1:10" ht="13" x14ac:dyDescent="0.15">
      <c r="A18" s="1" t="s">
        <v>31</v>
      </c>
      <c r="B18" s="19">
        <v>39</v>
      </c>
      <c r="C18" s="19">
        <f>+'Diciembre 2020'!B18</f>
        <v>40</v>
      </c>
      <c r="D18" s="17">
        <f t="shared" si="2"/>
        <v>-2.5</v>
      </c>
      <c r="E18" s="2">
        <f>+B18+'Noviembre 2021'!E18</f>
        <v>563</v>
      </c>
      <c r="F18" s="2">
        <f>+C18+'Noviembre 2021'!F18</f>
        <v>443</v>
      </c>
      <c r="G18" s="17">
        <f t="shared" si="0"/>
        <v>27.088036117381488</v>
      </c>
      <c r="H18" s="2">
        <f>+B18-C18+'Noviembre 2021'!H18</f>
        <v>563</v>
      </c>
      <c r="I18" s="18">
        <f>+'Diciembre 2020'!H18</f>
        <v>443</v>
      </c>
      <c r="J18" s="17">
        <f t="shared" si="1"/>
        <v>27.088036117381488</v>
      </c>
    </row>
    <row r="19" spans="1:10" x14ac:dyDescent="0.15">
      <c r="A19" s="8" t="s">
        <v>3</v>
      </c>
      <c r="B19" s="6">
        <f t="shared" ref="B19" si="5">+B14+B16+B15+B17+B18</f>
        <v>440</v>
      </c>
      <c r="C19" s="6">
        <f>SUM(C14:C18)</f>
        <v>409</v>
      </c>
      <c r="D19" s="7">
        <f>+(B19-C19)*100/C19</f>
        <v>7.5794621026894866</v>
      </c>
      <c r="E19" s="6">
        <f>SUM(E14:E18)</f>
        <v>6046</v>
      </c>
      <c r="F19" s="6">
        <f>SUM(F14:F18)</f>
        <v>4649</v>
      </c>
      <c r="G19" s="7">
        <f t="shared" si="0"/>
        <v>30.049473004947302</v>
      </c>
      <c r="H19" s="6">
        <f>SUM(H14:H18)</f>
        <v>6046</v>
      </c>
      <c r="I19" s="6">
        <f>SUM(I14:I18)</f>
        <v>4649</v>
      </c>
      <c r="J19" s="7">
        <f t="shared" si="1"/>
        <v>30.049473004947302</v>
      </c>
    </row>
    <row r="20" spans="1:10" ht="13" x14ac:dyDescent="0.15">
      <c r="A20" s="1" t="s">
        <v>16</v>
      </c>
      <c r="B20" s="19">
        <v>38</v>
      </c>
      <c r="C20" s="19">
        <f>+'Diciembre 2020'!B20</f>
        <v>35</v>
      </c>
      <c r="D20" s="17">
        <f t="shared" ref="D20:D27" si="6">+(B20-C20)*100/C20</f>
        <v>8.5714285714285712</v>
      </c>
      <c r="E20" s="2">
        <f>+B20+'Noviembre 2021'!E20</f>
        <v>487</v>
      </c>
      <c r="F20" s="2">
        <f>+C20+'Noviembre 2021'!F20</f>
        <v>415</v>
      </c>
      <c r="G20" s="17">
        <f t="shared" si="0"/>
        <v>17.349397590361445</v>
      </c>
      <c r="H20" s="2">
        <f>+B20-C20+'Noviembre 2021'!H20</f>
        <v>487</v>
      </c>
      <c r="I20" s="18">
        <f>+'Diciembre 2020'!H20</f>
        <v>415</v>
      </c>
      <c r="J20" s="17">
        <f t="shared" si="1"/>
        <v>17.349397590361445</v>
      </c>
    </row>
    <row r="21" spans="1:10" ht="13" x14ac:dyDescent="0.15">
      <c r="A21" s="1" t="s">
        <v>17</v>
      </c>
      <c r="B21" s="19">
        <v>35</v>
      </c>
      <c r="C21" s="19">
        <f>+'Diciembre 2020'!B21</f>
        <v>33</v>
      </c>
      <c r="D21" s="17">
        <f t="shared" si="6"/>
        <v>6.0606060606060606</v>
      </c>
      <c r="E21" s="2">
        <f>+B21+'Noviembre 2021'!E21</f>
        <v>456</v>
      </c>
      <c r="F21" s="2">
        <f>+C21+'Noviembre 2021'!F21</f>
        <v>370</v>
      </c>
      <c r="G21" s="17">
        <f t="shared" si="0"/>
        <v>23.243243243243242</v>
      </c>
      <c r="H21" s="2">
        <f>+B21-C21+'Noviembre 2021'!H21</f>
        <v>456</v>
      </c>
      <c r="I21" s="18">
        <f>+'Diciembre 2020'!H21</f>
        <v>370</v>
      </c>
      <c r="J21" s="17">
        <f t="shared" si="1"/>
        <v>23.243243243243242</v>
      </c>
    </row>
    <row r="22" spans="1:10" ht="13" x14ac:dyDescent="0.15">
      <c r="A22" s="1" t="s">
        <v>19</v>
      </c>
      <c r="B22" s="19">
        <v>13</v>
      </c>
      <c r="C22" s="19">
        <f>+'Diciembre 2020'!B22</f>
        <v>11</v>
      </c>
      <c r="D22" s="17">
        <f t="shared" si="6"/>
        <v>18.181818181818183</v>
      </c>
      <c r="E22" s="2">
        <f>+B22+'Noviembre 2021'!E22</f>
        <v>189</v>
      </c>
      <c r="F22" s="2">
        <f>+C22+'Noviembre 2021'!F22</f>
        <v>163</v>
      </c>
      <c r="G22" s="17">
        <f t="shared" si="0"/>
        <v>15.950920245398773</v>
      </c>
      <c r="H22" s="2">
        <f>+B22-C22+'Noviembre 2021'!H22</f>
        <v>189</v>
      </c>
      <c r="I22" s="18">
        <f>+'Diciembre 2020'!H22</f>
        <v>163</v>
      </c>
      <c r="J22" s="17">
        <f t="shared" si="1"/>
        <v>15.950920245398773</v>
      </c>
    </row>
    <row r="23" spans="1:10" ht="13" x14ac:dyDescent="0.15">
      <c r="A23" s="1" t="s">
        <v>18</v>
      </c>
      <c r="B23" s="19">
        <v>20</v>
      </c>
      <c r="C23" s="19">
        <f>+'Diciembre 2020'!B23</f>
        <v>25</v>
      </c>
      <c r="D23" s="17">
        <f t="shared" si="6"/>
        <v>-20</v>
      </c>
      <c r="E23" s="2">
        <f>+B23+'Noviembre 2021'!E23</f>
        <v>266</v>
      </c>
      <c r="F23" s="2">
        <f>+C23+'Noviembre 2021'!F23</f>
        <v>209</v>
      </c>
      <c r="G23" s="17">
        <f t="shared" si="0"/>
        <v>27.272727272727273</v>
      </c>
      <c r="H23" s="2">
        <f>+B23-C23+'Noviembre 2021'!H23</f>
        <v>266</v>
      </c>
      <c r="I23" s="18">
        <f>+'Diciembre 2020'!H23</f>
        <v>209</v>
      </c>
      <c r="J23" s="17">
        <f t="shared" si="1"/>
        <v>27.272727272727273</v>
      </c>
    </row>
    <row r="24" spans="1:10" ht="13" x14ac:dyDescent="0.15">
      <c r="A24" s="1" t="s">
        <v>20</v>
      </c>
      <c r="B24" s="19">
        <v>26</v>
      </c>
      <c r="C24" s="19">
        <f>+'Diciembre 2020'!B24</f>
        <v>20</v>
      </c>
      <c r="D24" s="17">
        <f t="shared" si="6"/>
        <v>30</v>
      </c>
      <c r="E24" s="2">
        <f>+B24+'Noviembre 2021'!E24</f>
        <v>262</v>
      </c>
      <c r="F24" s="2">
        <f>+C24+'Noviembre 2021'!F24</f>
        <v>195</v>
      </c>
      <c r="G24" s="17">
        <f t="shared" si="0"/>
        <v>34.358974358974358</v>
      </c>
      <c r="H24" s="2">
        <f>+B24-C24+'Noviembre 2021'!H24</f>
        <v>262</v>
      </c>
      <c r="I24" s="18">
        <f>+'Diciembre 2020'!H24</f>
        <v>195</v>
      </c>
      <c r="J24" s="17">
        <f t="shared" si="1"/>
        <v>34.358974358974358</v>
      </c>
    </row>
    <row r="25" spans="1:10" ht="13" x14ac:dyDescent="0.15">
      <c r="A25" s="1" t="s">
        <v>22</v>
      </c>
      <c r="B25" s="19">
        <v>47</v>
      </c>
      <c r="C25" s="19">
        <f>+'Diciembre 2020'!B25</f>
        <v>41</v>
      </c>
      <c r="D25" s="17">
        <f t="shared" si="6"/>
        <v>14.634146341463415</v>
      </c>
      <c r="E25" s="2">
        <f>+B25+'Noviembre 2021'!E25</f>
        <v>531</v>
      </c>
      <c r="F25" s="2">
        <f>+C25+'Noviembre 2021'!F25</f>
        <v>377</v>
      </c>
      <c r="G25" s="17">
        <f t="shared" si="0"/>
        <v>40.848806366047747</v>
      </c>
      <c r="H25" s="2">
        <f>+B25-C25+'Noviembre 2021'!H25</f>
        <v>531</v>
      </c>
      <c r="I25" s="18">
        <f>+'Diciembre 2020'!H25</f>
        <v>377</v>
      </c>
      <c r="J25" s="17">
        <f t="shared" si="1"/>
        <v>40.848806366047747</v>
      </c>
    </row>
    <row r="26" spans="1:10" ht="13" x14ac:dyDescent="0.15">
      <c r="A26" s="1" t="s">
        <v>21</v>
      </c>
      <c r="B26" s="19">
        <v>7</v>
      </c>
      <c r="C26" s="19">
        <f>+'Diciembre 2020'!B26</f>
        <v>12</v>
      </c>
      <c r="D26" s="17">
        <f t="shared" si="6"/>
        <v>-41.666666666666664</v>
      </c>
      <c r="E26" s="2">
        <f>+B26+'Noviembre 2021'!E26</f>
        <v>168</v>
      </c>
      <c r="F26" s="2">
        <f>+C26+'Noviembre 2021'!F26</f>
        <v>125</v>
      </c>
      <c r="G26" s="17">
        <f t="shared" si="0"/>
        <v>34.4</v>
      </c>
      <c r="H26" s="2">
        <f>+B26-C26+'Noviembre 2021'!H26</f>
        <v>168</v>
      </c>
      <c r="I26" s="18">
        <f>+'Diciembre 2020'!H26</f>
        <v>125</v>
      </c>
      <c r="J26" s="17">
        <f t="shared" si="1"/>
        <v>34.4</v>
      </c>
    </row>
    <row r="27" spans="1:10" ht="13" x14ac:dyDescent="0.15">
      <c r="A27" s="1" t="s">
        <v>30</v>
      </c>
      <c r="B27" s="19">
        <v>5</v>
      </c>
      <c r="C27" s="19">
        <f>+'Diciembre 2020'!B27</f>
        <v>4</v>
      </c>
      <c r="D27" s="17">
        <f t="shared" si="6"/>
        <v>25</v>
      </c>
      <c r="E27" s="2">
        <f>+B27+'Noviembre 2021'!E27</f>
        <v>97</v>
      </c>
      <c r="F27" s="2">
        <f>+C27+'Noviembre 2021'!F27</f>
        <v>55</v>
      </c>
      <c r="G27" s="17">
        <f t="shared" si="0"/>
        <v>76.36363636363636</v>
      </c>
      <c r="H27" s="2">
        <f>+B27-C27+'Noviembre 2021'!H27</f>
        <v>97</v>
      </c>
      <c r="I27" s="18">
        <f>+'Diciembre 2020'!H27</f>
        <v>55</v>
      </c>
      <c r="J27" s="17">
        <f t="shared" si="1"/>
        <v>76.36363636363636</v>
      </c>
    </row>
    <row r="28" spans="1:10" x14ac:dyDescent="0.15">
      <c r="A28" s="8" t="s">
        <v>27</v>
      </c>
      <c r="B28" s="6">
        <f>SUM(B20:B27)</f>
        <v>191</v>
      </c>
      <c r="C28" s="6">
        <f>SUM(C20:C27)</f>
        <v>181</v>
      </c>
      <c r="D28" s="7">
        <f>+(B28-C28)*100/C28</f>
        <v>5.5248618784530388</v>
      </c>
      <c r="E28" s="6">
        <f>SUM(E20:E27)</f>
        <v>2456</v>
      </c>
      <c r="F28" s="6">
        <f>SUM(F20:F27)</f>
        <v>1909</v>
      </c>
      <c r="G28" s="7">
        <f>+(E28-F28)*100/F28</f>
        <v>28.653745416448402</v>
      </c>
      <c r="H28" s="6">
        <f>SUM(H20:H27)</f>
        <v>2456</v>
      </c>
      <c r="I28" s="6">
        <f>SUM(I20:I27)</f>
        <v>1909</v>
      </c>
      <c r="J28" s="7">
        <f>+(H28-I28)*100/I28</f>
        <v>28.653745416448402</v>
      </c>
    </row>
    <row r="29" spans="1:10" ht="14" x14ac:dyDescent="0.15">
      <c r="A29" s="16" t="s">
        <v>28</v>
      </c>
      <c r="B29" s="14">
        <f>+B7+B13+B19+B28</f>
        <v>2075</v>
      </c>
      <c r="C29" s="14">
        <f>+C7+C13+C19+C28</f>
        <v>1969</v>
      </c>
      <c r="D29" s="15">
        <f>+(B29-C29)*100/C29</f>
        <v>5.3834433722701878</v>
      </c>
      <c r="E29" s="14">
        <f t="shared" ref="E29:I29" si="7">+E7+E13+E19+E28</f>
        <v>28664</v>
      </c>
      <c r="F29" s="14">
        <f t="shared" si="7"/>
        <v>23458</v>
      </c>
      <c r="G29" s="15">
        <f>+(E29-F29)*100/F29</f>
        <v>22.192855315883708</v>
      </c>
      <c r="H29" s="14">
        <f t="shared" si="7"/>
        <v>28664</v>
      </c>
      <c r="I29" s="14">
        <f t="shared" si="7"/>
        <v>23458</v>
      </c>
      <c r="J29" s="15">
        <f>+(H29-I29)*100/I29</f>
        <v>22.192855315883708</v>
      </c>
    </row>
    <row r="30" spans="1:10" x14ac:dyDescent="0.15">
      <c r="A30" s="13" t="s">
        <v>29</v>
      </c>
      <c r="B30" s="13">
        <f>+B29-B7</f>
        <v>1716</v>
      </c>
      <c r="C30" s="13">
        <f>+C29-C7</f>
        <v>1636</v>
      </c>
      <c r="D30" s="12">
        <f>+(B30-C30)*100/C30</f>
        <v>4.8899755501222497</v>
      </c>
      <c r="E30" s="13">
        <f t="shared" ref="E30:I30" si="8">+E29-E7</f>
        <v>23798</v>
      </c>
      <c r="F30" s="13">
        <f t="shared" si="8"/>
        <v>19047</v>
      </c>
      <c r="G30" s="12">
        <f>+(E30-F30)*100/F30</f>
        <v>24.943560665721638</v>
      </c>
      <c r="H30" s="13">
        <f t="shared" si="8"/>
        <v>23798</v>
      </c>
      <c r="I30" s="13">
        <f t="shared" si="8"/>
        <v>19047</v>
      </c>
      <c r="J30" s="12">
        <f>+(H30-I30)*100/I30</f>
        <v>24.943560665721638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DF8F-7FF6-BC42-B4CB-E66F8D46A913}">
  <sheetPr codeName="Hoja100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122</v>
      </c>
      <c r="C4" s="19">
        <f>+'Noviembre 2020'!B4</f>
        <v>145</v>
      </c>
      <c r="D4" s="17">
        <f>+(B4-C4)*100/C4</f>
        <v>-15.862068965517242</v>
      </c>
      <c r="E4" s="2">
        <f>+B4+'Octubre 2021'!E4</f>
        <v>1352</v>
      </c>
      <c r="F4" s="2">
        <f>+C4+'Octubre 2021'!F4</f>
        <v>1174</v>
      </c>
      <c r="G4" s="17">
        <f t="shared" ref="G4:G27" si="0">+(E4-F4)*100/F4</f>
        <v>15.1618398637138</v>
      </c>
      <c r="H4" s="2">
        <f>+B4-C4+'Octubre 2021'!H4</f>
        <v>1445</v>
      </c>
      <c r="I4" s="18">
        <f>+'Noviembre 2020'!H4</f>
        <v>1309</v>
      </c>
      <c r="J4" s="17">
        <f t="shared" ref="J4:J27" si="1">+(H4-I4)*100/I4</f>
        <v>10.38961038961039</v>
      </c>
    </row>
    <row r="5" spans="1:10" ht="13" x14ac:dyDescent="0.15">
      <c r="A5" s="1" t="s">
        <v>5</v>
      </c>
      <c r="B5" s="19">
        <v>156</v>
      </c>
      <c r="C5" s="19">
        <f>+'Noviembre 2020'!B5</f>
        <v>125</v>
      </c>
      <c r="D5" s="17">
        <f t="shared" ref="D5:D18" si="2">+(B5-C5)*100/C5</f>
        <v>24.8</v>
      </c>
      <c r="E5" s="2">
        <f>+B5+'Octubre 2021'!E5</f>
        <v>1532</v>
      </c>
      <c r="F5" s="2">
        <f>+C5+'Octubre 2021'!F5</f>
        <v>1214</v>
      </c>
      <c r="G5" s="17">
        <f t="shared" si="0"/>
        <v>26.194398682042834</v>
      </c>
      <c r="H5" s="2">
        <f>+B5-C5+'Octubre 2021'!H5</f>
        <v>1658</v>
      </c>
      <c r="I5" s="18">
        <f>+'Noviembre 2020'!H5</f>
        <v>1335</v>
      </c>
      <c r="J5" s="17">
        <f t="shared" si="1"/>
        <v>24.194756554307116</v>
      </c>
    </row>
    <row r="6" spans="1:10" ht="13" x14ac:dyDescent="0.15">
      <c r="A6" s="1" t="s">
        <v>6</v>
      </c>
      <c r="B6" s="19">
        <v>157</v>
      </c>
      <c r="C6" s="19">
        <f>+'Noviembre 2020'!B6</f>
        <v>159</v>
      </c>
      <c r="D6" s="17">
        <f t="shared" si="2"/>
        <v>-1.2578616352201257</v>
      </c>
      <c r="E6" s="2">
        <f>+B6+'Octubre 2021'!E6</f>
        <v>1623</v>
      </c>
      <c r="F6" s="2">
        <f>+C6+'Octubre 2021'!F6</f>
        <v>1690</v>
      </c>
      <c r="G6" s="17">
        <f t="shared" si="0"/>
        <v>-3.9644970414201182</v>
      </c>
      <c r="H6" s="2">
        <f>+B6-C6+'Octubre 2021'!H6</f>
        <v>1737</v>
      </c>
      <c r="I6" s="18">
        <f>+'Noviembre 2020'!H6</f>
        <v>1880</v>
      </c>
      <c r="J6" s="17">
        <f t="shared" si="1"/>
        <v>-7.6063829787234045</v>
      </c>
    </row>
    <row r="7" spans="1:10" x14ac:dyDescent="0.15">
      <c r="A7" s="8" t="s">
        <v>1</v>
      </c>
      <c r="B7" s="6">
        <f t="shared" ref="B7" si="3">+B4+B5+B6</f>
        <v>435</v>
      </c>
      <c r="C7" s="6">
        <f>SUM(C4:C6)</f>
        <v>429</v>
      </c>
      <c r="D7" s="7">
        <f>+(B7-C7)*100/C7</f>
        <v>1.3986013986013985</v>
      </c>
      <c r="E7" s="6">
        <f>SUM(E4:E6)</f>
        <v>4507</v>
      </c>
      <c r="F7" s="6">
        <f>SUM(F4:F6)</f>
        <v>4078</v>
      </c>
      <c r="G7" s="7">
        <f t="shared" si="0"/>
        <v>10.519862677783227</v>
      </c>
      <c r="H7" s="6">
        <f>SUM(H4:H6)</f>
        <v>4840</v>
      </c>
      <c r="I7" s="6">
        <f>SUM(I4:I6)</f>
        <v>4524</v>
      </c>
      <c r="J7" s="7">
        <f t="shared" si="1"/>
        <v>6.984969053934571</v>
      </c>
    </row>
    <row r="8" spans="1:10" ht="13" x14ac:dyDescent="0.15">
      <c r="A8" s="1" t="s">
        <v>7</v>
      </c>
      <c r="B8" s="19">
        <v>149</v>
      </c>
      <c r="C8" s="19">
        <f>+'Noviembre 2020'!B8</f>
        <v>147</v>
      </c>
      <c r="D8" s="17">
        <f t="shared" si="2"/>
        <v>1.3605442176870748</v>
      </c>
      <c r="E8" s="2">
        <f>+B8+'Octubre 2021'!E8</f>
        <v>1477</v>
      </c>
      <c r="F8" s="2">
        <f>+C8+'Octubre 2021'!F8</f>
        <v>1594</v>
      </c>
      <c r="G8" s="17">
        <f t="shared" si="0"/>
        <v>-7.3400250941028862</v>
      </c>
      <c r="H8" s="2">
        <f>+B8-C8+'Octubre 2021'!H8</f>
        <v>1593</v>
      </c>
      <c r="I8" s="18">
        <f>+'Noviembre 2020'!H8</f>
        <v>1803</v>
      </c>
      <c r="J8" s="17">
        <f t="shared" si="1"/>
        <v>-11.647254575707155</v>
      </c>
    </row>
    <row r="9" spans="1:10" ht="13" x14ac:dyDescent="0.15">
      <c r="A9" s="1" t="s">
        <v>8</v>
      </c>
      <c r="B9" s="19">
        <v>239</v>
      </c>
      <c r="C9" s="19">
        <f>+'Noviembre 2020'!B9</f>
        <v>261</v>
      </c>
      <c r="D9" s="17">
        <f t="shared" si="2"/>
        <v>-8.4291187739463602</v>
      </c>
      <c r="E9" s="2">
        <f>+B9+'Octubre 2021'!E9</f>
        <v>2446</v>
      </c>
      <c r="F9" s="2">
        <f>+C9+'Octubre 2021'!F9</f>
        <v>2083</v>
      </c>
      <c r="G9" s="17">
        <f t="shared" si="0"/>
        <v>17.426788286125781</v>
      </c>
      <c r="H9" s="2">
        <f>+B9-C9+'Octubre 2021'!H9</f>
        <v>2634</v>
      </c>
      <c r="I9" s="18">
        <f>+'Noviembre 2020'!H9</f>
        <v>2316</v>
      </c>
      <c r="J9" s="17">
        <f t="shared" si="1"/>
        <v>13.730569948186529</v>
      </c>
    </row>
    <row r="10" spans="1:10" ht="13" x14ac:dyDescent="0.15">
      <c r="A10" s="1" t="s">
        <v>9</v>
      </c>
      <c r="B10" s="19">
        <v>380</v>
      </c>
      <c r="C10" s="19">
        <f>+'Noviembre 2020'!B10</f>
        <v>372</v>
      </c>
      <c r="D10" s="17">
        <f t="shared" si="2"/>
        <v>2.150537634408602</v>
      </c>
      <c r="E10" s="2">
        <f>+B10+'Octubre 2021'!E10</f>
        <v>3802</v>
      </c>
      <c r="F10" s="2">
        <f>+C10+'Octubre 2021'!F10</f>
        <v>3026</v>
      </c>
      <c r="G10" s="17">
        <f t="shared" si="0"/>
        <v>25.644415069398544</v>
      </c>
      <c r="H10" s="2">
        <f>+B10-C10+'Octubre 2021'!H10</f>
        <v>4077</v>
      </c>
      <c r="I10" s="18">
        <f>+'Noviembre 2020'!H10</f>
        <v>3324</v>
      </c>
      <c r="J10" s="17">
        <f t="shared" si="1"/>
        <v>22.653429602888085</v>
      </c>
    </row>
    <row r="11" spans="1:10" ht="13" x14ac:dyDescent="0.15">
      <c r="A11" s="1" t="s">
        <v>10</v>
      </c>
      <c r="B11" s="19">
        <v>285</v>
      </c>
      <c r="C11" s="19">
        <f>+'Noviembre 2020'!B11</f>
        <v>297</v>
      </c>
      <c r="D11" s="17">
        <f t="shared" si="2"/>
        <v>-4.0404040404040407</v>
      </c>
      <c r="E11" s="2">
        <f>+B11+'Octubre 2021'!E11</f>
        <v>3023</v>
      </c>
      <c r="F11" s="2">
        <f>+C11+'Octubre 2021'!F11</f>
        <v>2238</v>
      </c>
      <c r="G11" s="17">
        <f t="shared" si="0"/>
        <v>35.07596067917784</v>
      </c>
      <c r="H11" s="2">
        <f>+B11-C11+'Octubre 2021'!H11</f>
        <v>3212</v>
      </c>
      <c r="I11" s="18">
        <f>+'Noviembre 2020'!H11</f>
        <v>2437</v>
      </c>
      <c r="J11" s="17">
        <f t="shared" si="1"/>
        <v>31.801395157981123</v>
      </c>
    </row>
    <row r="12" spans="1:10" ht="13" x14ac:dyDescent="0.15">
      <c r="A12" s="1" t="s">
        <v>11</v>
      </c>
      <c r="B12" s="19">
        <v>324</v>
      </c>
      <c r="C12" s="19">
        <f>+'Noviembre 2020'!B12</f>
        <v>335</v>
      </c>
      <c r="D12" s="17">
        <f t="shared" si="2"/>
        <v>-3.283582089552239</v>
      </c>
      <c r="E12" s="2">
        <f>+B12+'Octubre 2021'!E12</f>
        <v>3463</v>
      </c>
      <c r="F12" s="2">
        <f>+C12+'Octubre 2021'!F12</f>
        <v>2502</v>
      </c>
      <c r="G12" s="17">
        <f t="shared" si="0"/>
        <v>38.409272581934452</v>
      </c>
      <c r="H12" s="2">
        <f>+B12-C12+'Octubre 2021'!H12</f>
        <v>3741</v>
      </c>
      <c r="I12" s="18">
        <f>+'Noviembre 2020'!H12</f>
        <v>2756</v>
      </c>
      <c r="J12" s="17">
        <f t="shared" si="1"/>
        <v>35.740203193033381</v>
      </c>
    </row>
    <row r="13" spans="1:10" x14ac:dyDescent="0.15">
      <c r="A13" s="8" t="s">
        <v>2</v>
      </c>
      <c r="B13" s="6">
        <f t="shared" ref="B13" si="4">+B8+B9+B10+B11+B12</f>
        <v>1377</v>
      </c>
      <c r="C13" s="6">
        <f>SUM(C8:C12)</f>
        <v>1412</v>
      </c>
      <c r="D13" s="7">
        <f>+(B13-C13)*100/C13</f>
        <v>-2.4787535410764874</v>
      </c>
      <c r="E13" s="6">
        <f>SUM(E8:E12)</f>
        <v>14211</v>
      </c>
      <c r="F13" s="6">
        <f>SUM(F8:F12)</f>
        <v>11443</v>
      </c>
      <c r="G13" s="7">
        <f t="shared" si="0"/>
        <v>24.189460805732761</v>
      </c>
      <c r="H13" s="6">
        <f>SUM(H8:H12)</f>
        <v>15257</v>
      </c>
      <c r="I13" s="6">
        <f>SUM(I8:I12)</f>
        <v>12636</v>
      </c>
      <c r="J13" s="7">
        <f t="shared" si="1"/>
        <v>20.742323520101298</v>
      </c>
    </row>
    <row r="14" spans="1:10" ht="13" x14ac:dyDescent="0.15">
      <c r="A14" s="1" t="s">
        <v>12</v>
      </c>
      <c r="B14" s="19">
        <v>146</v>
      </c>
      <c r="C14" s="19">
        <f>+'Noviembre 2020'!B14</f>
        <v>159</v>
      </c>
      <c r="D14" s="17">
        <f t="shared" si="2"/>
        <v>-8.1761006289308185</v>
      </c>
      <c r="E14" s="2">
        <f>+B14+'Octubre 2021'!E14</f>
        <v>1639</v>
      </c>
      <c r="F14" s="2">
        <f>+C14+'Octubre 2021'!F14</f>
        <v>1191</v>
      </c>
      <c r="G14" s="17">
        <f t="shared" si="0"/>
        <v>37.615449202350966</v>
      </c>
      <c r="H14" s="2">
        <f>+B14-C14+'Octubre 2021'!H14</f>
        <v>1754</v>
      </c>
      <c r="I14" s="18">
        <f>+'Noviembre 2020'!H14</f>
        <v>1333</v>
      </c>
      <c r="J14" s="17">
        <f t="shared" si="1"/>
        <v>31.582895723930982</v>
      </c>
    </row>
    <row r="15" spans="1:10" ht="13" x14ac:dyDescent="0.15">
      <c r="A15" s="1" t="s">
        <v>13</v>
      </c>
      <c r="B15" s="19">
        <v>142</v>
      </c>
      <c r="C15" s="19">
        <f>+'Noviembre 2020'!B15</f>
        <v>125</v>
      </c>
      <c r="D15" s="17">
        <f t="shared" si="2"/>
        <v>13.6</v>
      </c>
      <c r="E15" s="2">
        <f>+B15+'Octubre 2021'!E15</f>
        <v>1328</v>
      </c>
      <c r="F15" s="2">
        <f>+C15+'Octubre 2021'!F15</f>
        <v>1037</v>
      </c>
      <c r="G15" s="17">
        <f t="shared" si="0"/>
        <v>28.061716489874637</v>
      </c>
      <c r="H15" s="2">
        <f>+B15-C15+'Octubre 2021'!H15</f>
        <v>1424</v>
      </c>
      <c r="I15" s="18">
        <f>+'Noviembre 2020'!H15</f>
        <v>1134</v>
      </c>
      <c r="J15" s="17">
        <f t="shared" si="1"/>
        <v>25.573192239858905</v>
      </c>
    </row>
    <row r="16" spans="1:10" ht="13" x14ac:dyDescent="0.15">
      <c r="A16" s="1" t="s">
        <v>14</v>
      </c>
      <c r="B16" s="19">
        <v>109</v>
      </c>
      <c r="C16" s="19">
        <f>+'Noviembre 2020'!B16</f>
        <v>131</v>
      </c>
      <c r="D16" s="17">
        <f t="shared" si="2"/>
        <v>-16.793893129770993</v>
      </c>
      <c r="E16" s="2">
        <f>+B16+'Octubre 2021'!E16</f>
        <v>1248</v>
      </c>
      <c r="F16" s="2">
        <f>+C16+'Octubre 2021'!F16</f>
        <v>925</v>
      </c>
      <c r="G16" s="17">
        <f t="shared" si="0"/>
        <v>34.918918918918919</v>
      </c>
      <c r="H16" s="2">
        <f>+B16-C16+'Octubre 2021'!H16</f>
        <v>1351</v>
      </c>
      <c r="I16" s="18">
        <f>+'Noviembre 2020'!H16</f>
        <v>1021</v>
      </c>
      <c r="J16" s="17">
        <f t="shared" si="1"/>
        <v>32.321253672869737</v>
      </c>
    </row>
    <row r="17" spans="1:10" ht="13" x14ac:dyDescent="0.15">
      <c r="A17" s="1" t="s">
        <v>15</v>
      </c>
      <c r="B17" s="19">
        <v>73</v>
      </c>
      <c r="C17" s="19">
        <f>+'Noviembre 2020'!B17</f>
        <v>101</v>
      </c>
      <c r="D17" s="17">
        <f t="shared" si="2"/>
        <v>-27.722772277227723</v>
      </c>
      <c r="E17" s="2">
        <f>+B17+'Octubre 2021'!E17</f>
        <v>867</v>
      </c>
      <c r="F17" s="2">
        <f>+C17+'Octubre 2021'!F17</f>
        <v>684</v>
      </c>
      <c r="G17" s="17">
        <f t="shared" si="0"/>
        <v>26.754385964912281</v>
      </c>
      <c r="H17" s="2">
        <f>+B17-C17+'Octubre 2021'!H17</f>
        <v>922</v>
      </c>
      <c r="I17" s="18">
        <f>+'Noviembre 2020'!H17</f>
        <v>752</v>
      </c>
      <c r="J17" s="17">
        <f t="shared" si="1"/>
        <v>22.606382978723403</v>
      </c>
    </row>
    <row r="18" spans="1:10" ht="13" x14ac:dyDescent="0.15">
      <c r="A18" s="1" t="s">
        <v>31</v>
      </c>
      <c r="B18" s="19">
        <v>48</v>
      </c>
      <c r="C18" s="19">
        <f>+'Noviembre 2020'!B18</f>
        <v>51</v>
      </c>
      <c r="D18" s="17">
        <f t="shared" si="2"/>
        <v>-5.882352941176471</v>
      </c>
      <c r="E18" s="2">
        <f>+B18+'Octubre 2021'!E18</f>
        <v>524</v>
      </c>
      <c r="F18" s="2">
        <f>+C18+'Octubre 2021'!F18</f>
        <v>403</v>
      </c>
      <c r="G18" s="17">
        <f t="shared" si="0"/>
        <v>30.024813895781637</v>
      </c>
      <c r="H18" s="2">
        <f>+B18-C18+'Octubre 2021'!H18</f>
        <v>564</v>
      </c>
      <c r="I18" s="18">
        <f>+'Noviembre 2020'!H18</f>
        <v>447</v>
      </c>
      <c r="J18" s="17">
        <f t="shared" si="1"/>
        <v>26.174496644295303</v>
      </c>
    </row>
    <row r="19" spans="1:10" x14ac:dyDescent="0.15">
      <c r="A19" s="8" t="s">
        <v>3</v>
      </c>
      <c r="B19" s="6">
        <f t="shared" ref="B19" si="5">+B14+B16+B15+B17+B18</f>
        <v>518</v>
      </c>
      <c r="C19" s="6">
        <f>SUM(C14:C18)</f>
        <v>567</v>
      </c>
      <c r="D19" s="7">
        <f>+(B19-C19)*100/C19</f>
        <v>-8.6419753086419746</v>
      </c>
      <c r="E19" s="6">
        <f>SUM(E14:E18)</f>
        <v>5606</v>
      </c>
      <c r="F19" s="6">
        <f>SUM(F14:F18)</f>
        <v>4240</v>
      </c>
      <c r="G19" s="7">
        <f t="shared" si="0"/>
        <v>32.216981132075475</v>
      </c>
      <c r="H19" s="6">
        <f>SUM(H14:H18)</f>
        <v>6015</v>
      </c>
      <c r="I19" s="6">
        <f>SUM(I14:I18)</f>
        <v>4687</v>
      </c>
      <c r="J19" s="7">
        <f t="shared" si="1"/>
        <v>28.333688926818862</v>
      </c>
    </row>
    <row r="20" spans="1:10" ht="13" x14ac:dyDescent="0.15">
      <c r="A20" s="1" t="s">
        <v>16</v>
      </c>
      <c r="B20" s="19">
        <v>46</v>
      </c>
      <c r="C20" s="19">
        <f>+'Noviembre 2020'!B20</f>
        <v>51</v>
      </c>
      <c r="D20" s="17">
        <f t="shared" ref="D20:D27" si="6">+(B20-C20)*100/C20</f>
        <v>-9.8039215686274517</v>
      </c>
      <c r="E20" s="2">
        <f>+B20+'Octubre 2021'!E20</f>
        <v>449</v>
      </c>
      <c r="F20" s="2">
        <f>+C20+'Octubre 2021'!F20</f>
        <v>380</v>
      </c>
      <c r="G20" s="17">
        <f t="shared" si="0"/>
        <v>18.157894736842106</v>
      </c>
      <c r="H20" s="2">
        <f>+B20-C20+'Octubre 2021'!H20</f>
        <v>484</v>
      </c>
      <c r="I20" s="18">
        <f>+'Noviembre 2020'!H20</f>
        <v>417</v>
      </c>
      <c r="J20" s="17">
        <f t="shared" si="1"/>
        <v>16.067146282973621</v>
      </c>
    </row>
    <row r="21" spans="1:10" ht="13" x14ac:dyDescent="0.15">
      <c r="A21" s="1" t="s">
        <v>17</v>
      </c>
      <c r="B21" s="19">
        <v>46</v>
      </c>
      <c r="C21" s="19">
        <f>+'Noviembre 2020'!B21</f>
        <v>36</v>
      </c>
      <c r="D21" s="17">
        <f t="shared" si="6"/>
        <v>27.777777777777779</v>
      </c>
      <c r="E21" s="2">
        <f>+B21+'Octubre 2021'!E21</f>
        <v>421</v>
      </c>
      <c r="F21" s="2">
        <f>+C21+'Octubre 2021'!F21</f>
        <v>337</v>
      </c>
      <c r="G21" s="17">
        <f t="shared" si="0"/>
        <v>24.925816023738872</v>
      </c>
      <c r="H21" s="2">
        <f>+B21-C21+'Octubre 2021'!H21</f>
        <v>454</v>
      </c>
      <c r="I21" s="18">
        <f>+'Noviembre 2020'!H21</f>
        <v>373</v>
      </c>
      <c r="J21" s="17">
        <f t="shared" si="1"/>
        <v>21.715817694369974</v>
      </c>
    </row>
    <row r="22" spans="1:10" ht="13" x14ac:dyDescent="0.15">
      <c r="A22" s="1" t="s">
        <v>19</v>
      </c>
      <c r="B22" s="19">
        <v>22</v>
      </c>
      <c r="C22" s="19">
        <f>+'Noviembre 2020'!B22</f>
        <v>15</v>
      </c>
      <c r="D22" s="17">
        <f t="shared" si="6"/>
        <v>46.666666666666664</v>
      </c>
      <c r="E22" s="2">
        <f>+B22+'Octubre 2021'!E22</f>
        <v>176</v>
      </c>
      <c r="F22" s="2">
        <f>+C22+'Octubre 2021'!F22</f>
        <v>152</v>
      </c>
      <c r="G22" s="17">
        <f t="shared" si="0"/>
        <v>15.789473684210526</v>
      </c>
      <c r="H22" s="2">
        <f>+B22-C22+'Octubre 2021'!H22</f>
        <v>187</v>
      </c>
      <c r="I22" s="18">
        <f>+'Noviembre 2020'!H22</f>
        <v>166</v>
      </c>
      <c r="J22" s="17">
        <f t="shared" si="1"/>
        <v>12.650602409638553</v>
      </c>
    </row>
    <row r="23" spans="1:10" ht="13" x14ac:dyDescent="0.15">
      <c r="A23" s="1" t="s">
        <v>18</v>
      </c>
      <c r="B23" s="19">
        <v>26</v>
      </c>
      <c r="C23" s="19">
        <f>+'Noviembre 2020'!B23</f>
        <v>30</v>
      </c>
      <c r="D23" s="17">
        <f t="shared" si="6"/>
        <v>-13.333333333333334</v>
      </c>
      <c r="E23" s="2">
        <f>+B23+'Octubre 2021'!E23</f>
        <v>246</v>
      </c>
      <c r="F23" s="2">
        <f>+C23+'Octubre 2021'!F23</f>
        <v>184</v>
      </c>
      <c r="G23" s="17">
        <f t="shared" si="0"/>
        <v>33.695652173913047</v>
      </c>
      <c r="H23" s="2">
        <f>+B23-C23+'Octubre 2021'!H23</f>
        <v>271</v>
      </c>
      <c r="I23" s="18">
        <f>+'Noviembre 2020'!H23</f>
        <v>197</v>
      </c>
      <c r="J23" s="17">
        <f t="shared" si="1"/>
        <v>37.56345177664975</v>
      </c>
    </row>
    <row r="24" spans="1:10" ht="13" x14ac:dyDescent="0.15">
      <c r="A24" s="1" t="s">
        <v>20</v>
      </c>
      <c r="B24" s="19">
        <v>18</v>
      </c>
      <c r="C24" s="19">
        <f>+'Noviembre 2020'!B24</f>
        <v>28</v>
      </c>
      <c r="D24" s="17">
        <f t="shared" si="6"/>
        <v>-35.714285714285715</v>
      </c>
      <c r="E24" s="2">
        <f>+B24+'Octubre 2021'!E24</f>
        <v>236</v>
      </c>
      <c r="F24" s="2">
        <f>+C24+'Octubre 2021'!F24</f>
        <v>175</v>
      </c>
      <c r="G24" s="17">
        <f t="shared" si="0"/>
        <v>34.857142857142854</v>
      </c>
      <c r="H24" s="2">
        <f>+B24-C24+'Octubre 2021'!H24</f>
        <v>256</v>
      </c>
      <c r="I24" s="18">
        <f>+'Noviembre 2020'!H24</f>
        <v>192</v>
      </c>
      <c r="J24" s="17">
        <f t="shared" si="1"/>
        <v>33.333333333333336</v>
      </c>
    </row>
    <row r="25" spans="1:10" ht="13" x14ac:dyDescent="0.15">
      <c r="A25" s="1" t="s">
        <v>22</v>
      </c>
      <c r="B25" s="19">
        <v>39</v>
      </c>
      <c r="C25" s="19">
        <f>+'Noviembre 2020'!B25</f>
        <v>40</v>
      </c>
      <c r="D25" s="17">
        <f t="shared" si="6"/>
        <v>-2.5</v>
      </c>
      <c r="E25" s="2">
        <f>+B25+'Octubre 2021'!E25</f>
        <v>484</v>
      </c>
      <c r="F25" s="2">
        <f>+C25+'Octubre 2021'!F25</f>
        <v>336</v>
      </c>
      <c r="G25" s="17">
        <f t="shared" si="0"/>
        <v>44.047619047619051</v>
      </c>
      <c r="H25" s="2">
        <f>+B25-C25+'Octubre 2021'!H25</f>
        <v>525</v>
      </c>
      <c r="I25" s="18">
        <f>+'Noviembre 2020'!H25</f>
        <v>369</v>
      </c>
      <c r="J25" s="17">
        <f t="shared" si="1"/>
        <v>42.27642276422764</v>
      </c>
    </row>
    <row r="26" spans="1:10" ht="13" x14ac:dyDescent="0.15">
      <c r="A26" s="1" t="s">
        <v>21</v>
      </c>
      <c r="B26" s="19">
        <v>15</v>
      </c>
      <c r="C26" s="19">
        <f>+'Noviembre 2020'!B26</f>
        <v>15</v>
      </c>
      <c r="D26" s="17">
        <f t="shared" si="6"/>
        <v>0</v>
      </c>
      <c r="E26" s="2">
        <f>+B26+'Octubre 2021'!E26</f>
        <v>161</v>
      </c>
      <c r="F26" s="2">
        <f>+C26+'Octubre 2021'!F26</f>
        <v>113</v>
      </c>
      <c r="G26" s="17">
        <f t="shared" si="0"/>
        <v>42.477876106194692</v>
      </c>
      <c r="H26" s="2">
        <f>+B26-C26+'Octubre 2021'!H26</f>
        <v>173</v>
      </c>
      <c r="I26" s="18">
        <f>+'Noviembre 2020'!H26</f>
        <v>118</v>
      </c>
      <c r="J26" s="17">
        <f t="shared" si="1"/>
        <v>46.610169491525426</v>
      </c>
    </row>
    <row r="27" spans="1:10" ht="13" x14ac:dyDescent="0.15">
      <c r="A27" s="1" t="s">
        <v>30</v>
      </c>
      <c r="B27" s="19">
        <v>12</v>
      </c>
      <c r="C27" s="19">
        <f>+'Noviembre 2020'!B27</f>
        <v>6</v>
      </c>
      <c r="D27" s="17">
        <f t="shared" si="6"/>
        <v>100</v>
      </c>
      <c r="E27" s="2">
        <f>+B27+'Octubre 2021'!E27</f>
        <v>92</v>
      </c>
      <c r="F27" s="2">
        <f>+C27+'Octubre 2021'!F27</f>
        <v>51</v>
      </c>
      <c r="G27" s="17">
        <f t="shared" si="0"/>
        <v>80.392156862745097</v>
      </c>
      <c r="H27" s="2">
        <f>+B27-C27+'Octubre 2021'!H27</f>
        <v>96</v>
      </c>
      <c r="I27" s="18">
        <f>+'Noviembre 2020'!H27</f>
        <v>57</v>
      </c>
      <c r="J27" s="17">
        <f t="shared" si="1"/>
        <v>68.421052631578945</v>
      </c>
    </row>
    <row r="28" spans="1:10" x14ac:dyDescent="0.15">
      <c r="A28" s="8" t="s">
        <v>27</v>
      </c>
      <c r="B28" s="6">
        <f>SUM(B20:B27)</f>
        <v>224</v>
      </c>
      <c r="C28" s="6">
        <f>SUM(C20:C27)</f>
        <v>221</v>
      </c>
      <c r="D28" s="7">
        <f>+(B28-C28)*100/C28</f>
        <v>1.3574660633484164</v>
      </c>
      <c r="E28" s="6">
        <f>SUM(E20:E27)</f>
        <v>2265</v>
      </c>
      <c r="F28" s="6">
        <f>SUM(F20:F27)</f>
        <v>1728</v>
      </c>
      <c r="G28" s="7">
        <f>+(E28-F28)*100/F28</f>
        <v>31.076388888888889</v>
      </c>
      <c r="H28" s="6">
        <f>SUM(H20:H27)</f>
        <v>2446</v>
      </c>
      <c r="I28" s="6">
        <f>SUM(I20:I27)</f>
        <v>1889</v>
      </c>
      <c r="J28" s="7">
        <f>+(H28-I28)*100/I28</f>
        <v>29.486500794070938</v>
      </c>
    </row>
    <row r="29" spans="1:10" ht="14" x14ac:dyDescent="0.15">
      <c r="A29" s="16" t="s">
        <v>28</v>
      </c>
      <c r="B29" s="14">
        <f>+B7+B13+B19+B28</f>
        <v>2554</v>
      </c>
      <c r="C29" s="14">
        <f>+C7+C13+C19+C28</f>
        <v>2629</v>
      </c>
      <c r="D29" s="15">
        <f>+(B29-C29)*100/C29</f>
        <v>-2.8527957398250283</v>
      </c>
      <c r="E29" s="14">
        <f t="shared" ref="E29:I29" si="7">+E7+E13+E19+E28</f>
        <v>26589</v>
      </c>
      <c r="F29" s="14">
        <f t="shared" si="7"/>
        <v>21489</v>
      </c>
      <c r="G29" s="15">
        <f>+(E29-F29)*100/F29</f>
        <v>23.733072734887617</v>
      </c>
      <c r="H29" s="14">
        <f t="shared" si="7"/>
        <v>28558</v>
      </c>
      <c r="I29" s="14">
        <f t="shared" si="7"/>
        <v>23736</v>
      </c>
      <c r="J29" s="15">
        <f>+(H29-I29)*100/I29</f>
        <v>20.315133131108865</v>
      </c>
    </row>
    <row r="30" spans="1:10" x14ac:dyDescent="0.15">
      <c r="A30" s="13" t="s">
        <v>29</v>
      </c>
      <c r="B30" s="13">
        <f>+B29-B7</f>
        <v>2119</v>
      </c>
      <c r="C30" s="13">
        <f>+C29-C7</f>
        <v>2200</v>
      </c>
      <c r="D30" s="12">
        <f>+(B30-C30)*100/C30</f>
        <v>-3.6818181818181817</v>
      </c>
      <c r="E30" s="13">
        <f t="shared" ref="E30:I30" si="8">+E29-E7</f>
        <v>22082</v>
      </c>
      <c r="F30" s="13">
        <f t="shared" si="8"/>
        <v>17411</v>
      </c>
      <c r="G30" s="12">
        <f>+(E30-F30)*100/F30</f>
        <v>26.827867440124059</v>
      </c>
      <c r="H30" s="13">
        <f t="shared" si="8"/>
        <v>23718</v>
      </c>
      <c r="I30" s="13">
        <f t="shared" si="8"/>
        <v>19212</v>
      </c>
      <c r="J30" s="12">
        <f>+(H30-I30)*100/I30</f>
        <v>23.454091193004373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296A-B961-5042-9D3D-F77FF7B3D5A7}">
  <sheetPr codeName="Hoja101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140</v>
      </c>
      <c r="C4" s="19">
        <f>+'Octubre 2020'!B4</f>
        <v>128</v>
      </c>
      <c r="D4" s="17">
        <f>+(B4-C4)*100/C4</f>
        <v>9.375</v>
      </c>
      <c r="E4" s="2">
        <f>+B4+'Septiembre 2021'!E4</f>
        <v>1230</v>
      </c>
      <c r="F4" s="2">
        <f>+C4+'Septiembre 2021'!F4</f>
        <v>1029</v>
      </c>
      <c r="G4" s="17">
        <f t="shared" ref="G4:G27" si="0">+(E4-F4)*100/F4</f>
        <v>19.533527696793001</v>
      </c>
      <c r="H4" s="2">
        <f>+B4-C4+'Septiembre 2021'!H4</f>
        <v>1468</v>
      </c>
      <c r="I4" s="18">
        <f>+'Octubre 2020'!H4</f>
        <v>1342</v>
      </c>
      <c r="J4" s="17">
        <f t="shared" ref="J4:J27" si="1">+(H4-I4)*100/I4</f>
        <v>9.3889716840536508</v>
      </c>
    </row>
    <row r="5" spans="1:10" ht="13" x14ac:dyDescent="0.15">
      <c r="A5" s="1" t="s">
        <v>5</v>
      </c>
      <c r="B5" s="19">
        <v>159</v>
      </c>
      <c r="C5" s="19">
        <f>+'Octubre 2020'!B5</f>
        <v>113</v>
      </c>
      <c r="D5" s="17">
        <f t="shared" ref="D5:D18" si="2">+(B5-C5)*100/C5</f>
        <v>40.707964601769909</v>
      </c>
      <c r="E5" s="2">
        <f>+B5+'Septiembre 2021'!E5</f>
        <v>1376</v>
      </c>
      <c r="F5" s="2">
        <f>+C5+'Septiembre 2021'!F5</f>
        <v>1089</v>
      </c>
      <c r="G5" s="17">
        <f t="shared" si="0"/>
        <v>26.354453627180899</v>
      </c>
      <c r="H5" s="2">
        <f>+B5-C5+'Septiembre 2021'!H5</f>
        <v>1627</v>
      </c>
      <c r="I5" s="18">
        <f>+'Octubre 2020'!H5</f>
        <v>1387</v>
      </c>
      <c r="J5" s="17">
        <f t="shared" si="1"/>
        <v>17.303532804614274</v>
      </c>
    </row>
    <row r="6" spans="1:10" ht="13" x14ac:dyDescent="0.15">
      <c r="A6" s="1" t="s">
        <v>6</v>
      </c>
      <c r="B6" s="19">
        <v>157</v>
      </c>
      <c r="C6" s="19">
        <f>+'Octubre 2020'!B6</f>
        <v>145</v>
      </c>
      <c r="D6" s="17">
        <f t="shared" si="2"/>
        <v>8.2758620689655178</v>
      </c>
      <c r="E6" s="2">
        <f>+B6+'Septiembre 2021'!E6</f>
        <v>1466</v>
      </c>
      <c r="F6" s="2">
        <f>+C6+'Septiembre 2021'!F6</f>
        <v>1531</v>
      </c>
      <c r="G6" s="17">
        <f t="shared" si="0"/>
        <v>-4.2455911169170477</v>
      </c>
      <c r="H6" s="2">
        <f>+B6-C6+'Septiembre 2021'!H6</f>
        <v>1739</v>
      </c>
      <c r="I6" s="18">
        <f>+'Octubre 2020'!H6</f>
        <v>1954</v>
      </c>
      <c r="J6" s="17">
        <f t="shared" si="1"/>
        <v>-11.003070624360287</v>
      </c>
    </row>
    <row r="7" spans="1:10" x14ac:dyDescent="0.15">
      <c r="A7" s="8" t="s">
        <v>1</v>
      </c>
      <c r="B7" s="6">
        <f t="shared" ref="B7" si="3">+B4+B5+B6</f>
        <v>456</v>
      </c>
      <c r="C7" s="6">
        <f>SUM(C4:C6)</f>
        <v>386</v>
      </c>
      <c r="D7" s="7">
        <f>+(B7-C7)*100/C7</f>
        <v>18.134715025906736</v>
      </c>
      <c r="E7" s="6">
        <f>SUM(E4:E6)</f>
        <v>4072</v>
      </c>
      <c r="F7" s="6">
        <f>SUM(F4:F6)</f>
        <v>3649</v>
      </c>
      <c r="G7" s="7">
        <f t="shared" si="0"/>
        <v>11.592217045765963</v>
      </c>
      <c r="H7" s="6">
        <f>SUM(H4:H6)</f>
        <v>4834</v>
      </c>
      <c r="I7" s="6">
        <f>SUM(I4:I6)</f>
        <v>4683</v>
      </c>
      <c r="J7" s="7">
        <f t="shared" si="1"/>
        <v>3.2244287849669018</v>
      </c>
    </row>
    <row r="8" spans="1:10" ht="13" x14ac:dyDescent="0.15">
      <c r="A8" s="1" t="s">
        <v>7</v>
      </c>
      <c r="B8" s="19">
        <v>131</v>
      </c>
      <c r="C8" s="19">
        <f>+'Octubre 2020'!B8</f>
        <v>114</v>
      </c>
      <c r="D8" s="17">
        <f t="shared" si="2"/>
        <v>14.912280701754385</v>
      </c>
      <c r="E8" s="2">
        <f>+B8+'Septiembre 2021'!E8</f>
        <v>1328</v>
      </c>
      <c r="F8" s="2">
        <f>+C8+'Septiembre 2021'!F8</f>
        <v>1447</v>
      </c>
      <c r="G8" s="17">
        <f t="shared" si="0"/>
        <v>-8.2239115411195574</v>
      </c>
      <c r="H8" s="2">
        <f>+B8-C8+'Septiembre 2021'!H8</f>
        <v>1591</v>
      </c>
      <c r="I8" s="18">
        <f>+'Octubre 2020'!H8</f>
        <v>1890</v>
      </c>
      <c r="J8" s="17">
        <f t="shared" si="1"/>
        <v>-15.82010582010582</v>
      </c>
    </row>
    <row r="9" spans="1:10" ht="13" x14ac:dyDescent="0.15">
      <c r="A9" s="1" t="s">
        <v>8</v>
      </c>
      <c r="B9" s="19">
        <v>218</v>
      </c>
      <c r="C9" s="19">
        <f>+'Octubre 2020'!B9</f>
        <v>185</v>
      </c>
      <c r="D9" s="17">
        <f t="shared" si="2"/>
        <v>17.837837837837839</v>
      </c>
      <c r="E9" s="2">
        <f>+B9+'Septiembre 2021'!E9</f>
        <v>2207</v>
      </c>
      <c r="F9" s="2">
        <f>+C9+'Septiembre 2021'!F9</f>
        <v>1822</v>
      </c>
      <c r="G9" s="17">
        <f t="shared" si="0"/>
        <v>21.130625686059275</v>
      </c>
      <c r="H9" s="2">
        <f>+B9-C9+'Septiembre 2021'!H9</f>
        <v>2656</v>
      </c>
      <c r="I9" s="18">
        <f>+'Octubre 2020'!H9</f>
        <v>2354</v>
      </c>
      <c r="J9" s="17">
        <f t="shared" si="1"/>
        <v>12.829226847918436</v>
      </c>
    </row>
    <row r="10" spans="1:10" ht="13" x14ac:dyDescent="0.15">
      <c r="A10" s="1" t="s">
        <v>9</v>
      </c>
      <c r="B10" s="19">
        <v>327</v>
      </c>
      <c r="C10" s="19">
        <f>+'Octubre 2020'!B10</f>
        <v>319</v>
      </c>
      <c r="D10" s="17">
        <f t="shared" si="2"/>
        <v>2.5078369905956115</v>
      </c>
      <c r="E10" s="2">
        <f>+B10+'Septiembre 2021'!E10</f>
        <v>3422</v>
      </c>
      <c r="F10" s="2">
        <f>+C10+'Septiembre 2021'!F10</f>
        <v>2654</v>
      </c>
      <c r="G10" s="17">
        <f t="shared" si="0"/>
        <v>28.937452901281084</v>
      </c>
      <c r="H10" s="2">
        <f>+B10-C10+'Septiembre 2021'!H10</f>
        <v>4069</v>
      </c>
      <c r="I10" s="18">
        <f>+'Octubre 2020'!H10</f>
        <v>3346</v>
      </c>
      <c r="J10" s="17">
        <f t="shared" si="1"/>
        <v>21.607890017931858</v>
      </c>
    </row>
    <row r="11" spans="1:10" ht="13" x14ac:dyDescent="0.15">
      <c r="A11" s="1" t="s">
        <v>10</v>
      </c>
      <c r="B11" s="19">
        <v>271</v>
      </c>
      <c r="C11" s="19">
        <f>+'Octubre 2020'!B11</f>
        <v>255</v>
      </c>
      <c r="D11" s="17">
        <f t="shared" si="2"/>
        <v>6.2745098039215685</v>
      </c>
      <c r="E11" s="2">
        <f>+B11+'Septiembre 2021'!E11</f>
        <v>2738</v>
      </c>
      <c r="F11" s="2">
        <f>+C11+'Septiembre 2021'!F11</f>
        <v>1941</v>
      </c>
      <c r="G11" s="17">
        <f t="shared" si="0"/>
        <v>41.061308603812471</v>
      </c>
      <c r="H11" s="2">
        <f>+B11-C11+'Septiembre 2021'!H11</f>
        <v>3224</v>
      </c>
      <c r="I11" s="18">
        <f>+'Octubre 2020'!H11</f>
        <v>2459</v>
      </c>
      <c r="J11" s="17">
        <f t="shared" si="1"/>
        <v>31.110207401382677</v>
      </c>
    </row>
    <row r="12" spans="1:10" ht="13" x14ac:dyDescent="0.15">
      <c r="A12" s="1" t="s">
        <v>11</v>
      </c>
      <c r="B12" s="19">
        <v>324</v>
      </c>
      <c r="C12" s="19">
        <f>+'Octubre 2020'!B12</f>
        <v>302</v>
      </c>
      <c r="D12" s="17">
        <f t="shared" si="2"/>
        <v>7.2847682119205297</v>
      </c>
      <c r="E12" s="2">
        <f>+B12+'Septiembre 2021'!E12</f>
        <v>3139</v>
      </c>
      <c r="F12" s="2">
        <f>+C12+'Septiembre 2021'!F12</f>
        <v>2167</v>
      </c>
      <c r="G12" s="17">
        <f t="shared" si="0"/>
        <v>44.854637748038762</v>
      </c>
      <c r="H12" s="2">
        <f>+B12-C12+'Septiembre 2021'!H12</f>
        <v>3752</v>
      </c>
      <c r="I12" s="18">
        <f>+'Octubre 2020'!H12</f>
        <v>2734</v>
      </c>
      <c r="J12" s="17">
        <f t="shared" si="1"/>
        <v>37.23482077542063</v>
      </c>
    </row>
    <row r="13" spans="1:10" x14ac:dyDescent="0.15">
      <c r="A13" s="8" t="s">
        <v>2</v>
      </c>
      <c r="B13" s="6">
        <f t="shared" ref="B13" si="4">+B8+B9+B10+B11+B12</f>
        <v>1271</v>
      </c>
      <c r="C13" s="6">
        <f>SUM(C8:C12)</f>
        <v>1175</v>
      </c>
      <c r="D13" s="7">
        <f>+(B13-C13)*100/C13</f>
        <v>8.1702127659574462</v>
      </c>
      <c r="E13" s="6">
        <f>SUM(E8:E12)</f>
        <v>12834</v>
      </c>
      <c r="F13" s="6">
        <f>SUM(F8:F12)</f>
        <v>10031</v>
      </c>
      <c r="G13" s="7">
        <f t="shared" si="0"/>
        <v>27.9433755358389</v>
      </c>
      <c r="H13" s="6">
        <f>SUM(H8:H12)</f>
        <v>15292</v>
      </c>
      <c r="I13" s="6">
        <f>SUM(I8:I12)</f>
        <v>12783</v>
      </c>
      <c r="J13" s="7">
        <f t="shared" si="1"/>
        <v>19.627630446687007</v>
      </c>
    </row>
    <row r="14" spans="1:10" ht="13" x14ac:dyDescent="0.15">
      <c r="A14" s="1" t="s">
        <v>12</v>
      </c>
      <c r="B14" s="19">
        <v>141</v>
      </c>
      <c r="C14" s="19">
        <f>+'Octubre 2020'!B14</f>
        <v>135</v>
      </c>
      <c r="D14" s="17">
        <f t="shared" si="2"/>
        <v>4.4444444444444446</v>
      </c>
      <c r="E14" s="2">
        <f>+B14+'Septiembre 2021'!E14</f>
        <v>1493</v>
      </c>
      <c r="F14" s="2">
        <f>+C14+'Septiembre 2021'!F14</f>
        <v>1032</v>
      </c>
      <c r="G14" s="17">
        <f t="shared" si="0"/>
        <v>44.670542635658911</v>
      </c>
      <c r="H14" s="2">
        <f>+B14-C14+'Septiembre 2021'!H14</f>
        <v>1767</v>
      </c>
      <c r="I14" s="18">
        <f>+'Octubre 2020'!H14</f>
        <v>1308</v>
      </c>
      <c r="J14" s="17">
        <f t="shared" si="1"/>
        <v>35.091743119266056</v>
      </c>
    </row>
    <row r="15" spans="1:10" ht="13" x14ac:dyDescent="0.15">
      <c r="A15" s="1" t="s">
        <v>13</v>
      </c>
      <c r="B15" s="19">
        <v>117</v>
      </c>
      <c r="C15" s="19">
        <f>+'Octubre 2020'!B15</f>
        <v>154</v>
      </c>
      <c r="D15" s="17">
        <f t="shared" si="2"/>
        <v>-24.025974025974026</v>
      </c>
      <c r="E15" s="2">
        <f>+B15+'Septiembre 2021'!E15</f>
        <v>1186</v>
      </c>
      <c r="F15" s="2">
        <f>+C15+'Septiembre 2021'!F15</f>
        <v>912</v>
      </c>
      <c r="G15" s="17">
        <f t="shared" si="0"/>
        <v>30.043859649122808</v>
      </c>
      <c r="H15" s="2">
        <f>+B15-C15+'Septiembre 2021'!H15</f>
        <v>1407</v>
      </c>
      <c r="I15" s="18">
        <f>+'Octubre 2020'!H15</f>
        <v>1129</v>
      </c>
      <c r="J15" s="17">
        <f t="shared" si="1"/>
        <v>24.623560673162089</v>
      </c>
    </row>
    <row r="16" spans="1:10" ht="13" x14ac:dyDescent="0.15">
      <c r="A16" s="1" t="s">
        <v>14</v>
      </c>
      <c r="B16" s="19">
        <v>108</v>
      </c>
      <c r="C16" s="19">
        <f>+'Octubre 2020'!B16</f>
        <v>90</v>
      </c>
      <c r="D16" s="17">
        <f t="shared" si="2"/>
        <v>20</v>
      </c>
      <c r="E16" s="2">
        <f>+B16+'Septiembre 2021'!E16</f>
        <v>1139</v>
      </c>
      <c r="F16" s="2">
        <f>+C16+'Septiembre 2021'!F16</f>
        <v>794</v>
      </c>
      <c r="G16" s="17">
        <f t="shared" si="0"/>
        <v>43.450881612090683</v>
      </c>
      <c r="H16" s="2">
        <f>+B16-C16+'Septiembre 2021'!H16</f>
        <v>1373</v>
      </c>
      <c r="I16" s="18">
        <f>+'Octubre 2020'!H16</f>
        <v>991</v>
      </c>
      <c r="J16" s="17">
        <f t="shared" si="1"/>
        <v>38.546922300706356</v>
      </c>
    </row>
    <row r="17" spans="1:10" ht="13" x14ac:dyDescent="0.15">
      <c r="A17" s="1" t="s">
        <v>15</v>
      </c>
      <c r="B17" s="19">
        <v>66</v>
      </c>
      <c r="C17" s="19">
        <f>+'Octubre 2020'!B17</f>
        <v>83</v>
      </c>
      <c r="D17" s="17">
        <f t="shared" si="2"/>
        <v>-20.481927710843372</v>
      </c>
      <c r="E17" s="2">
        <f>+B17+'Septiembre 2021'!E17</f>
        <v>794</v>
      </c>
      <c r="F17" s="2">
        <f>+C17+'Septiembre 2021'!F17</f>
        <v>583</v>
      </c>
      <c r="G17" s="17">
        <f t="shared" si="0"/>
        <v>36.192109777015439</v>
      </c>
      <c r="H17" s="2">
        <f>+B17-C17+'Septiembre 2021'!H17</f>
        <v>950</v>
      </c>
      <c r="I17" s="18">
        <f>+'Octubre 2020'!H17</f>
        <v>716</v>
      </c>
      <c r="J17" s="17">
        <f t="shared" si="1"/>
        <v>32.681564245810058</v>
      </c>
    </row>
    <row r="18" spans="1:10" ht="13" x14ac:dyDescent="0.15">
      <c r="A18" s="1" t="s">
        <v>31</v>
      </c>
      <c r="B18" s="19">
        <v>54</v>
      </c>
      <c r="C18" s="19">
        <f>+'Octubre 2020'!B18</f>
        <v>44</v>
      </c>
      <c r="D18" s="17">
        <f t="shared" si="2"/>
        <v>22.727272727272727</v>
      </c>
      <c r="E18" s="2">
        <f>+B18+'Septiembre 2021'!E18</f>
        <v>476</v>
      </c>
      <c r="F18" s="2">
        <f>+C18+'Septiembre 2021'!F18</f>
        <v>352</v>
      </c>
      <c r="G18" s="17">
        <f t="shared" si="0"/>
        <v>35.227272727272727</v>
      </c>
      <c r="H18" s="2">
        <f>+B18-C18+'Septiembre 2021'!H18</f>
        <v>567</v>
      </c>
      <c r="I18" s="18">
        <f>+'Octubre 2020'!H18</f>
        <v>436</v>
      </c>
      <c r="J18" s="17">
        <f t="shared" si="1"/>
        <v>30.045871559633028</v>
      </c>
    </row>
    <row r="19" spans="1:10" x14ac:dyDescent="0.15">
      <c r="A19" s="8" t="s">
        <v>3</v>
      </c>
      <c r="B19" s="6">
        <f t="shared" ref="B19" si="5">+B14+B16+B15+B17+B18</f>
        <v>486</v>
      </c>
      <c r="C19" s="6">
        <f>SUM(C14:C18)</f>
        <v>506</v>
      </c>
      <c r="D19" s="7">
        <f>+(B19-C19)*100/C19</f>
        <v>-3.9525691699604741</v>
      </c>
      <c r="E19" s="6">
        <f>SUM(E14:E18)</f>
        <v>5088</v>
      </c>
      <c r="F19" s="6">
        <f>SUM(F14:F18)</f>
        <v>3673</v>
      </c>
      <c r="G19" s="7">
        <f t="shared" si="0"/>
        <v>38.524367002450312</v>
      </c>
      <c r="H19" s="6">
        <f>SUM(H14:H18)</f>
        <v>6064</v>
      </c>
      <c r="I19" s="6">
        <f>SUM(I14:I18)</f>
        <v>4580</v>
      </c>
      <c r="J19" s="7">
        <f t="shared" si="1"/>
        <v>32.401746724890828</v>
      </c>
    </row>
    <row r="20" spans="1:10" ht="13" x14ac:dyDescent="0.15">
      <c r="A20" s="1" t="s">
        <v>16</v>
      </c>
      <c r="B20" s="19">
        <v>42</v>
      </c>
      <c r="C20" s="19">
        <f>+'Octubre 2020'!B20</f>
        <v>48</v>
      </c>
      <c r="D20" s="17">
        <f t="shared" ref="D20:D27" si="6">+(B20-C20)*100/C20</f>
        <v>-12.5</v>
      </c>
      <c r="E20" s="2">
        <f>+B20+'Septiembre 2021'!E20</f>
        <v>403</v>
      </c>
      <c r="F20" s="2">
        <f>+C20+'Septiembre 2021'!F20</f>
        <v>329</v>
      </c>
      <c r="G20" s="17">
        <f t="shared" si="0"/>
        <v>22.492401215805472</v>
      </c>
      <c r="H20" s="2">
        <f>+B20-C20+'Septiembre 2021'!H20</f>
        <v>489</v>
      </c>
      <c r="I20" s="18">
        <f>+'Octubre 2020'!H20</f>
        <v>408</v>
      </c>
      <c r="J20" s="17">
        <f t="shared" si="1"/>
        <v>19.852941176470587</v>
      </c>
    </row>
    <row r="21" spans="1:10" ht="13" x14ac:dyDescent="0.15">
      <c r="A21" s="1" t="s">
        <v>17</v>
      </c>
      <c r="B21" s="19">
        <v>34</v>
      </c>
      <c r="C21" s="19">
        <f>+'Octubre 2020'!B21</f>
        <v>35</v>
      </c>
      <c r="D21" s="17">
        <f t="shared" si="6"/>
        <v>-2.8571428571428572</v>
      </c>
      <c r="E21" s="2">
        <f>+B21+'Septiembre 2021'!E21</f>
        <v>375</v>
      </c>
      <c r="F21" s="2">
        <f>+C21+'Septiembre 2021'!F21</f>
        <v>301</v>
      </c>
      <c r="G21" s="17">
        <f t="shared" si="0"/>
        <v>24.58471760797342</v>
      </c>
      <c r="H21" s="2">
        <f>+B21-C21+'Septiembre 2021'!H21</f>
        <v>444</v>
      </c>
      <c r="I21" s="18">
        <f>+'Octubre 2020'!H21</f>
        <v>380</v>
      </c>
      <c r="J21" s="17">
        <f t="shared" si="1"/>
        <v>16.842105263157894</v>
      </c>
    </row>
    <row r="22" spans="1:10" ht="13" x14ac:dyDescent="0.15">
      <c r="A22" s="1" t="s">
        <v>19</v>
      </c>
      <c r="B22" s="19">
        <v>14</v>
      </c>
      <c r="C22" s="19">
        <f>+'Octubre 2020'!B22</f>
        <v>16</v>
      </c>
      <c r="D22" s="17">
        <f t="shared" si="6"/>
        <v>-12.5</v>
      </c>
      <c r="E22" s="2">
        <f>+B22+'Septiembre 2021'!E22</f>
        <v>154</v>
      </c>
      <c r="F22" s="2">
        <f>+C22+'Septiembre 2021'!F22</f>
        <v>137</v>
      </c>
      <c r="G22" s="17">
        <f t="shared" si="0"/>
        <v>12.408759124087592</v>
      </c>
      <c r="H22" s="2">
        <f>+B22-C22+'Septiembre 2021'!H22</f>
        <v>180</v>
      </c>
      <c r="I22" s="18">
        <f>+'Octubre 2020'!H22</f>
        <v>169</v>
      </c>
      <c r="J22" s="17">
        <f t="shared" si="1"/>
        <v>6.5088757396449708</v>
      </c>
    </row>
    <row r="23" spans="1:10" ht="13" x14ac:dyDescent="0.15">
      <c r="A23" s="1" t="s">
        <v>18</v>
      </c>
      <c r="B23" s="19">
        <v>14</v>
      </c>
      <c r="C23" s="19">
        <f>+'Octubre 2020'!B23</f>
        <v>23</v>
      </c>
      <c r="D23" s="17">
        <f t="shared" si="6"/>
        <v>-39.130434782608695</v>
      </c>
      <c r="E23" s="2">
        <f>+B23+'Septiembre 2021'!E23</f>
        <v>220</v>
      </c>
      <c r="F23" s="2">
        <f>+C23+'Septiembre 2021'!F23</f>
        <v>154</v>
      </c>
      <c r="G23" s="17">
        <f t="shared" si="0"/>
        <v>42.857142857142854</v>
      </c>
      <c r="H23" s="2">
        <f>+B23-C23+'Septiembre 2021'!H23</f>
        <v>275</v>
      </c>
      <c r="I23" s="18">
        <f>+'Octubre 2020'!H23</f>
        <v>194</v>
      </c>
      <c r="J23" s="17">
        <f t="shared" si="1"/>
        <v>41.75257731958763</v>
      </c>
    </row>
    <row r="24" spans="1:10" ht="13" x14ac:dyDescent="0.15">
      <c r="A24" s="1" t="s">
        <v>20</v>
      </c>
      <c r="B24" s="19">
        <v>24</v>
      </c>
      <c r="C24" s="19">
        <f>+'Octubre 2020'!B24</f>
        <v>21</v>
      </c>
      <c r="D24" s="17">
        <f t="shared" si="6"/>
        <v>14.285714285714286</v>
      </c>
      <c r="E24" s="2">
        <f>+B24+'Septiembre 2021'!E24</f>
        <v>218</v>
      </c>
      <c r="F24" s="2">
        <f>+C24+'Septiembre 2021'!F24</f>
        <v>147</v>
      </c>
      <c r="G24" s="17">
        <f t="shared" si="0"/>
        <v>48.299319727891159</v>
      </c>
      <c r="H24" s="2">
        <f>+B24-C24+'Septiembre 2021'!H24</f>
        <v>266</v>
      </c>
      <c r="I24" s="18">
        <f>+'Octubre 2020'!H24</f>
        <v>183</v>
      </c>
      <c r="J24" s="17">
        <f t="shared" si="1"/>
        <v>45.355191256830601</v>
      </c>
    </row>
    <row r="25" spans="1:10" ht="13" x14ac:dyDescent="0.15">
      <c r="A25" s="1" t="s">
        <v>22</v>
      </c>
      <c r="B25" s="19">
        <v>47</v>
      </c>
      <c r="C25" s="19">
        <f>+'Octubre 2020'!B25</f>
        <v>41</v>
      </c>
      <c r="D25" s="17">
        <f t="shared" si="6"/>
        <v>14.634146341463415</v>
      </c>
      <c r="E25" s="2">
        <f>+B25+'Septiembre 2021'!E25</f>
        <v>445</v>
      </c>
      <c r="F25" s="2">
        <f>+C25+'Septiembre 2021'!F25</f>
        <v>296</v>
      </c>
      <c r="G25" s="17">
        <f t="shared" si="0"/>
        <v>50.337837837837839</v>
      </c>
      <c r="H25" s="2">
        <f>+B25-C25+'Septiembre 2021'!H25</f>
        <v>526</v>
      </c>
      <c r="I25" s="18">
        <f>+'Octubre 2020'!H25</f>
        <v>361</v>
      </c>
      <c r="J25" s="17">
        <f t="shared" si="1"/>
        <v>45.706371191135737</v>
      </c>
    </row>
    <row r="26" spans="1:10" ht="13" x14ac:dyDescent="0.15">
      <c r="A26" s="1" t="s">
        <v>21</v>
      </c>
      <c r="B26" s="19">
        <v>12</v>
      </c>
      <c r="C26" s="19">
        <f>+'Octubre 2020'!B26</f>
        <v>13</v>
      </c>
      <c r="D26" s="17">
        <f t="shared" si="6"/>
        <v>-7.6923076923076925</v>
      </c>
      <c r="E26" s="2">
        <f>+B26+'Septiembre 2021'!E26</f>
        <v>146</v>
      </c>
      <c r="F26" s="2">
        <f>+C26+'Septiembre 2021'!F26</f>
        <v>98</v>
      </c>
      <c r="G26" s="17">
        <f t="shared" si="0"/>
        <v>48.979591836734691</v>
      </c>
      <c r="H26" s="2">
        <f>+B26-C26+'Septiembre 2021'!H26</f>
        <v>173</v>
      </c>
      <c r="I26" s="18">
        <f>+'Octubre 2020'!H26</f>
        <v>111</v>
      </c>
      <c r="J26" s="17">
        <f t="shared" si="1"/>
        <v>55.855855855855857</v>
      </c>
    </row>
    <row r="27" spans="1:10" ht="13" x14ac:dyDescent="0.15">
      <c r="A27" s="1" t="s">
        <v>30</v>
      </c>
      <c r="B27" s="19">
        <v>5</v>
      </c>
      <c r="C27" s="19">
        <f>+'Octubre 2020'!B27</f>
        <v>9</v>
      </c>
      <c r="D27" s="17">
        <f t="shared" si="6"/>
        <v>-44.444444444444443</v>
      </c>
      <c r="E27" s="2">
        <f>+B27+'Septiembre 2021'!E27</f>
        <v>80</v>
      </c>
      <c r="F27" s="2">
        <f>+C27+'Septiembre 2021'!F27</f>
        <v>45</v>
      </c>
      <c r="G27" s="17">
        <f t="shared" si="0"/>
        <v>77.777777777777771</v>
      </c>
      <c r="H27" s="2">
        <f>+B27-C27+'Septiembre 2021'!H27</f>
        <v>90</v>
      </c>
      <c r="I27" s="18">
        <f>+'Octubre 2020'!H27</f>
        <v>55</v>
      </c>
      <c r="J27" s="17">
        <f t="shared" si="1"/>
        <v>63.636363636363633</v>
      </c>
    </row>
    <row r="28" spans="1:10" x14ac:dyDescent="0.15">
      <c r="A28" s="8" t="s">
        <v>27</v>
      </c>
      <c r="B28" s="6">
        <f>SUM(B20:B27)</f>
        <v>192</v>
      </c>
      <c r="C28" s="6">
        <f>SUM(C20:C27)</f>
        <v>206</v>
      </c>
      <c r="D28" s="7">
        <f>+(B28-C28)*100/C28</f>
        <v>-6.7961165048543686</v>
      </c>
      <c r="E28" s="6">
        <f>SUM(E20:E27)</f>
        <v>2041</v>
      </c>
      <c r="F28" s="6">
        <f>SUM(F20:F27)</f>
        <v>1507</v>
      </c>
      <c r="G28" s="7">
        <f>+(E28-F28)*100/F28</f>
        <v>35.434638354346383</v>
      </c>
      <c r="H28" s="6">
        <f>SUM(H20:H27)</f>
        <v>2443</v>
      </c>
      <c r="I28" s="6">
        <f>SUM(I20:I27)</f>
        <v>1861</v>
      </c>
      <c r="J28" s="7">
        <f>+(H28-I28)*100/I28</f>
        <v>31.273508866200967</v>
      </c>
    </row>
    <row r="29" spans="1:10" ht="14" x14ac:dyDescent="0.15">
      <c r="A29" s="16" t="s">
        <v>28</v>
      </c>
      <c r="B29" s="14">
        <f>+B7+B13+B19+B28</f>
        <v>2405</v>
      </c>
      <c r="C29" s="14">
        <f>+C7+C13+C19+C28</f>
        <v>2273</v>
      </c>
      <c r="D29" s="15">
        <f>+(B29-C29)*100/C29</f>
        <v>5.8073031236251653</v>
      </c>
      <c r="E29" s="14">
        <f t="shared" ref="E29:I29" si="7">+E7+E13+E19+E28</f>
        <v>24035</v>
      </c>
      <c r="F29" s="14">
        <f t="shared" si="7"/>
        <v>18860</v>
      </c>
      <c r="G29" s="15">
        <f>+(E29-F29)*100/F29</f>
        <v>27.439024390243901</v>
      </c>
      <c r="H29" s="14">
        <f t="shared" si="7"/>
        <v>28633</v>
      </c>
      <c r="I29" s="14">
        <f t="shared" si="7"/>
        <v>23907</v>
      </c>
      <c r="J29" s="15">
        <f>+(H29-I29)*100/I29</f>
        <v>19.768268707909819</v>
      </c>
    </row>
    <row r="30" spans="1:10" x14ac:dyDescent="0.15">
      <c r="A30" s="13" t="s">
        <v>29</v>
      </c>
      <c r="B30" s="13">
        <f>+B29-B7</f>
        <v>1949</v>
      </c>
      <c r="C30" s="13">
        <f>+C29-C7</f>
        <v>1887</v>
      </c>
      <c r="D30" s="12">
        <f>+(B30-C30)*100/C30</f>
        <v>3.2856385797562266</v>
      </c>
      <c r="E30" s="13">
        <f t="shared" ref="E30:I30" si="8">+E29-E7</f>
        <v>19963</v>
      </c>
      <c r="F30" s="13">
        <f t="shared" si="8"/>
        <v>15211</v>
      </c>
      <c r="G30" s="12">
        <f>+(E30-F30)*100/F30</f>
        <v>31.24054960226152</v>
      </c>
      <c r="H30" s="13">
        <f t="shared" si="8"/>
        <v>23799</v>
      </c>
      <c r="I30" s="13">
        <f t="shared" si="8"/>
        <v>19224</v>
      </c>
      <c r="J30" s="12">
        <f>+(H30-I30)*100/I30</f>
        <v>23.798377028714107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F68F-F721-4842-8DA0-177605A9954E}">
  <sheetPr codeName="Hoja9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115</v>
      </c>
      <c r="C4" s="19">
        <f>+'Septiembre 2020'!B4</f>
        <v>99</v>
      </c>
      <c r="D4" s="17">
        <f>+(B4-C4)*100/C4</f>
        <v>16.161616161616163</v>
      </c>
      <c r="E4" s="2">
        <f>+B4+'Agosto 2021'!E4</f>
        <v>1090</v>
      </c>
      <c r="F4" s="2">
        <f>+C4+'Agosto 2021'!F4</f>
        <v>901</v>
      </c>
      <c r="G4" s="17">
        <f t="shared" ref="G4:G27" si="0">+(E4-F4)*100/F4</f>
        <v>20.976692563817981</v>
      </c>
      <c r="H4" s="2">
        <f>+B4-C4+'Agosto 2021'!H4</f>
        <v>1456</v>
      </c>
      <c r="I4" s="18">
        <f>+'Septiembre 2020'!H4</f>
        <v>1415</v>
      </c>
      <c r="J4" s="17">
        <f t="shared" ref="J4:J27" si="1">+(H4-I4)*100/I4</f>
        <v>2.8975265017667846</v>
      </c>
    </row>
    <row r="5" spans="1:10" ht="13" x14ac:dyDescent="0.15">
      <c r="A5" s="1" t="s">
        <v>5</v>
      </c>
      <c r="B5" s="19">
        <v>149</v>
      </c>
      <c r="C5" s="19">
        <f>+'Septiembre 2020'!B5</f>
        <v>91</v>
      </c>
      <c r="D5" s="17">
        <f t="shared" ref="D5:D18" si="2">+(B5-C5)*100/C5</f>
        <v>63.736263736263737</v>
      </c>
      <c r="E5" s="2">
        <f>+B5+'Agosto 2021'!E5</f>
        <v>1217</v>
      </c>
      <c r="F5" s="2">
        <f>+C5+'Agosto 2021'!F5</f>
        <v>976</v>
      </c>
      <c r="G5" s="17">
        <f t="shared" si="0"/>
        <v>24.692622950819672</v>
      </c>
      <c r="H5" s="2">
        <f>+B5-C5+'Agosto 2021'!H5</f>
        <v>1581</v>
      </c>
      <c r="I5" s="18">
        <f>+'Septiembre 2020'!H5</f>
        <v>1504</v>
      </c>
      <c r="J5" s="17">
        <f t="shared" si="1"/>
        <v>5.1196808510638299</v>
      </c>
    </row>
    <row r="6" spans="1:10" ht="13" x14ac:dyDescent="0.15">
      <c r="A6" s="1" t="s">
        <v>6</v>
      </c>
      <c r="B6" s="19">
        <v>158</v>
      </c>
      <c r="C6" s="19">
        <f>+'Septiembre 2020'!B6</f>
        <v>116</v>
      </c>
      <c r="D6" s="17">
        <f t="shared" si="2"/>
        <v>36.206896551724135</v>
      </c>
      <c r="E6" s="2">
        <f>+B6+'Agosto 2021'!E6</f>
        <v>1309</v>
      </c>
      <c r="F6" s="2">
        <f>+C6+'Agosto 2021'!F6</f>
        <v>1386</v>
      </c>
      <c r="G6" s="17">
        <f t="shared" si="0"/>
        <v>-5.5555555555555554</v>
      </c>
      <c r="H6" s="2">
        <f>+B6-C6+'Agosto 2021'!H6</f>
        <v>1727</v>
      </c>
      <c r="I6" s="18">
        <f>+'Septiembre 2020'!H6</f>
        <v>2057</v>
      </c>
      <c r="J6" s="17">
        <f t="shared" si="1"/>
        <v>-16.042780748663102</v>
      </c>
    </row>
    <row r="7" spans="1:10" x14ac:dyDescent="0.15">
      <c r="A7" s="8" t="s">
        <v>1</v>
      </c>
      <c r="B7" s="6">
        <f t="shared" ref="B7" si="3">+B4+B5+B6</f>
        <v>422</v>
      </c>
      <c r="C7" s="6">
        <f>SUM(C4:C6)</f>
        <v>306</v>
      </c>
      <c r="D7" s="7">
        <f>+(B7-C7)*100/C7</f>
        <v>37.908496732026144</v>
      </c>
      <c r="E7" s="6">
        <f>SUM(E4:E6)</f>
        <v>3616</v>
      </c>
      <c r="F7" s="6">
        <f>SUM(F4:F6)</f>
        <v>3263</v>
      </c>
      <c r="G7" s="7">
        <f t="shared" si="0"/>
        <v>10.818265399938706</v>
      </c>
      <c r="H7" s="6">
        <f>SUM(H4:H6)</f>
        <v>4764</v>
      </c>
      <c r="I7" s="6">
        <f>SUM(I4:I6)</f>
        <v>4976</v>
      </c>
      <c r="J7" s="7">
        <f t="shared" si="1"/>
        <v>-4.260450160771704</v>
      </c>
    </row>
    <row r="8" spans="1:10" ht="13" x14ac:dyDescent="0.15">
      <c r="A8" s="1" t="s">
        <v>7</v>
      </c>
      <c r="B8" s="19">
        <v>148</v>
      </c>
      <c r="C8" s="19">
        <f>+'Septiembre 2020'!B8</f>
        <v>116</v>
      </c>
      <c r="D8" s="17">
        <f t="shared" si="2"/>
        <v>27.586206896551722</v>
      </c>
      <c r="E8" s="2">
        <f>+B8+'Agosto 2021'!E8</f>
        <v>1197</v>
      </c>
      <c r="F8" s="2">
        <f>+C8+'Agosto 2021'!F8</f>
        <v>1333</v>
      </c>
      <c r="G8" s="17">
        <f t="shared" si="0"/>
        <v>-10.202550637659416</v>
      </c>
      <c r="H8" s="2">
        <f>+B8-C8+'Agosto 2021'!H8</f>
        <v>1574</v>
      </c>
      <c r="I8" s="18">
        <f>+'Septiembre 2020'!H8</f>
        <v>2013</v>
      </c>
      <c r="J8" s="17">
        <f t="shared" si="1"/>
        <v>-21.808246398410333</v>
      </c>
    </row>
    <row r="9" spans="1:10" ht="13" x14ac:dyDescent="0.15">
      <c r="A9" s="1" t="s">
        <v>8</v>
      </c>
      <c r="B9" s="19">
        <v>217</v>
      </c>
      <c r="C9" s="19">
        <f>+'Septiembre 2020'!B9</f>
        <v>171</v>
      </c>
      <c r="D9" s="17">
        <f t="shared" si="2"/>
        <v>26.900584795321638</v>
      </c>
      <c r="E9" s="2">
        <f>+B9+'Agosto 2021'!E9</f>
        <v>1989</v>
      </c>
      <c r="F9" s="2">
        <f>+C9+'Agosto 2021'!F9</f>
        <v>1637</v>
      </c>
      <c r="G9" s="17">
        <f t="shared" si="0"/>
        <v>21.50274893097129</v>
      </c>
      <c r="H9" s="2">
        <f>+B9-C9+'Agosto 2021'!H9</f>
        <v>2623</v>
      </c>
      <c r="I9" s="18">
        <f>+'Septiembre 2020'!H9</f>
        <v>2475</v>
      </c>
      <c r="J9" s="17">
        <f t="shared" si="1"/>
        <v>5.9797979797979801</v>
      </c>
    </row>
    <row r="10" spans="1:10" ht="13" x14ac:dyDescent="0.15">
      <c r="A10" s="1" t="s">
        <v>9</v>
      </c>
      <c r="B10" s="19">
        <v>334</v>
      </c>
      <c r="C10" s="19">
        <f>+'Septiembre 2020'!B10</f>
        <v>267</v>
      </c>
      <c r="D10" s="17">
        <f t="shared" si="2"/>
        <v>25.093632958801496</v>
      </c>
      <c r="E10" s="2">
        <f>+B10+'Agosto 2021'!E10</f>
        <v>3095</v>
      </c>
      <c r="F10" s="2">
        <f>+C10+'Agosto 2021'!F10</f>
        <v>2335</v>
      </c>
      <c r="G10" s="17">
        <f t="shared" si="0"/>
        <v>32.54817987152034</v>
      </c>
      <c r="H10" s="2">
        <f>+B10-C10+'Agosto 2021'!H10</f>
        <v>4061</v>
      </c>
      <c r="I10" s="18">
        <f>+'Septiembre 2020'!H10</f>
        <v>3452</v>
      </c>
      <c r="J10" s="17">
        <f t="shared" si="1"/>
        <v>17.641946697566627</v>
      </c>
    </row>
    <row r="11" spans="1:10" ht="13" x14ac:dyDescent="0.15">
      <c r="A11" s="1" t="s">
        <v>10</v>
      </c>
      <c r="B11" s="19">
        <v>258</v>
      </c>
      <c r="C11" s="19">
        <f>+'Septiembre 2020'!B11</f>
        <v>227</v>
      </c>
      <c r="D11" s="17">
        <f t="shared" si="2"/>
        <v>13.656387665198238</v>
      </c>
      <c r="E11" s="2">
        <f>+B11+'Agosto 2021'!E11</f>
        <v>2467</v>
      </c>
      <c r="F11" s="2">
        <f>+C11+'Agosto 2021'!F11</f>
        <v>1686</v>
      </c>
      <c r="G11" s="17">
        <f t="shared" si="0"/>
        <v>46.322657176749701</v>
      </c>
      <c r="H11" s="2">
        <f>+B11-C11+'Agosto 2021'!H11</f>
        <v>3208</v>
      </c>
      <c r="I11" s="18">
        <f>+'Septiembre 2020'!H11</f>
        <v>2489</v>
      </c>
      <c r="J11" s="17">
        <f t="shared" si="1"/>
        <v>28.887103254319005</v>
      </c>
    </row>
    <row r="12" spans="1:10" ht="13" x14ac:dyDescent="0.15">
      <c r="A12" s="1" t="s">
        <v>11</v>
      </c>
      <c r="B12" s="19">
        <v>316</v>
      </c>
      <c r="C12" s="19">
        <f>+'Septiembre 2020'!B12</f>
        <v>255</v>
      </c>
      <c r="D12" s="17">
        <f t="shared" si="2"/>
        <v>23.921568627450981</v>
      </c>
      <c r="E12" s="2">
        <f>+B12+'Agosto 2021'!E12</f>
        <v>2815</v>
      </c>
      <c r="F12" s="2">
        <f>+C12+'Agosto 2021'!F12</f>
        <v>1865</v>
      </c>
      <c r="G12" s="17">
        <f t="shared" si="0"/>
        <v>50.938337801608576</v>
      </c>
      <c r="H12" s="2">
        <f>+B12-C12+'Agosto 2021'!H12</f>
        <v>3730</v>
      </c>
      <c r="I12" s="18">
        <f>+'Septiembre 2020'!H12</f>
        <v>2733</v>
      </c>
      <c r="J12" s="17">
        <f t="shared" si="1"/>
        <v>36.480058543724844</v>
      </c>
    </row>
    <row r="13" spans="1:10" x14ac:dyDescent="0.15">
      <c r="A13" s="8" t="s">
        <v>2</v>
      </c>
      <c r="B13" s="6">
        <f t="shared" ref="B13" si="4">+B8+B9+B10+B11+B12</f>
        <v>1273</v>
      </c>
      <c r="C13" s="6">
        <f>SUM(C8:C12)</f>
        <v>1036</v>
      </c>
      <c r="D13" s="7">
        <f>+(B13-C13)*100/C13</f>
        <v>22.876447876447877</v>
      </c>
      <c r="E13" s="6">
        <f>SUM(E8:E12)</f>
        <v>11563</v>
      </c>
      <c r="F13" s="6">
        <f>SUM(F8:F12)</f>
        <v>8856</v>
      </c>
      <c r="G13" s="7">
        <f t="shared" si="0"/>
        <v>30.566847335140018</v>
      </c>
      <c r="H13" s="6">
        <f>SUM(H8:H12)</f>
        <v>15196</v>
      </c>
      <c r="I13" s="6">
        <f>SUM(I8:I12)</f>
        <v>13162</v>
      </c>
      <c r="J13" s="7">
        <f t="shared" si="1"/>
        <v>15.453578483513144</v>
      </c>
    </row>
    <row r="14" spans="1:10" ht="13" x14ac:dyDescent="0.15">
      <c r="A14" s="1" t="s">
        <v>12</v>
      </c>
      <c r="B14" s="19">
        <v>140</v>
      </c>
      <c r="C14" s="19">
        <f>+'Septiembre 2020'!B14</f>
        <v>129</v>
      </c>
      <c r="D14" s="17">
        <f t="shared" si="2"/>
        <v>8.5271317829457356</v>
      </c>
      <c r="E14" s="2">
        <f>+B14+'Agosto 2021'!E14</f>
        <v>1352</v>
      </c>
      <c r="F14" s="2">
        <f>+C14+'Agosto 2021'!F14</f>
        <v>897</v>
      </c>
      <c r="G14" s="17">
        <f t="shared" si="0"/>
        <v>50.724637681159422</v>
      </c>
      <c r="H14" s="2">
        <f>+B14-C14+'Agosto 2021'!H14</f>
        <v>1761</v>
      </c>
      <c r="I14" s="18">
        <f>+'Septiembre 2020'!H14</f>
        <v>1330</v>
      </c>
      <c r="J14" s="17">
        <f t="shared" si="1"/>
        <v>32.406015037593988</v>
      </c>
    </row>
    <row r="15" spans="1:10" ht="13" x14ac:dyDescent="0.15">
      <c r="A15" s="1" t="s">
        <v>13</v>
      </c>
      <c r="B15" s="19">
        <v>103</v>
      </c>
      <c r="C15" s="19">
        <f>+'Septiembre 2020'!B15</f>
        <v>98</v>
      </c>
      <c r="D15" s="17">
        <f t="shared" si="2"/>
        <v>5.1020408163265305</v>
      </c>
      <c r="E15" s="2">
        <f>+B15+'Agosto 2021'!E15</f>
        <v>1069</v>
      </c>
      <c r="F15" s="2">
        <f>+C15+'Agosto 2021'!F15</f>
        <v>758</v>
      </c>
      <c r="G15" s="17">
        <f t="shared" si="0"/>
        <v>41.029023746701846</v>
      </c>
      <c r="H15" s="2">
        <f>+B15-C15+'Agosto 2021'!H15</f>
        <v>1444</v>
      </c>
      <c r="I15" s="18">
        <f>+'Septiembre 2020'!H15</f>
        <v>1094</v>
      </c>
      <c r="J15" s="17">
        <f t="shared" si="1"/>
        <v>31.992687385740403</v>
      </c>
    </row>
    <row r="16" spans="1:10" ht="13" x14ac:dyDescent="0.15">
      <c r="A16" s="1" t="s">
        <v>14</v>
      </c>
      <c r="B16" s="19">
        <v>103</v>
      </c>
      <c r="C16" s="19">
        <f>+'Septiembre 2020'!B16</f>
        <v>102</v>
      </c>
      <c r="D16" s="17">
        <f t="shared" si="2"/>
        <v>0.98039215686274506</v>
      </c>
      <c r="E16" s="2">
        <f>+B16+'Agosto 2021'!E16</f>
        <v>1031</v>
      </c>
      <c r="F16" s="2">
        <f>+C16+'Agosto 2021'!F16</f>
        <v>704</v>
      </c>
      <c r="G16" s="17">
        <f t="shared" si="0"/>
        <v>46.448863636363633</v>
      </c>
      <c r="H16" s="2">
        <f>+B16-C16+'Agosto 2021'!H16</f>
        <v>1355</v>
      </c>
      <c r="I16" s="18">
        <f>+'Septiembre 2020'!H16</f>
        <v>1009</v>
      </c>
      <c r="J16" s="17">
        <f t="shared" si="1"/>
        <v>34.291377601585729</v>
      </c>
    </row>
    <row r="17" spans="1:10" ht="13" x14ac:dyDescent="0.15">
      <c r="A17" s="1" t="s">
        <v>15</v>
      </c>
      <c r="B17" s="19">
        <v>72</v>
      </c>
      <c r="C17" s="19">
        <f>+'Septiembre 2020'!B17</f>
        <v>64</v>
      </c>
      <c r="D17" s="17">
        <f t="shared" si="2"/>
        <v>12.5</v>
      </c>
      <c r="E17" s="2">
        <f>+B17+'Agosto 2021'!E17</f>
        <v>728</v>
      </c>
      <c r="F17" s="2">
        <f>+C17+'Agosto 2021'!F17</f>
        <v>500</v>
      </c>
      <c r="G17" s="17">
        <f t="shared" si="0"/>
        <v>45.6</v>
      </c>
      <c r="H17" s="2">
        <f>+B17-C17+'Agosto 2021'!H17</f>
        <v>967</v>
      </c>
      <c r="I17" s="18">
        <f>+'Septiembre 2020'!H17</f>
        <v>714</v>
      </c>
      <c r="J17" s="17">
        <f t="shared" si="1"/>
        <v>35.434173669467789</v>
      </c>
    </row>
    <row r="18" spans="1:10" ht="13" x14ac:dyDescent="0.15">
      <c r="A18" s="1" t="s">
        <v>31</v>
      </c>
      <c r="B18" s="19">
        <v>52</v>
      </c>
      <c r="C18" s="19">
        <f>+'Septiembre 2020'!B18</f>
        <v>43</v>
      </c>
      <c r="D18" s="17">
        <f t="shared" si="2"/>
        <v>20.930232558139537</v>
      </c>
      <c r="E18" s="2">
        <f>+B18+'Agosto 2021'!E18</f>
        <v>422</v>
      </c>
      <c r="F18" s="2">
        <f>+C18+'Agosto 2021'!F18</f>
        <v>308</v>
      </c>
      <c r="G18" s="17">
        <f t="shared" si="0"/>
        <v>37.012987012987011</v>
      </c>
      <c r="H18" s="2">
        <f>+B18-C18+'Agosto 2021'!H18</f>
        <v>557</v>
      </c>
      <c r="I18" s="18">
        <f>+'Septiembre 2020'!H18</f>
        <v>444</v>
      </c>
      <c r="J18" s="17">
        <f t="shared" si="1"/>
        <v>25.45045045045045</v>
      </c>
    </row>
    <row r="19" spans="1:10" x14ac:dyDescent="0.15">
      <c r="A19" s="8" t="s">
        <v>3</v>
      </c>
      <c r="B19" s="6">
        <f t="shared" ref="B19" si="5">+B14+B16+B15+B17+B18</f>
        <v>470</v>
      </c>
      <c r="C19" s="6">
        <f>SUM(C14:C18)</f>
        <v>436</v>
      </c>
      <c r="D19" s="7">
        <f>+(B19-C19)*100/C19</f>
        <v>7.7981651376146788</v>
      </c>
      <c r="E19" s="6">
        <f>SUM(E14:E18)</f>
        <v>4602</v>
      </c>
      <c r="F19" s="6">
        <f>SUM(F14:F18)</f>
        <v>3167</v>
      </c>
      <c r="G19" s="7">
        <f t="shared" si="0"/>
        <v>45.311019892642882</v>
      </c>
      <c r="H19" s="6">
        <f>SUM(H14:H18)</f>
        <v>6084</v>
      </c>
      <c r="I19" s="6">
        <f>SUM(I14:I18)</f>
        <v>4591</v>
      </c>
      <c r="J19" s="7">
        <f t="shared" si="1"/>
        <v>32.520148115878897</v>
      </c>
    </row>
    <row r="20" spans="1:10" ht="13" x14ac:dyDescent="0.15">
      <c r="A20" s="1" t="s">
        <v>16</v>
      </c>
      <c r="B20" s="19">
        <v>40</v>
      </c>
      <c r="C20" s="19">
        <f>+'Septiembre 2020'!B20</f>
        <v>40</v>
      </c>
      <c r="D20" s="17">
        <f t="shared" ref="D20:D27" si="6">+(B20-C20)*100/C20</f>
        <v>0</v>
      </c>
      <c r="E20" s="2">
        <f>+B20+'Agosto 2021'!E20</f>
        <v>361</v>
      </c>
      <c r="F20" s="2">
        <f>+C20+'Agosto 2021'!F20</f>
        <v>281</v>
      </c>
      <c r="G20" s="17">
        <f t="shared" si="0"/>
        <v>28.469750889679716</v>
      </c>
      <c r="H20" s="2">
        <f>+B20-C20+'Agosto 2021'!H20</f>
        <v>495</v>
      </c>
      <c r="I20" s="18">
        <f>+'Septiembre 2020'!H20</f>
        <v>399</v>
      </c>
      <c r="J20" s="17">
        <f t="shared" si="1"/>
        <v>24.060150375939848</v>
      </c>
    </row>
    <row r="21" spans="1:10" ht="13" x14ac:dyDescent="0.15">
      <c r="A21" s="1" t="s">
        <v>17</v>
      </c>
      <c r="B21" s="19">
        <v>30</v>
      </c>
      <c r="C21" s="19">
        <f>+'Septiembre 2020'!B21</f>
        <v>30</v>
      </c>
      <c r="D21" s="17">
        <f t="shared" si="6"/>
        <v>0</v>
      </c>
      <c r="E21" s="2">
        <f>+B21+'Agosto 2021'!E21</f>
        <v>341</v>
      </c>
      <c r="F21" s="2">
        <f>+C21+'Agosto 2021'!F21</f>
        <v>266</v>
      </c>
      <c r="G21" s="17">
        <f t="shared" si="0"/>
        <v>28.195488721804512</v>
      </c>
      <c r="H21" s="2">
        <f>+B21-C21+'Agosto 2021'!H21</f>
        <v>445</v>
      </c>
      <c r="I21" s="18">
        <f>+'Septiembre 2020'!H21</f>
        <v>379</v>
      </c>
      <c r="J21" s="17">
        <f t="shared" si="1"/>
        <v>17.414248021108179</v>
      </c>
    </row>
    <row r="22" spans="1:10" ht="13" x14ac:dyDescent="0.15">
      <c r="A22" s="1" t="s">
        <v>19</v>
      </c>
      <c r="B22" s="19">
        <v>25</v>
      </c>
      <c r="C22" s="19">
        <f>+'Septiembre 2020'!B22</f>
        <v>8</v>
      </c>
      <c r="D22" s="17">
        <f t="shared" si="6"/>
        <v>212.5</v>
      </c>
      <c r="E22" s="2">
        <f>+B22+'Agosto 2021'!E22</f>
        <v>140</v>
      </c>
      <c r="F22" s="2">
        <f>+C22+'Agosto 2021'!F22</f>
        <v>121</v>
      </c>
      <c r="G22" s="17">
        <f t="shared" si="0"/>
        <v>15.702479338842975</v>
      </c>
      <c r="H22" s="2">
        <f>+B22-C22+'Agosto 2021'!H22</f>
        <v>182</v>
      </c>
      <c r="I22" s="18">
        <f>+'Septiembre 2020'!H22</f>
        <v>167</v>
      </c>
      <c r="J22" s="17">
        <f t="shared" si="1"/>
        <v>8.9820359281437128</v>
      </c>
    </row>
    <row r="23" spans="1:10" ht="13" x14ac:dyDescent="0.15">
      <c r="A23" s="1" t="s">
        <v>18</v>
      </c>
      <c r="B23" s="19">
        <v>16</v>
      </c>
      <c r="C23" s="19">
        <f>+'Septiembre 2020'!B23</f>
        <v>23</v>
      </c>
      <c r="D23" s="17">
        <f t="shared" si="6"/>
        <v>-30.434782608695652</v>
      </c>
      <c r="E23" s="2">
        <f>+B23+'Agosto 2021'!E23</f>
        <v>206</v>
      </c>
      <c r="F23" s="2">
        <f>+C23+'Agosto 2021'!F23</f>
        <v>131</v>
      </c>
      <c r="G23" s="17">
        <f t="shared" si="0"/>
        <v>57.251908396946568</v>
      </c>
      <c r="H23" s="2">
        <f>+B23-C23+'Agosto 2021'!H23</f>
        <v>284</v>
      </c>
      <c r="I23" s="18">
        <f>+'Septiembre 2020'!H23</f>
        <v>193</v>
      </c>
      <c r="J23" s="17">
        <f t="shared" si="1"/>
        <v>47.15025906735751</v>
      </c>
    </row>
    <row r="24" spans="1:10" ht="13" x14ac:dyDescent="0.15">
      <c r="A24" s="1" t="s">
        <v>20</v>
      </c>
      <c r="B24" s="19">
        <v>17</v>
      </c>
      <c r="C24" s="19">
        <f>+'Septiembre 2020'!B24</f>
        <v>13</v>
      </c>
      <c r="D24" s="17">
        <f t="shared" si="6"/>
        <v>30.76923076923077</v>
      </c>
      <c r="E24" s="2">
        <f>+B24+'Agosto 2021'!E24</f>
        <v>194</v>
      </c>
      <c r="F24" s="2">
        <f>+C24+'Agosto 2021'!F24</f>
        <v>126</v>
      </c>
      <c r="G24" s="17">
        <f t="shared" si="0"/>
        <v>53.968253968253968</v>
      </c>
      <c r="H24" s="2">
        <f>+B24-C24+'Agosto 2021'!H24</f>
        <v>263</v>
      </c>
      <c r="I24" s="18">
        <f>+'Septiembre 2020'!H24</f>
        <v>183</v>
      </c>
      <c r="J24" s="17">
        <f t="shared" si="1"/>
        <v>43.715846994535518</v>
      </c>
    </row>
    <row r="25" spans="1:10" ht="13" x14ac:dyDescent="0.15">
      <c r="A25" s="1" t="s">
        <v>22</v>
      </c>
      <c r="B25" s="19">
        <v>52</v>
      </c>
      <c r="C25" s="19">
        <f>+'Septiembre 2020'!B25</f>
        <v>34</v>
      </c>
      <c r="D25" s="17">
        <f t="shared" si="6"/>
        <v>52.941176470588232</v>
      </c>
      <c r="E25" s="2">
        <f>+B25+'Agosto 2021'!E25</f>
        <v>398</v>
      </c>
      <c r="F25" s="2">
        <f>+C25+'Agosto 2021'!F25</f>
        <v>255</v>
      </c>
      <c r="G25" s="17">
        <f t="shared" si="0"/>
        <v>56.078431372549019</v>
      </c>
      <c r="H25" s="2">
        <f>+B25-C25+'Agosto 2021'!H25</f>
        <v>520</v>
      </c>
      <c r="I25" s="18">
        <f>+'Septiembre 2020'!H25</f>
        <v>358</v>
      </c>
      <c r="J25" s="17">
        <f t="shared" si="1"/>
        <v>45.25139664804469</v>
      </c>
    </row>
    <row r="26" spans="1:10" ht="13" x14ac:dyDescent="0.15">
      <c r="A26" s="1" t="s">
        <v>21</v>
      </c>
      <c r="B26" s="19">
        <v>15</v>
      </c>
      <c r="C26" s="19">
        <f>+'Septiembre 2020'!B26</f>
        <v>14</v>
      </c>
      <c r="D26" s="17">
        <f t="shared" si="6"/>
        <v>7.1428571428571432</v>
      </c>
      <c r="E26" s="2">
        <f>+B26+'Agosto 2021'!E26</f>
        <v>134</v>
      </c>
      <c r="F26" s="2">
        <f>+C26+'Agosto 2021'!F26</f>
        <v>85</v>
      </c>
      <c r="G26" s="17">
        <f t="shared" si="0"/>
        <v>57.647058823529413</v>
      </c>
      <c r="H26" s="2">
        <f>+B26-C26+'Agosto 2021'!H26</f>
        <v>174</v>
      </c>
      <c r="I26" s="18">
        <f>+'Septiembre 2020'!H26</f>
        <v>108</v>
      </c>
      <c r="J26" s="17">
        <f t="shared" si="1"/>
        <v>61.111111111111114</v>
      </c>
    </row>
    <row r="27" spans="1:10" ht="13" x14ac:dyDescent="0.15">
      <c r="A27" s="1" t="s">
        <v>30</v>
      </c>
      <c r="B27" s="19">
        <v>11</v>
      </c>
      <c r="C27" s="19">
        <f>+'Septiembre 2020'!B27</f>
        <v>5</v>
      </c>
      <c r="D27" s="17">
        <f t="shared" si="6"/>
        <v>120</v>
      </c>
      <c r="E27" s="2">
        <f>+B27+'Agosto 2021'!E27</f>
        <v>75</v>
      </c>
      <c r="F27" s="2">
        <f>+C27+'Agosto 2021'!F27</f>
        <v>36</v>
      </c>
      <c r="G27" s="17">
        <f t="shared" si="0"/>
        <v>108.33333333333333</v>
      </c>
      <c r="H27" s="2">
        <f>+B27-C27+'Agosto 2021'!H27</f>
        <v>94</v>
      </c>
      <c r="I27" s="18">
        <f>+'Septiembre 2020'!H27</f>
        <v>53</v>
      </c>
      <c r="J27" s="17">
        <f t="shared" si="1"/>
        <v>77.35849056603773</v>
      </c>
    </row>
    <row r="28" spans="1:10" x14ac:dyDescent="0.15">
      <c r="A28" s="8" t="s">
        <v>27</v>
      </c>
      <c r="B28" s="6">
        <f>SUM(B20:B27)</f>
        <v>206</v>
      </c>
      <c r="C28" s="6">
        <f>SUM(C20:C27)</f>
        <v>167</v>
      </c>
      <c r="D28" s="7">
        <f>+(B28-C28)*100/C28</f>
        <v>23.353293413173652</v>
      </c>
      <c r="E28" s="6">
        <f>SUM(E20:E27)</f>
        <v>1849</v>
      </c>
      <c r="F28" s="6">
        <f>SUM(F20:F27)</f>
        <v>1301</v>
      </c>
      <c r="G28" s="7">
        <f>+(E28-F28)*100/F28</f>
        <v>42.12144504227517</v>
      </c>
      <c r="H28" s="6">
        <f>SUM(H20:H27)</f>
        <v>2457</v>
      </c>
      <c r="I28" s="6">
        <f>SUM(I20:I27)</f>
        <v>1840</v>
      </c>
      <c r="J28" s="7">
        <f>+(H28-I28)*100/I28</f>
        <v>33.532608695652172</v>
      </c>
    </row>
    <row r="29" spans="1:10" ht="14" x14ac:dyDescent="0.15">
      <c r="A29" s="16" t="s">
        <v>28</v>
      </c>
      <c r="B29" s="14">
        <f>+B7+B13+B19+B28</f>
        <v>2371</v>
      </c>
      <c r="C29" s="14">
        <f>+C7+C13+C19+C28</f>
        <v>1945</v>
      </c>
      <c r="D29" s="15">
        <f>+(B29-C29)*100/C29</f>
        <v>21.902313624678662</v>
      </c>
      <c r="E29" s="14">
        <f t="shared" ref="E29:I29" si="7">+E7+E13+E19+E28</f>
        <v>21630</v>
      </c>
      <c r="F29" s="14">
        <f t="shared" si="7"/>
        <v>16587</v>
      </c>
      <c r="G29" s="15">
        <f>+(E29-F29)*100/F29</f>
        <v>30.403327907397358</v>
      </c>
      <c r="H29" s="14">
        <f t="shared" si="7"/>
        <v>28501</v>
      </c>
      <c r="I29" s="14">
        <f t="shared" si="7"/>
        <v>24569</v>
      </c>
      <c r="J29" s="15">
        <f>+(H29-I29)*100/I29</f>
        <v>16.003907362937035</v>
      </c>
    </row>
    <row r="30" spans="1:10" x14ac:dyDescent="0.15">
      <c r="A30" s="13" t="s">
        <v>29</v>
      </c>
      <c r="B30" s="13">
        <f>+B29-B7</f>
        <v>1949</v>
      </c>
      <c r="C30" s="13">
        <f>+C29-C7</f>
        <v>1639</v>
      </c>
      <c r="D30" s="12">
        <f>+(B30-C30)*100/C30</f>
        <v>18.913971934106161</v>
      </c>
      <c r="E30" s="13">
        <f t="shared" ref="E30:I30" si="8">+E29-E7</f>
        <v>18014</v>
      </c>
      <c r="F30" s="13">
        <f t="shared" si="8"/>
        <v>13324</v>
      </c>
      <c r="G30" s="12">
        <f>+(E30-F30)*100/F30</f>
        <v>35.199639747823475</v>
      </c>
      <c r="H30" s="13">
        <f t="shared" si="8"/>
        <v>23737</v>
      </c>
      <c r="I30" s="13">
        <f t="shared" si="8"/>
        <v>19593</v>
      </c>
      <c r="J30" s="12">
        <f>+(H30-I30)*100/I30</f>
        <v>21.150410861021793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217E-0862-8046-B315-6FC521FC0473}">
  <sheetPr codeName="Hoja21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87</v>
      </c>
      <c r="C4" s="19">
        <f>+'Agosto 2020'!B4</f>
        <v>86</v>
      </c>
      <c r="D4" s="17">
        <f>+(B4-C4)*100/C4</f>
        <v>1.1627906976744187</v>
      </c>
      <c r="E4" s="2">
        <f>+B4+'Julio 2021'!E4</f>
        <v>975</v>
      </c>
      <c r="F4" s="2">
        <f>+C4+'Julio 2021'!F4</f>
        <v>802</v>
      </c>
      <c r="G4" s="17">
        <f t="shared" ref="G4:G27" si="0">+(E4-F4)*100/F4</f>
        <v>21.571072319201996</v>
      </c>
      <c r="H4" s="2">
        <f>+B4-C4+'Julio 2021'!H4</f>
        <v>1440</v>
      </c>
      <c r="I4" s="18">
        <f>+'Agosto 2020'!H4</f>
        <v>1455</v>
      </c>
      <c r="J4" s="17">
        <f t="shared" ref="J4:J27" si="1">+(H4-I4)*100/I4</f>
        <v>-1.0309278350515463</v>
      </c>
    </row>
    <row r="5" spans="1:10" ht="13" x14ac:dyDescent="0.15">
      <c r="A5" s="1" t="s">
        <v>5</v>
      </c>
      <c r="B5" s="19">
        <v>96</v>
      </c>
      <c r="C5" s="19">
        <f>+'Agosto 2020'!B5</f>
        <v>78</v>
      </c>
      <c r="D5" s="17">
        <f t="shared" ref="D5:D18" si="2">+(B5-C5)*100/C5</f>
        <v>23.076923076923077</v>
      </c>
      <c r="E5" s="2">
        <f>+B5+'Julio 2021'!E5</f>
        <v>1068</v>
      </c>
      <c r="F5" s="2">
        <f>+C5+'Julio 2021'!F5</f>
        <v>885</v>
      </c>
      <c r="G5" s="17">
        <f t="shared" si="0"/>
        <v>20.677966101694917</v>
      </c>
      <c r="H5" s="2">
        <f>+B5-C5+'Julio 2021'!H5</f>
        <v>1523</v>
      </c>
      <c r="I5" s="18">
        <f>+'Agosto 2020'!H5</f>
        <v>1584</v>
      </c>
      <c r="J5" s="17">
        <f t="shared" si="1"/>
        <v>-3.8510101010101012</v>
      </c>
    </row>
    <row r="6" spans="1:10" ht="13" x14ac:dyDescent="0.15">
      <c r="A6" s="1" t="s">
        <v>6</v>
      </c>
      <c r="B6" s="19">
        <v>99</v>
      </c>
      <c r="C6" s="19">
        <f>+'Agosto 2020'!B6</f>
        <v>81</v>
      </c>
      <c r="D6" s="17">
        <f t="shared" si="2"/>
        <v>22.222222222222221</v>
      </c>
      <c r="E6" s="2">
        <f>+B6+'Julio 2021'!E6</f>
        <v>1151</v>
      </c>
      <c r="F6" s="2">
        <f>+C6+'Julio 2021'!F6</f>
        <v>1270</v>
      </c>
      <c r="G6" s="17">
        <f t="shared" si="0"/>
        <v>-9.3700787401574797</v>
      </c>
      <c r="H6" s="2">
        <f>+B6-C6+'Julio 2021'!H6</f>
        <v>1685</v>
      </c>
      <c r="I6" s="18">
        <f>+'Agosto 2020'!H6</f>
        <v>2122</v>
      </c>
      <c r="J6" s="17">
        <f t="shared" si="1"/>
        <v>-20.593779453345899</v>
      </c>
    </row>
    <row r="7" spans="1:10" x14ac:dyDescent="0.15">
      <c r="A7" s="8" t="s">
        <v>1</v>
      </c>
      <c r="B7" s="6">
        <f t="shared" ref="B7" si="3">+B4+B5+B6</f>
        <v>282</v>
      </c>
      <c r="C7" s="6">
        <f>SUM(C4:C6)</f>
        <v>245</v>
      </c>
      <c r="D7" s="7">
        <f>+(B7-C7)*100/C7</f>
        <v>15.102040816326531</v>
      </c>
      <c r="E7" s="6">
        <f>SUM(E4:E6)</f>
        <v>3194</v>
      </c>
      <c r="F7" s="6">
        <f>SUM(F4:F6)</f>
        <v>2957</v>
      </c>
      <c r="G7" s="7">
        <f t="shared" si="0"/>
        <v>8.0148799458911064</v>
      </c>
      <c r="H7" s="6">
        <f>SUM(H4:H6)</f>
        <v>4648</v>
      </c>
      <c r="I7" s="6">
        <f>SUM(I4:I6)</f>
        <v>5161</v>
      </c>
      <c r="J7" s="7">
        <f t="shared" si="1"/>
        <v>-9.9399341212943231</v>
      </c>
    </row>
    <row r="8" spans="1:10" ht="13" x14ac:dyDescent="0.15">
      <c r="A8" s="1" t="s">
        <v>7</v>
      </c>
      <c r="B8" s="19">
        <v>97</v>
      </c>
      <c r="C8" s="19">
        <f>+'Agosto 2020'!B8</f>
        <v>105</v>
      </c>
      <c r="D8" s="17">
        <f t="shared" si="2"/>
        <v>-7.6190476190476186</v>
      </c>
      <c r="E8" s="2">
        <f>+B8+'Julio 2021'!E8</f>
        <v>1049</v>
      </c>
      <c r="F8" s="2">
        <f>+C8+'Julio 2021'!F8</f>
        <v>1217</v>
      </c>
      <c r="G8" s="17">
        <f t="shared" si="0"/>
        <v>-13.804437140509449</v>
      </c>
      <c r="H8" s="2">
        <f>+B8-C8+'Julio 2021'!H8</f>
        <v>1542</v>
      </c>
      <c r="I8" s="18">
        <f>+'Agosto 2020'!H8</f>
        <v>2059</v>
      </c>
      <c r="J8" s="17">
        <f t="shared" si="1"/>
        <v>-25.109276347741623</v>
      </c>
    </row>
    <row r="9" spans="1:10" ht="13" x14ac:dyDescent="0.15">
      <c r="A9" s="1" t="s">
        <v>8</v>
      </c>
      <c r="B9" s="19">
        <v>180</v>
      </c>
      <c r="C9" s="19">
        <f>+'Agosto 2020'!B9</f>
        <v>148</v>
      </c>
      <c r="D9" s="17">
        <f t="shared" si="2"/>
        <v>21.621621621621621</v>
      </c>
      <c r="E9" s="2">
        <f>+B9+'Julio 2021'!E9</f>
        <v>1772</v>
      </c>
      <c r="F9" s="2">
        <f>+C9+'Julio 2021'!F9</f>
        <v>1466</v>
      </c>
      <c r="G9" s="17">
        <f t="shared" si="0"/>
        <v>20.873124147339698</v>
      </c>
      <c r="H9" s="2">
        <f>+B9-C9+'Julio 2021'!H9</f>
        <v>2577</v>
      </c>
      <c r="I9" s="18">
        <f>+'Agosto 2020'!H9</f>
        <v>2527</v>
      </c>
      <c r="J9" s="17">
        <f t="shared" si="1"/>
        <v>1.9786307874950535</v>
      </c>
    </row>
    <row r="10" spans="1:10" ht="13" x14ac:dyDescent="0.15">
      <c r="A10" s="1" t="s">
        <v>9</v>
      </c>
      <c r="B10" s="19">
        <v>248</v>
      </c>
      <c r="C10" s="19">
        <f>+'Agosto 2020'!B10</f>
        <v>225</v>
      </c>
      <c r="D10" s="17">
        <f t="shared" si="2"/>
        <v>10.222222222222221</v>
      </c>
      <c r="E10" s="2">
        <f>+B10+'Julio 2021'!E10</f>
        <v>2761</v>
      </c>
      <c r="F10" s="2">
        <f>+C10+'Julio 2021'!F10</f>
        <v>2068</v>
      </c>
      <c r="G10" s="17">
        <f t="shared" si="0"/>
        <v>33.51063829787234</v>
      </c>
      <c r="H10" s="2">
        <f>+B10-C10+'Julio 2021'!H10</f>
        <v>3994</v>
      </c>
      <c r="I10" s="18">
        <f>+'Agosto 2020'!H10</f>
        <v>3472</v>
      </c>
      <c r="J10" s="17">
        <f t="shared" si="1"/>
        <v>15.034562211981568</v>
      </c>
    </row>
    <row r="11" spans="1:10" ht="13" x14ac:dyDescent="0.15">
      <c r="A11" s="1" t="s">
        <v>10</v>
      </c>
      <c r="B11" s="19">
        <v>206</v>
      </c>
      <c r="C11" s="19">
        <f>+'Agosto 2020'!B11</f>
        <v>142</v>
      </c>
      <c r="D11" s="17">
        <f t="shared" si="2"/>
        <v>45.070422535211264</v>
      </c>
      <c r="E11" s="2">
        <f>+B11+'Julio 2021'!E11</f>
        <v>2209</v>
      </c>
      <c r="F11" s="2">
        <f>+C11+'Julio 2021'!F11</f>
        <v>1459</v>
      </c>
      <c r="G11" s="17">
        <f t="shared" si="0"/>
        <v>51.405071967100753</v>
      </c>
      <c r="H11" s="2">
        <f>+B11-C11+'Julio 2021'!H11</f>
        <v>3177</v>
      </c>
      <c r="I11" s="18">
        <f>+'Agosto 2020'!H11</f>
        <v>2498</v>
      </c>
      <c r="J11" s="17">
        <f t="shared" si="1"/>
        <v>27.181745396317055</v>
      </c>
    </row>
    <row r="12" spans="1:10" ht="13" x14ac:dyDescent="0.15">
      <c r="A12" s="1" t="s">
        <v>11</v>
      </c>
      <c r="B12" s="19">
        <v>225</v>
      </c>
      <c r="C12" s="19">
        <f>+'Agosto 2020'!B12</f>
        <v>181</v>
      </c>
      <c r="D12" s="17">
        <f t="shared" si="2"/>
        <v>24.30939226519337</v>
      </c>
      <c r="E12" s="2">
        <f>+B12+'Julio 2021'!E12</f>
        <v>2499</v>
      </c>
      <c r="F12" s="2">
        <f>+C12+'Julio 2021'!F12</f>
        <v>1610</v>
      </c>
      <c r="G12" s="17">
        <f t="shared" si="0"/>
        <v>55.217391304347828</v>
      </c>
      <c r="H12" s="2">
        <f>+B12-C12+'Julio 2021'!H12</f>
        <v>3669</v>
      </c>
      <c r="I12" s="18">
        <f>+'Agosto 2020'!H12</f>
        <v>2727</v>
      </c>
      <c r="J12" s="17">
        <f t="shared" si="1"/>
        <v>34.54345434543454</v>
      </c>
    </row>
    <row r="13" spans="1:10" x14ac:dyDescent="0.15">
      <c r="A13" s="8" t="s">
        <v>2</v>
      </c>
      <c r="B13" s="6">
        <f t="shared" ref="B13" si="4">+B8+B9+B10+B11+B12</f>
        <v>956</v>
      </c>
      <c r="C13" s="6">
        <f>SUM(C8:C12)</f>
        <v>801</v>
      </c>
      <c r="D13" s="7">
        <f>+(B13-C13)*100/C13</f>
        <v>19.350811485642947</v>
      </c>
      <c r="E13" s="6">
        <f>SUM(E8:E12)</f>
        <v>10290</v>
      </c>
      <c r="F13" s="6">
        <f>SUM(F8:F12)</f>
        <v>7820</v>
      </c>
      <c r="G13" s="7">
        <f t="shared" si="0"/>
        <v>31.585677749360613</v>
      </c>
      <c r="H13" s="6">
        <f>SUM(H8:H12)</f>
        <v>14959</v>
      </c>
      <c r="I13" s="6">
        <f>SUM(I8:I12)</f>
        <v>13283</v>
      </c>
      <c r="J13" s="7">
        <f t="shared" si="1"/>
        <v>12.617631559135738</v>
      </c>
    </row>
    <row r="14" spans="1:10" ht="13" x14ac:dyDescent="0.15">
      <c r="A14" s="1" t="s">
        <v>12</v>
      </c>
      <c r="B14" s="19">
        <v>95</v>
      </c>
      <c r="C14" s="19">
        <f>+'Agosto 2020'!B14</f>
        <v>94</v>
      </c>
      <c r="D14" s="17">
        <f t="shared" si="2"/>
        <v>1.0638297872340425</v>
      </c>
      <c r="E14" s="2">
        <f>+B14+'Julio 2021'!E14</f>
        <v>1212</v>
      </c>
      <c r="F14" s="2">
        <f>+C14+'Julio 2021'!F14</f>
        <v>768</v>
      </c>
      <c r="G14" s="17">
        <f t="shared" si="0"/>
        <v>57.8125</v>
      </c>
      <c r="H14" s="2">
        <f>+B14-C14+'Julio 2021'!H14</f>
        <v>1750</v>
      </c>
      <c r="I14" s="18">
        <f>+'Agosto 2020'!H14</f>
        <v>1327</v>
      </c>
      <c r="J14" s="17">
        <f t="shared" si="1"/>
        <v>31.876412961567446</v>
      </c>
    </row>
    <row r="15" spans="1:10" ht="13" x14ac:dyDescent="0.15">
      <c r="A15" s="1" t="s">
        <v>13</v>
      </c>
      <c r="B15" s="19">
        <v>74</v>
      </c>
      <c r="C15" s="19">
        <f>+'Agosto 2020'!B15</f>
        <v>69</v>
      </c>
      <c r="D15" s="17">
        <f t="shared" si="2"/>
        <v>7.2463768115942031</v>
      </c>
      <c r="E15" s="2">
        <f>+B15+'Julio 2021'!E15</f>
        <v>966</v>
      </c>
      <c r="F15" s="2">
        <f>+C15+'Julio 2021'!F15</f>
        <v>660</v>
      </c>
      <c r="G15" s="17">
        <f t="shared" si="0"/>
        <v>46.363636363636367</v>
      </c>
      <c r="H15" s="2">
        <f>+B15-C15+'Julio 2021'!H15</f>
        <v>1439</v>
      </c>
      <c r="I15" s="18">
        <f>+'Agosto 2020'!H15</f>
        <v>1075</v>
      </c>
      <c r="J15" s="17">
        <f t="shared" si="1"/>
        <v>33.860465116279073</v>
      </c>
    </row>
    <row r="16" spans="1:10" ht="13" x14ac:dyDescent="0.15">
      <c r="A16" s="1" t="s">
        <v>14</v>
      </c>
      <c r="B16" s="19">
        <v>106</v>
      </c>
      <c r="C16" s="19">
        <f>+'Agosto 2020'!B16</f>
        <v>73</v>
      </c>
      <c r="D16" s="17">
        <f t="shared" si="2"/>
        <v>45.205479452054796</v>
      </c>
      <c r="E16" s="2">
        <f>+B16+'Julio 2021'!E16</f>
        <v>928</v>
      </c>
      <c r="F16" s="2">
        <f>+C16+'Julio 2021'!F16</f>
        <v>602</v>
      </c>
      <c r="G16" s="17">
        <f t="shared" si="0"/>
        <v>54.152823920265782</v>
      </c>
      <c r="H16" s="2">
        <f>+B16-C16+'Julio 2021'!H16</f>
        <v>1354</v>
      </c>
      <c r="I16" s="18">
        <f>+'Agosto 2020'!H16</f>
        <v>978</v>
      </c>
      <c r="J16" s="17">
        <f t="shared" si="1"/>
        <v>38.445807770961146</v>
      </c>
    </row>
    <row r="17" spans="1:10" ht="13" x14ac:dyDescent="0.15">
      <c r="A17" s="1" t="s">
        <v>15</v>
      </c>
      <c r="B17" s="19">
        <v>55</v>
      </c>
      <c r="C17" s="19">
        <f>+'Agosto 2020'!B17</f>
        <v>53</v>
      </c>
      <c r="D17" s="17">
        <f t="shared" si="2"/>
        <v>3.7735849056603774</v>
      </c>
      <c r="E17" s="2">
        <f>+B17+'Julio 2021'!E17</f>
        <v>656</v>
      </c>
      <c r="F17" s="2">
        <f>+C17+'Julio 2021'!F17</f>
        <v>436</v>
      </c>
      <c r="G17" s="17">
        <f t="shared" si="0"/>
        <v>50.458715596330272</v>
      </c>
      <c r="H17" s="2">
        <f>+B17-C17+'Julio 2021'!H17</f>
        <v>959</v>
      </c>
      <c r="I17" s="18">
        <f>+'Agosto 2020'!H17</f>
        <v>724</v>
      </c>
      <c r="J17" s="17">
        <f t="shared" si="1"/>
        <v>32.458563535911601</v>
      </c>
    </row>
    <row r="18" spans="1:10" ht="13" x14ac:dyDescent="0.15">
      <c r="A18" s="1" t="s">
        <v>31</v>
      </c>
      <c r="B18" s="19">
        <v>34</v>
      </c>
      <c r="C18" s="19">
        <f>+'Agosto 2020'!B18</f>
        <v>25</v>
      </c>
      <c r="D18" s="17">
        <f t="shared" si="2"/>
        <v>36</v>
      </c>
      <c r="E18" s="2">
        <f>+B18+'Julio 2021'!E18</f>
        <v>370</v>
      </c>
      <c r="F18" s="2">
        <f>+C18+'Julio 2021'!F18</f>
        <v>265</v>
      </c>
      <c r="G18" s="17">
        <f t="shared" si="0"/>
        <v>39.622641509433961</v>
      </c>
      <c r="H18" s="2">
        <f>+B18-C18+'Julio 2021'!H18</f>
        <v>548</v>
      </c>
      <c r="I18" s="18">
        <f>+'Agosto 2020'!H18</f>
        <v>441</v>
      </c>
      <c r="J18" s="17">
        <f t="shared" si="1"/>
        <v>24.263038548752835</v>
      </c>
    </row>
    <row r="19" spans="1:10" x14ac:dyDescent="0.15">
      <c r="A19" s="8" t="s">
        <v>3</v>
      </c>
      <c r="B19" s="6">
        <f t="shared" ref="B19" si="5">+B14+B16+B15+B17+B18</f>
        <v>364</v>
      </c>
      <c r="C19" s="6">
        <f>SUM(C14:C18)</f>
        <v>314</v>
      </c>
      <c r="D19" s="7">
        <f>+(B19-C19)*100/C19</f>
        <v>15.923566878980891</v>
      </c>
      <c r="E19" s="6">
        <f>SUM(E14:E18)</f>
        <v>4132</v>
      </c>
      <c r="F19" s="6">
        <f>SUM(F14:F18)</f>
        <v>2731</v>
      </c>
      <c r="G19" s="7">
        <f t="shared" si="0"/>
        <v>51.299890150128157</v>
      </c>
      <c r="H19" s="6">
        <f>SUM(H14:H18)</f>
        <v>6050</v>
      </c>
      <c r="I19" s="6">
        <f>SUM(I14:I18)</f>
        <v>4545</v>
      </c>
      <c r="J19" s="7">
        <f t="shared" si="1"/>
        <v>33.113311331133112</v>
      </c>
    </row>
    <row r="20" spans="1:10" ht="13" x14ac:dyDescent="0.15">
      <c r="A20" s="1" t="s">
        <v>16</v>
      </c>
      <c r="B20" s="19">
        <v>26</v>
      </c>
      <c r="C20" s="19">
        <f>+'Agosto 2020'!B20</f>
        <v>28</v>
      </c>
      <c r="D20" s="17">
        <f t="shared" ref="D20:D27" si="6">+(B20-C20)*100/C20</f>
        <v>-7.1428571428571432</v>
      </c>
      <c r="E20" s="2">
        <f>+B20+'Julio 2021'!E20</f>
        <v>321</v>
      </c>
      <c r="F20" s="2">
        <f>+C20+'Julio 2021'!F20</f>
        <v>241</v>
      </c>
      <c r="G20" s="17">
        <f t="shared" si="0"/>
        <v>33.19502074688797</v>
      </c>
      <c r="H20" s="2">
        <f>+B20-C20+'Julio 2021'!H20</f>
        <v>495</v>
      </c>
      <c r="I20" s="18">
        <f>+'Agosto 2020'!H20</f>
        <v>393</v>
      </c>
      <c r="J20" s="17">
        <f t="shared" si="1"/>
        <v>25.954198473282442</v>
      </c>
    </row>
    <row r="21" spans="1:10" ht="13" x14ac:dyDescent="0.15">
      <c r="A21" s="1" t="s">
        <v>17</v>
      </c>
      <c r="B21" s="19">
        <v>40</v>
      </c>
      <c r="C21" s="19">
        <f>+'Agosto 2020'!B21</f>
        <v>29</v>
      </c>
      <c r="D21" s="17">
        <f t="shared" si="6"/>
        <v>37.931034482758619</v>
      </c>
      <c r="E21" s="2">
        <f>+B21+'Julio 2021'!E21</f>
        <v>311</v>
      </c>
      <c r="F21" s="2">
        <f>+C21+'Julio 2021'!F21</f>
        <v>236</v>
      </c>
      <c r="G21" s="17">
        <f t="shared" si="0"/>
        <v>31.779661016949152</v>
      </c>
      <c r="H21" s="2">
        <f>+B21-C21+'Julio 2021'!H21</f>
        <v>445</v>
      </c>
      <c r="I21" s="18">
        <f>+'Agosto 2020'!H21</f>
        <v>377</v>
      </c>
      <c r="J21" s="17">
        <f t="shared" si="1"/>
        <v>18.03713527851459</v>
      </c>
    </row>
    <row r="22" spans="1:10" ht="13" x14ac:dyDescent="0.15">
      <c r="A22" s="1" t="s">
        <v>19</v>
      </c>
      <c r="B22" s="19">
        <v>7</v>
      </c>
      <c r="C22" s="19">
        <f>+'Agosto 2020'!B22</f>
        <v>16</v>
      </c>
      <c r="D22" s="17">
        <f t="shared" si="6"/>
        <v>-56.25</v>
      </c>
      <c r="E22" s="2">
        <f>+B22+'Julio 2021'!E22</f>
        <v>115</v>
      </c>
      <c r="F22" s="2">
        <f>+C22+'Julio 2021'!F22</f>
        <v>113</v>
      </c>
      <c r="G22" s="17">
        <f t="shared" si="0"/>
        <v>1.7699115044247788</v>
      </c>
      <c r="H22" s="2">
        <f>+B22-C22+'Julio 2021'!H22</f>
        <v>165</v>
      </c>
      <c r="I22" s="18">
        <f>+'Agosto 2020'!H22</f>
        <v>165</v>
      </c>
      <c r="J22" s="17">
        <f t="shared" si="1"/>
        <v>0</v>
      </c>
    </row>
    <row r="23" spans="1:10" ht="13" x14ac:dyDescent="0.15">
      <c r="A23" s="1" t="s">
        <v>18</v>
      </c>
      <c r="B23" s="19">
        <v>15</v>
      </c>
      <c r="C23" s="19">
        <f>+'Agosto 2020'!B23</f>
        <v>13</v>
      </c>
      <c r="D23" s="17">
        <f t="shared" si="6"/>
        <v>15.384615384615385</v>
      </c>
      <c r="E23" s="2">
        <f>+B23+'Julio 2021'!E23</f>
        <v>190</v>
      </c>
      <c r="F23" s="2">
        <f>+C23+'Julio 2021'!F23</f>
        <v>108</v>
      </c>
      <c r="G23" s="17">
        <f t="shared" si="0"/>
        <v>75.925925925925924</v>
      </c>
      <c r="H23" s="2">
        <f>+B23-C23+'Julio 2021'!H23</f>
        <v>291</v>
      </c>
      <c r="I23" s="18">
        <f>+'Agosto 2020'!H23</f>
        <v>196</v>
      </c>
      <c r="J23" s="17">
        <f t="shared" si="1"/>
        <v>48.469387755102041</v>
      </c>
    </row>
    <row r="24" spans="1:10" ht="13" x14ac:dyDescent="0.15">
      <c r="A24" s="1" t="s">
        <v>20</v>
      </c>
      <c r="B24" s="19">
        <v>11</v>
      </c>
      <c r="C24" s="19">
        <f>+'Agosto 2020'!B24</f>
        <v>23</v>
      </c>
      <c r="D24" s="17">
        <f t="shared" si="6"/>
        <v>-52.173913043478258</v>
      </c>
      <c r="E24" s="2">
        <f>+B24+'Julio 2021'!E24</f>
        <v>177</v>
      </c>
      <c r="F24" s="2">
        <f>+C24+'Julio 2021'!F24</f>
        <v>113</v>
      </c>
      <c r="G24" s="17">
        <f t="shared" si="0"/>
        <v>56.637168141592923</v>
      </c>
      <c r="H24" s="2">
        <f>+B24-C24+'Julio 2021'!H24</f>
        <v>259</v>
      </c>
      <c r="I24" s="18">
        <f>+'Agosto 2020'!H24</f>
        <v>183</v>
      </c>
      <c r="J24" s="17">
        <f t="shared" si="1"/>
        <v>41.530054644808743</v>
      </c>
    </row>
    <row r="25" spans="1:10" ht="13" x14ac:dyDescent="0.15">
      <c r="A25" s="1" t="s">
        <v>22</v>
      </c>
      <c r="B25" s="19">
        <v>31</v>
      </c>
      <c r="C25" s="19">
        <f>+'Agosto 2020'!B25</f>
        <v>36</v>
      </c>
      <c r="D25" s="17">
        <f t="shared" si="6"/>
        <v>-13.888888888888889</v>
      </c>
      <c r="E25" s="2">
        <f>+B25+'Julio 2021'!E25</f>
        <v>346</v>
      </c>
      <c r="F25" s="2">
        <f>+C25+'Julio 2021'!F25</f>
        <v>221</v>
      </c>
      <c r="G25" s="17">
        <f t="shared" si="0"/>
        <v>56.561085972850677</v>
      </c>
      <c r="H25" s="2">
        <f>+B25-C25+'Julio 2021'!H25</f>
        <v>502</v>
      </c>
      <c r="I25" s="18">
        <f>+'Agosto 2020'!H25</f>
        <v>352</v>
      </c>
      <c r="J25" s="17">
        <f t="shared" si="1"/>
        <v>42.613636363636367</v>
      </c>
    </row>
    <row r="26" spans="1:10" ht="13" x14ac:dyDescent="0.15">
      <c r="A26" s="1" t="s">
        <v>21</v>
      </c>
      <c r="B26" s="19">
        <v>9</v>
      </c>
      <c r="C26" s="19">
        <f>+'Agosto 2020'!B26</f>
        <v>9</v>
      </c>
      <c r="D26" s="17">
        <f t="shared" si="6"/>
        <v>0</v>
      </c>
      <c r="E26" s="2">
        <f>+B26+'Julio 2021'!E26</f>
        <v>119</v>
      </c>
      <c r="F26" s="2">
        <f>+C26+'Julio 2021'!F26</f>
        <v>71</v>
      </c>
      <c r="G26" s="17">
        <f t="shared" si="0"/>
        <v>67.605633802816897</v>
      </c>
      <c r="H26" s="2">
        <f>+B26-C26+'Julio 2021'!H26</f>
        <v>173</v>
      </c>
      <c r="I26" s="18">
        <f>+'Agosto 2020'!H26</f>
        <v>104</v>
      </c>
      <c r="J26" s="17">
        <f t="shared" si="1"/>
        <v>66.34615384615384</v>
      </c>
    </row>
    <row r="27" spans="1:10" ht="13" x14ac:dyDescent="0.15">
      <c r="A27" s="1" t="s">
        <v>30</v>
      </c>
      <c r="B27" s="19">
        <v>6</v>
      </c>
      <c r="C27" s="19">
        <f>+'Agosto 2020'!B27</f>
        <v>3</v>
      </c>
      <c r="D27" s="17">
        <f t="shared" si="6"/>
        <v>100</v>
      </c>
      <c r="E27" s="2">
        <f>+B27+'Julio 2021'!E27</f>
        <v>64</v>
      </c>
      <c r="F27" s="2">
        <f>+C27+'Julio 2021'!F27</f>
        <v>31</v>
      </c>
      <c r="G27" s="17">
        <f t="shared" si="0"/>
        <v>106.45161290322581</v>
      </c>
      <c r="H27" s="2">
        <f>+B27-C27+'Julio 2021'!H27</f>
        <v>88</v>
      </c>
      <c r="I27" s="18">
        <f>+'Agosto 2020'!H27</f>
        <v>51</v>
      </c>
      <c r="J27" s="17">
        <f t="shared" si="1"/>
        <v>72.549019607843135</v>
      </c>
    </row>
    <row r="28" spans="1:10" x14ac:dyDescent="0.15">
      <c r="A28" s="8" t="s">
        <v>27</v>
      </c>
      <c r="B28" s="6">
        <f>SUM(B20:B27)</f>
        <v>145</v>
      </c>
      <c r="C28" s="6">
        <f>SUM(C20:C27)</f>
        <v>157</v>
      </c>
      <c r="D28" s="7">
        <f>+(B28-C28)*100/C28</f>
        <v>-7.6433121019108281</v>
      </c>
      <c r="E28" s="6">
        <f>SUM(E20:E27)</f>
        <v>1643</v>
      </c>
      <c r="F28" s="6">
        <f>SUM(F20:F27)</f>
        <v>1134</v>
      </c>
      <c r="G28" s="7">
        <f>+(E28-F28)*100/F28</f>
        <v>44.885361552028222</v>
      </c>
      <c r="H28" s="6">
        <f>SUM(H20:H27)</f>
        <v>2418</v>
      </c>
      <c r="I28" s="6">
        <f>SUM(I20:I27)</f>
        <v>1821</v>
      </c>
      <c r="J28" s="7">
        <f>+(H28-I28)*100/I28</f>
        <v>32.784184514003293</v>
      </c>
    </row>
    <row r="29" spans="1:10" ht="14" x14ac:dyDescent="0.15">
      <c r="A29" s="16" t="s">
        <v>28</v>
      </c>
      <c r="B29" s="14">
        <f>+B7+B13+B19+B28</f>
        <v>1747</v>
      </c>
      <c r="C29" s="14">
        <f>+C7+C13+C19+C28</f>
        <v>1517</v>
      </c>
      <c r="D29" s="15">
        <f>+(B29-C29)*100/C29</f>
        <v>15.161502966381015</v>
      </c>
      <c r="E29" s="14">
        <f t="shared" ref="E29:I29" si="7">+E7+E13+E19+E28</f>
        <v>19259</v>
      </c>
      <c r="F29" s="14">
        <f t="shared" si="7"/>
        <v>14642</v>
      </c>
      <c r="G29" s="15">
        <f>+(E29-F29)*100/F29</f>
        <v>31.532577516732687</v>
      </c>
      <c r="H29" s="14">
        <f t="shared" si="7"/>
        <v>28075</v>
      </c>
      <c r="I29" s="14">
        <f t="shared" si="7"/>
        <v>24810</v>
      </c>
      <c r="J29" s="15">
        <f>+(H29-I29)*100/I29</f>
        <v>13.160016122531237</v>
      </c>
    </row>
    <row r="30" spans="1:10" x14ac:dyDescent="0.15">
      <c r="A30" s="13" t="s">
        <v>29</v>
      </c>
      <c r="B30" s="13">
        <f>+B29-B7</f>
        <v>1465</v>
      </c>
      <c r="C30" s="13">
        <f>+C29-C7</f>
        <v>1272</v>
      </c>
      <c r="D30" s="12">
        <f>+(B30-C30)*100/C30</f>
        <v>15.172955974842766</v>
      </c>
      <c r="E30" s="13">
        <f t="shared" ref="E30:I30" si="8">+E29-E7</f>
        <v>16065</v>
      </c>
      <c r="F30" s="13">
        <f t="shared" si="8"/>
        <v>11685</v>
      </c>
      <c r="G30" s="12">
        <f>+(E30-F30)*100/F30</f>
        <v>37.483953786906291</v>
      </c>
      <c r="H30" s="13">
        <f t="shared" si="8"/>
        <v>23427</v>
      </c>
      <c r="I30" s="13">
        <f t="shared" si="8"/>
        <v>19649</v>
      </c>
      <c r="J30" s="12">
        <f>+(H30-I30)*100/I30</f>
        <v>19.227441600081431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9504-F91C-194A-AE59-6BE1E475BDDE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73</v>
      </c>
      <c r="C4" s="19">
        <f>+'Julio 2023'!B4</f>
        <v>73</v>
      </c>
      <c r="D4" s="17">
        <f>+(B4-C4)*100/C4</f>
        <v>0</v>
      </c>
      <c r="E4" s="2">
        <f>+B4+'Junio 2024'!E4</f>
        <v>555</v>
      </c>
      <c r="F4" s="2">
        <f>+C4+'Junio 2024'!F4</f>
        <v>636</v>
      </c>
      <c r="G4" s="17">
        <f t="shared" ref="G4:G27" si="0">+(E4-F4)*100/F4</f>
        <v>-12.735849056603774</v>
      </c>
      <c r="H4" s="2">
        <f>+B4-C4+'Junio 2024'!H4</f>
        <v>938</v>
      </c>
      <c r="I4" s="18">
        <f>+'Julio 2023'!H4</f>
        <v>1038</v>
      </c>
      <c r="J4" s="17">
        <f t="shared" ref="J4:J27" si="1">+(H4-I4)*100/I4</f>
        <v>-9.6339113680154149</v>
      </c>
    </row>
    <row r="5" spans="1:10" ht="13" x14ac:dyDescent="0.15">
      <c r="A5" s="1" t="s">
        <v>5</v>
      </c>
      <c r="B5" s="2">
        <v>94</v>
      </c>
      <c r="C5" s="19">
        <f>+'Julio 2023'!B5</f>
        <v>77</v>
      </c>
      <c r="D5" s="17">
        <f t="shared" ref="D5:D18" si="2">+(B5-C5)*100/C5</f>
        <v>22.077922077922079</v>
      </c>
      <c r="E5" s="2">
        <f>+B5+'Junio 2024'!E5</f>
        <v>699</v>
      </c>
      <c r="F5" s="2">
        <f>+C5+'Junio 2024'!F5</f>
        <v>714</v>
      </c>
      <c r="G5" s="17">
        <f t="shared" si="0"/>
        <v>-2.1008403361344539</v>
      </c>
      <c r="H5" s="2">
        <f>+B5-C5+'Junio 2024'!H5</f>
        <v>1138</v>
      </c>
      <c r="I5" s="18">
        <f>+'Julio 2023'!H5</f>
        <v>1162</v>
      </c>
      <c r="J5" s="17">
        <f t="shared" si="1"/>
        <v>-2.0654044750430294</v>
      </c>
    </row>
    <row r="6" spans="1:10" ht="13" x14ac:dyDescent="0.15">
      <c r="A6" s="1" t="s">
        <v>6</v>
      </c>
      <c r="B6" s="2">
        <v>128</v>
      </c>
      <c r="C6" s="19">
        <f>+'Julio 2023'!B6</f>
        <v>89</v>
      </c>
      <c r="D6" s="17">
        <f t="shared" si="2"/>
        <v>43.820224719101127</v>
      </c>
      <c r="E6" s="2">
        <f>+B6+'Junio 2024'!E6</f>
        <v>846</v>
      </c>
      <c r="F6" s="2">
        <f>+C6+'Junio 2024'!F6</f>
        <v>881</v>
      </c>
      <c r="G6" s="17">
        <f t="shared" si="0"/>
        <v>-3.9727582292849033</v>
      </c>
      <c r="H6" s="2">
        <f>+B6-C6+'Junio 2024'!H6</f>
        <v>1386</v>
      </c>
      <c r="I6" s="18">
        <f>+'Julio 2023'!H6</f>
        <v>1475</v>
      </c>
      <c r="J6" s="17">
        <f t="shared" si="1"/>
        <v>-6.0338983050847457</v>
      </c>
    </row>
    <row r="7" spans="1:10" x14ac:dyDescent="0.15">
      <c r="A7" s="8" t="s">
        <v>1</v>
      </c>
      <c r="B7" s="6">
        <f t="shared" ref="B7" si="3">SUM(B4:B6)</f>
        <v>295</v>
      </c>
      <c r="C7" s="6">
        <f>SUM(C4:C6)</f>
        <v>239</v>
      </c>
      <c r="D7" s="7">
        <f>+(B7-C7)*100/C7</f>
        <v>23.430962343096233</v>
      </c>
      <c r="E7" s="6">
        <f>SUM(E4:E6)</f>
        <v>2100</v>
      </c>
      <c r="F7" s="6">
        <f>SUM(F4:F6)</f>
        <v>2231</v>
      </c>
      <c r="G7" s="7">
        <f t="shared" si="0"/>
        <v>-5.8718063648588075</v>
      </c>
      <c r="H7" s="6">
        <f>SUM(H4:H6)</f>
        <v>3462</v>
      </c>
      <c r="I7" s="6">
        <f>SUM(I4:I6)</f>
        <v>3675</v>
      </c>
      <c r="J7" s="7">
        <f t="shared" si="1"/>
        <v>-5.795918367346939</v>
      </c>
    </row>
    <row r="8" spans="1:10" ht="13" x14ac:dyDescent="0.15">
      <c r="A8" s="1" t="s">
        <v>7</v>
      </c>
      <c r="B8" s="2">
        <v>98</v>
      </c>
      <c r="C8" s="19">
        <f>+'Julio 2023'!B8</f>
        <v>101</v>
      </c>
      <c r="D8" s="17">
        <f t="shared" si="2"/>
        <v>-2.9702970297029703</v>
      </c>
      <c r="E8" s="2">
        <f>+B8+'Junio 2024'!E8</f>
        <v>728</v>
      </c>
      <c r="F8" s="2">
        <f>+C8+'Junio 2024'!F8</f>
        <v>761</v>
      </c>
      <c r="G8" s="17">
        <f t="shared" si="0"/>
        <v>-4.3363994743758214</v>
      </c>
      <c r="H8" s="2">
        <f>+B8-C8+'Junio 2024'!H8</f>
        <v>1218</v>
      </c>
      <c r="I8" s="18">
        <f>+'Julio 2023'!H8</f>
        <v>1262</v>
      </c>
      <c r="J8" s="17">
        <f t="shared" si="1"/>
        <v>-3.4865293185419968</v>
      </c>
    </row>
    <row r="9" spans="1:10" ht="13" x14ac:dyDescent="0.15">
      <c r="A9" s="1" t="s">
        <v>8</v>
      </c>
      <c r="B9" s="2">
        <v>211</v>
      </c>
      <c r="C9" s="19">
        <f>+'Julio 2023'!B9</f>
        <v>137</v>
      </c>
      <c r="D9" s="17">
        <f t="shared" si="2"/>
        <v>54.014598540145982</v>
      </c>
      <c r="E9" s="2">
        <f>+B9+'Junio 2024'!E9</f>
        <v>1428</v>
      </c>
      <c r="F9" s="2">
        <f>+C9+'Junio 2024'!F9</f>
        <v>1314</v>
      </c>
      <c r="G9" s="17">
        <f t="shared" si="0"/>
        <v>8.6757990867579906</v>
      </c>
      <c r="H9" s="2">
        <f>+B9-C9+'Junio 2024'!H9</f>
        <v>2242</v>
      </c>
      <c r="I9" s="18">
        <f>+'Julio 2023'!H9</f>
        <v>2234</v>
      </c>
      <c r="J9" s="17">
        <f t="shared" si="1"/>
        <v>0.35810205908683973</v>
      </c>
    </row>
    <row r="10" spans="1:10" ht="13" x14ac:dyDescent="0.15">
      <c r="A10" s="1" t="s">
        <v>9</v>
      </c>
      <c r="B10" s="2">
        <v>276</v>
      </c>
      <c r="C10" s="19">
        <f>+'Julio 2023'!B10</f>
        <v>250</v>
      </c>
      <c r="D10" s="17">
        <f t="shared" si="2"/>
        <v>10.4</v>
      </c>
      <c r="E10" s="2">
        <f>+B10+'Junio 2024'!E10</f>
        <v>2188</v>
      </c>
      <c r="F10" s="2">
        <f>+C10+'Junio 2024'!F10</f>
        <v>2121</v>
      </c>
      <c r="G10" s="17">
        <f t="shared" si="0"/>
        <v>3.1588873173031589</v>
      </c>
      <c r="H10" s="2">
        <f>+B10-C10+'Junio 2024'!H10</f>
        <v>3544</v>
      </c>
      <c r="I10" s="18">
        <f>+'Julio 2023'!H10</f>
        <v>3484</v>
      </c>
      <c r="J10" s="17">
        <f t="shared" si="1"/>
        <v>1.7221584385763491</v>
      </c>
    </row>
    <row r="11" spans="1:10" ht="13" x14ac:dyDescent="0.15">
      <c r="A11" s="1" t="s">
        <v>10</v>
      </c>
      <c r="B11" s="2">
        <v>255</v>
      </c>
      <c r="C11" s="19">
        <f>+'Julio 2023'!B11</f>
        <v>155</v>
      </c>
      <c r="D11" s="17">
        <f t="shared" si="2"/>
        <v>64.516129032258064</v>
      </c>
      <c r="E11" s="2">
        <f>+B11+'Junio 2024'!E11</f>
        <v>1805</v>
      </c>
      <c r="F11" s="2">
        <f>+C11+'Junio 2024'!F11</f>
        <v>1713</v>
      </c>
      <c r="G11" s="17">
        <f t="shared" si="0"/>
        <v>5.3706946876824286</v>
      </c>
      <c r="H11" s="2">
        <f>+B11-C11+'Junio 2024'!H11</f>
        <v>2857</v>
      </c>
      <c r="I11" s="18">
        <f>+'Julio 2023'!H11</f>
        <v>2831</v>
      </c>
      <c r="J11" s="17">
        <f t="shared" si="1"/>
        <v>0.91840339102790536</v>
      </c>
    </row>
    <row r="12" spans="1:10" ht="13" x14ac:dyDescent="0.15">
      <c r="A12" s="1" t="s">
        <v>11</v>
      </c>
      <c r="B12" s="2">
        <v>285</v>
      </c>
      <c r="C12" s="19">
        <f>+'Julio 2023'!B12</f>
        <v>214</v>
      </c>
      <c r="D12" s="17">
        <f t="shared" si="2"/>
        <v>33.177570093457945</v>
      </c>
      <c r="E12" s="2">
        <f>+B12+'Junio 2024'!E12</f>
        <v>2102</v>
      </c>
      <c r="F12" s="2">
        <f>+C12+'Junio 2024'!F12</f>
        <v>1971</v>
      </c>
      <c r="G12" s="17">
        <f t="shared" si="0"/>
        <v>6.6463723997970572</v>
      </c>
      <c r="H12" s="2">
        <f>+B12-C12+'Junio 2024'!H12</f>
        <v>3337</v>
      </c>
      <c r="I12" s="18">
        <f>+'Julio 2023'!H12</f>
        <v>3259</v>
      </c>
      <c r="J12" s="17">
        <f t="shared" si="1"/>
        <v>2.3933722000613686</v>
      </c>
    </row>
    <row r="13" spans="1:10" x14ac:dyDescent="0.15">
      <c r="A13" s="8" t="s">
        <v>2</v>
      </c>
      <c r="B13" s="6">
        <f t="shared" ref="B13" si="4">SUM(B8:B12)</f>
        <v>1125</v>
      </c>
      <c r="C13" s="6">
        <f>SUM(C8:C12)</f>
        <v>857</v>
      </c>
      <c r="D13" s="7">
        <f>+(B13-C13)*100/C13</f>
        <v>31.271878646441074</v>
      </c>
      <c r="E13" s="6">
        <f>SUM(E8:E12)</f>
        <v>8251</v>
      </c>
      <c r="F13" s="6">
        <f>SUM(F8:F12)</f>
        <v>7880</v>
      </c>
      <c r="G13" s="7">
        <f t="shared" si="0"/>
        <v>4.7081218274111674</v>
      </c>
      <c r="H13" s="6">
        <f>SUM(H8:H12)</f>
        <v>13198</v>
      </c>
      <c r="I13" s="6">
        <f>SUM(I8:I12)</f>
        <v>13070</v>
      </c>
      <c r="J13" s="7">
        <f t="shared" si="1"/>
        <v>0.97934200459066567</v>
      </c>
    </row>
    <row r="14" spans="1:10" ht="13" x14ac:dyDescent="0.15">
      <c r="A14" s="1" t="s">
        <v>12</v>
      </c>
      <c r="B14" s="2">
        <v>142</v>
      </c>
      <c r="C14" s="19">
        <f>+'Julio 2023'!B14</f>
        <v>126</v>
      </c>
      <c r="D14" s="17">
        <f t="shared" si="2"/>
        <v>12.698412698412698</v>
      </c>
      <c r="E14" s="2">
        <f>+B14+'Junio 2024'!E14</f>
        <v>1127</v>
      </c>
      <c r="F14" s="2">
        <f>+C14+'Junio 2024'!F14</f>
        <v>1006</v>
      </c>
      <c r="G14" s="17">
        <f t="shared" si="0"/>
        <v>12.027833001988071</v>
      </c>
      <c r="H14" s="2">
        <f>+B14-C14+'Junio 2024'!H14</f>
        <v>1742</v>
      </c>
      <c r="I14" s="18">
        <f>+'Julio 2023'!H14</f>
        <v>1684</v>
      </c>
      <c r="J14" s="17">
        <f t="shared" si="1"/>
        <v>3.4441805225653206</v>
      </c>
    </row>
    <row r="15" spans="1:10" ht="13" x14ac:dyDescent="0.15">
      <c r="A15" s="1" t="s">
        <v>13</v>
      </c>
      <c r="B15" s="2">
        <v>141</v>
      </c>
      <c r="C15" s="19">
        <f>+'Julio 2023'!B15</f>
        <v>102</v>
      </c>
      <c r="D15" s="17">
        <f t="shared" si="2"/>
        <v>38.235294117647058</v>
      </c>
      <c r="E15" s="2">
        <f>+B15+'Junio 2024'!E15</f>
        <v>898</v>
      </c>
      <c r="F15" s="2">
        <f>+C15+'Junio 2024'!F15</f>
        <v>814</v>
      </c>
      <c r="G15" s="17">
        <f t="shared" si="0"/>
        <v>10.31941031941032</v>
      </c>
      <c r="H15" s="2">
        <f>+B15-C15+'Junio 2024'!H15</f>
        <v>1425</v>
      </c>
      <c r="I15" s="18">
        <f>+'Julio 2023'!H15</f>
        <v>1342</v>
      </c>
      <c r="J15" s="17">
        <f t="shared" si="1"/>
        <v>6.184798807749627</v>
      </c>
    </row>
    <row r="16" spans="1:10" ht="13" x14ac:dyDescent="0.15">
      <c r="A16" s="1" t="s">
        <v>14</v>
      </c>
      <c r="B16" s="2">
        <v>93</v>
      </c>
      <c r="C16" s="19">
        <f>+'Julio 2023'!B16</f>
        <v>74</v>
      </c>
      <c r="D16" s="17">
        <f t="shared" si="2"/>
        <v>25.675675675675677</v>
      </c>
      <c r="E16" s="2">
        <f>+B16+'Junio 2024'!E16</f>
        <v>781</v>
      </c>
      <c r="F16" s="2">
        <f>+C16+'Junio 2024'!F16</f>
        <v>674</v>
      </c>
      <c r="G16" s="17">
        <f t="shared" si="0"/>
        <v>15.875370919881306</v>
      </c>
      <c r="H16" s="2">
        <f>+B16-C16+'Junio 2024'!H16</f>
        <v>1236</v>
      </c>
      <c r="I16" s="18">
        <f>+'Julio 2023'!H16</f>
        <v>1149</v>
      </c>
      <c r="J16" s="17">
        <f t="shared" si="1"/>
        <v>7.5718015665796345</v>
      </c>
    </row>
    <row r="17" spans="1:10" ht="13" x14ac:dyDescent="0.15">
      <c r="A17" s="1" t="s">
        <v>15</v>
      </c>
      <c r="B17" s="2">
        <v>73</v>
      </c>
      <c r="C17" s="19">
        <f>+'Julio 2023'!B17</f>
        <v>52</v>
      </c>
      <c r="D17" s="17">
        <f t="shared" si="2"/>
        <v>40.384615384615387</v>
      </c>
      <c r="E17" s="2">
        <f>+B17+'Junio 2024'!E17</f>
        <v>535</v>
      </c>
      <c r="F17" s="2">
        <f>+C17+'Junio 2024'!F17</f>
        <v>488</v>
      </c>
      <c r="G17" s="17">
        <f t="shared" si="0"/>
        <v>9.6311475409836067</v>
      </c>
      <c r="H17" s="2">
        <f>+B17-C17+'Junio 2024'!H17</f>
        <v>806</v>
      </c>
      <c r="I17" s="18">
        <f>+'Julio 2023'!H17</f>
        <v>793</v>
      </c>
      <c r="J17" s="17">
        <f t="shared" si="1"/>
        <v>1.639344262295082</v>
      </c>
    </row>
    <row r="18" spans="1:10" ht="13" x14ac:dyDescent="0.15">
      <c r="A18" s="1" t="s">
        <v>31</v>
      </c>
      <c r="B18" s="2">
        <v>46</v>
      </c>
      <c r="C18" s="19">
        <f>+'Julio 2023'!B18</f>
        <v>47</v>
      </c>
      <c r="D18" s="17">
        <f t="shared" si="2"/>
        <v>-2.1276595744680851</v>
      </c>
      <c r="E18" s="2">
        <f>+B18+'Junio 2024'!E18</f>
        <v>351</v>
      </c>
      <c r="F18" s="2">
        <f>+C18+'Junio 2024'!F18</f>
        <v>294</v>
      </c>
      <c r="G18" s="17">
        <f t="shared" si="0"/>
        <v>19.387755102040817</v>
      </c>
      <c r="H18" s="2">
        <f>+B18-C18+'Junio 2024'!H18</f>
        <v>566</v>
      </c>
      <c r="I18" s="18">
        <f>+'Julio 2023'!H18</f>
        <v>519</v>
      </c>
      <c r="J18" s="17">
        <f t="shared" si="1"/>
        <v>9.0558766859344892</v>
      </c>
    </row>
    <row r="19" spans="1:10" x14ac:dyDescent="0.15">
      <c r="A19" s="8" t="s">
        <v>3</v>
      </c>
      <c r="B19" s="6">
        <f t="shared" ref="B19" si="5">SUM(B14:B18)</f>
        <v>495</v>
      </c>
      <c r="C19" s="6">
        <f>SUM(C14:C18)</f>
        <v>401</v>
      </c>
      <c r="D19" s="7">
        <f>+(B19-C19)*100/C19</f>
        <v>23.441396508728179</v>
      </c>
      <c r="E19" s="6">
        <f>SUM(E14:E18)</f>
        <v>3692</v>
      </c>
      <c r="F19" s="6">
        <f>SUM(F14:F18)</f>
        <v>3276</v>
      </c>
      <c r="G19" s="7">
        <f t="shared" si="0"/>
        <v>12.698412698412698</v>
      </c>
      <c r="H19" s="6">
        <f>SUM(H14:H18)</f>
        <v>5775</v>
      </c>
      <c r="I19" s="6">
        <f>SUM(I14:I18)</f>
        <v>5487</v>
      </c>
      <c r="J19" s="7">
        <f t="shared" si="1"/>
        <v>5.2487698195735373</v>
      </c>
    </row>
    <row r="20" spans="1:10" ht="13" x14ac:dyDescent="0.15">
      <c r="A20" s="1" t="s">
        <v>16</v>
      </c>
      <c r="B20" s="2">
        <v>39</v>
      </c>
      <c r="C20" s="19">
        <f>+'Julio 2023'!B20</f>
        <v>24</v>
      </c>
      <c r="D20" s="17">
        <f t="shared" ref="D20:D27" si="6">+(B20-C20)*100/C20</f>
        <v>62.5</v>
      </c>
      <c r="E20" s="2">
        <f>+B20+'Junio 2024'!E20</f>
        <v>315</v>
      </c>
      <c r="F20" s="2">
        <f>+C20+'Junio 2024'!F20</f>
        <v>268</v>
      </c>
      <c r="G20" s="17">
        <f t="shared" si="0"/>
        <v>17.53731343283582</v>
      </c>
      <c r="H20" s="2">
        <f>+B20-C20+'Junio 2024'!H20</f>
        <v>482</v>
      </c>
      <c r="I20" s="18">
        <f>+'Julio 2023'!H20</f>
        <v>444</v>
      </c>
      <c r="J20" s="17">
        <f t="shared" si="1"/>
        <v>8.5585585585585591</v>
      </c>
    </row>
    <row r="21" spans="1:10" ht="13" x14ac:dyDescent="0.15">
      <c r="A21" s="1" t="s">
        <v>17</v>
      </c>
      <c r="B21" s="2">
        <v>32</v>
      </c>
      <c r="C21" s="19">
        <f>+'Julio 2023'!B21</f>
        <v>29</v>
      </c>
      <c r="D21" s="17">
        <f t="shared" si="6"/>
        <v>10.344827586206897</v>
      </c>
      <c r="E21" s="2">
        <f>+B21+'Junio 2024'!E21</f>
        <v>311</v>
      </c>
      <c r="F21" s="2">
        <f>+C21+'Junio 2024'!F21</f>
        <v>283</v>
      </c>
      <c r="G21" s="17">
        <f t="shared" si="0"/>
        <v>9.8939929328621901</v>
      </c>
      <c r="H21" s="2">
        <f>+B21-C21+'Junio 2024'!H21</f>
        <v>474</v>
      </c>
      <c r="I21" s="18">
        <f>+'Julio 2023'!H21</f>
        <v>467</v>
      </c>
      <c r="J21" s="17">
        <f t="shared" si="1"/>
        <v>1.4989293361884368</v>
      </c>
    </row>
    <row r="22" spans="1:10" ht="13" x14ac:dyDescent="0.15">
      <c r="A22" s="1" t="s">
        <v>19</v>
      </c>
      <c r="B22" s="2">
        <v>17</v>
      </c>
      <c r="C22" s="19">
        <f>+'Julio 2023'!B22</f>
        <v>17</v>
      </c>
      <c r="D22" s="17">
        <f t="shared" si="6"/>
        <v>0</v>
      </c>
      <c r="E22" s="2">
        <f>+B22+'Junio 2024'!E22</f>
        <v>141</v>
      </c>
      <c r="F22" s="2">
        <f>+C22+'Junio 2024'!F22</f>
        <v>124</v>
      </c>
      <c r="G22" s="17">
        <f t="shared" si="0"/>
        <v>13.709677419354838</v>
      </c>
      <c r="H22" s="2">
        <f>+B22-C22+'Junio 2024'!H22</f>
        <v>218</v>
      </c>
      <c r="I22" s="18">
        <f>+'Julio 2023'!H22</f>
        <v>213</v>
      </c>
      <c r="J22" s="17">
        <f t="shared" si="1"/>
        <v>2.347417840375587</v>
      </c>
    </row>
    <row r="23" spans="1:10" ht="13" x14ac:dyDescent="0.15">
      <c r="A23" s="1" t="s">
        <v>18</v>
      </c>
      <c r="B23" s="2">
        <v>17</v>
      </c>
      <c r="C23" s="19">
        <f>+'Julio 2023'!B23</f>
        <v>12</v>
      </c>
      <c r="D23" s="17">
        <f t="shared" si="6"/>
        <v>41.666666666666664</v>
      </c>
      <c r="E23" s="2">
        <f>+B23+'Junio 2024'!E23</f>
        <v>153</v>
      </c>
      <c r="F23" s="2">
        <f>+C23+'Junio 2024'!F23</f>
        <v>130</v>
      </c>
      <c r="G23" s="17">
        <f t="shared" si="0"/>
        <v>17.692307692307693</v>
      </c>
      <c r="H23" s="2">
        <f>+B23-C23+'Junio 2024'!H23</f>
        <v>242</v>
      </c>
      <c r="I23" s="18">
        <f>+'Julio 2023'!H23</f>
        <v>216</v>
      </c>
      <c r="J23" s="17">
        <f t="shared" si="1"/>
        <v>12.037037037037036</v>
      </c>
    </row>
    <row r="24" spans="1:10" ht="13" x14ac:dyDescent="0.15">
      <c r="A24" s="1" t="s">
        <v>20</v>
      </c>
      <c r="B24" s="2">
        <v>26</v>
      </c>
      <c r="C24" s="19">
        <f>+'Julio 2023'!B24</f>
        <v>16</v>
      </c>
      <c r="D24" s="17">
        <f t="shared" si="6"/>
        <v>62.5</v>
      </c>
      <c r="E24" s="2">
        <f>+B24+'Junio 2024'!E24</f>
        <v>166</v>
      </c>
      <c r="F24" s="2">
        <f>+C24+'Junio 2024'!F24</f>
        <v>168</v>
      </c>
      <c r="G24" s="17">
        <f t="shared" si="0"/>
        <v>-1.1904761904761905</v>
      </c>
      <c r="H24" s="2">
        <f>+B24-C24+'Junio 2024'!H24</f>
        <v>239</v>
      </c>
      <c r="I24" s="18">
        <f>+'Julio 2023'!H24</f>
        <v>255</v>
      </c>
      <c r="J24" s="17">
        <f t="shared" si="1"/>
        <v>-6.2745098039215685</v>
      </c>
    </row>
    <row r="25" spans="1:10" ht="13" x14ac:dyDescent="0.15">
      <c r="A25" s="1" t="s">
        <v>22</v>
      </c>
      <c r="B25" s="2">
        <v>45</v>
      </c>
      <c r="C25" s="19">
        <f>+'Julio 2023'!B25</f>
        <v>32</v>
      </c>
      <c r="D25" s="17">
        <f t="shared" si="6"/>
        <v>40.625</v>
      </c>
      <c r="E25" s="2">
        <f>+B25+'Junio 2024'!E25</f>
        <v>384</v>
      </c>
      <c r="F25" s="2">
        <f>+C25+'Junio 2024'!F25</f>
        <v>318</v>
      </c>
      <c r="G25" s="17">
        <f t="shared" si="0"/>
        <v>20.754716981132077</v>
      </c>
      <c r="H25" s="2">
        <f>+B25-C25+'Junio 2024'!H25</f>
        <v>598</v>
      </c>
      <c r="I25" s="18">
        <f>+'Julio 2023'!H25</f>
        <v>544</v>
      </c>
      <c r="J25" s="17">
        <f t="shared" si="1"/>
        <v>9.9264705882352935</v>
      </c>
    </row>
    <row r="26" spans="1:10" ht="13" x14ac:dyDescent="0.15">
      <c r="A26" s="1" t="s">
        <v>21</v>
      </c>
      <c r="B26" s="2">
        <v>17</v>
      </c>
      <c r="C26" s="19">
        <f>+'Julio 2023'!B26</f>
        <v>14</v>
      </c>
      <c r="D26" s="17">
        <f t="shared" si="6"/>
        <v>21.428571428571427</v>
      </c>
      <c r="E26" s="2">
        <f>+B26+'Junio 2024'!E26</f>
        <v>120</v>
      </c>
      <c r="F26" s="2">
        <f>+C26+'Junio 2024'!F26</f>
        <v>100</v>
      </c>
      <c r="G26" s="17">
        <f t="shared" si="0"/>
        <v>20</v>
      </c>
      <c r="H26" s="2">
        <f>+B26-C26+'Junio 2024'!H26</f>
        <v>186</v>
      </c>
      <c r="I26" s="18">
        <f>+'Julio 2023'!H26</f>
        <v>161</v>
      </c>
      <c r="J26" s="17">
        <f t="shared" si="1"/>
        <v>15.527950310559007</v>
      </c>
    </row>
    <row r="27" spans="1:10" ht="13" x14ac:dyDescent="0.15">
      <c r="A27" s="1" t="s">
        <v>30</v>
      </c>
      <c r="B27" s="2">
        <v>22</v>
      </c>
      <c r="C27" s="19">
        <f>+'Julio 2023'!B27</f>
        <v>6</v>
      </c>
      <c r="D27" s="17">
        <f t="shared" si="6"/>
        <v>266.66666666666669</v>
      </c>
      <c r="E27" s="2">
        <f>+B27+'Junio 2024'!E27</f>
        <v>86</v>
      </c>
      <c r="F27" s="2">
        <f>+C27+'Junio 2024'!F27</f>
        <v>64</v>
      </c>
      <c r="G27" s="17">
        <f t="shared" si="0"/>
        <v>34.375</v>
      </c>
      <c r="H27" s="2">
        <f>+B27-C27+'Junio 2024'!H27</f>
        <v>118</v>
      </c>
      <c r="I27" s="18">
        <f>+'Julio 2023'!H27</f>
        <v>101</v>
      </c>
      <c r="J27" s="17">
        <f t="shared" si="1"/>
        <v>16.831683168316832</v>
      </c>
    </row>
    <row r="28" spans="1:10" x14ac:dyDescent="0.15">
      <c r="A28" s="8" t="s">
        <v>27</v>
      </c>
      <c r="B28" s="6">
        <f t="shared" ref="B28" si="7">SUM(B20:B27)</f>
        <v>215</v>
      </c>
      <c r="C28" s="6">
        <f>SUM(C20:C27)</f>
        <v>150</v>
      </c>
      <c r="D28" s="7">
        <f>+(B28-C28)*100/C28</f>
        <v>43.333333333333336</v>
      </c>
      <c r="E28" s="6">
        <f>SUM(E20:E27)</f>
        <v>1676</v>
      </c>
      <c r="F28" s="6">
        <f>SUM(F20:F27)</f>
        <v>1455</v>
      </c>
      <c r="G28" s="7">
        <f>+(E28-F28)*100/F28</f>
        <v>15.189003436426116</v>
      </c>
      <c r="H28" s="6">
        <f>SUM(H20:H27)</f>
        <v>2557</v>
      </c>
      <c r="I28" s="6">
        <f>SUM(I20:I27)</f>
        <v>2401</v>
      </c>
      <c r="J28" s="7">
        <f>+(H28-I28)*100/I28</f>
        <v>6.4972927946688879</v>
      </c>
    </row>
    <row r="29" spans="1:10" ht="14" x14ac:dyDescent="0.15">
      <c r="A29" s="16" t="s">
        <v>28</v>
      </c>
      <c r="B29" s="14">
        <f>+B7+B13+B19+B28</f>
        <v>2130</v>
      </c>
      <c r="C29" s="14">
        <f>+C7+C13+C19+C28</f>
        <v>1647</v>
      </c>
      <c r="D29" s="15">
        <f>+(B29-C29)*100/C29</f>
        <v>29.326047358834245</v>
      </c>
      <c r="E29" s="14">
        <f t="shared" ref="E29:I29" si="8">+E7+E13+E19+E28</f>
        <v>15719</v>
      </c>
      <c r="F29" s="14">
        <f t="shared" si="8"/>
        <v>14842</v>
      </c>
      <c r="G29" s="15">
        <f>+(E29-F29)*100/F29</f>
        <v>5.9089071553698966</v>
      </c>
      <c r="H29" s="14">
        <f t="shared" si="8"/>
        <v>24992</v>
      </c>
      <c r="I29" s="14">
        <f t="shared" si="8"/>
        <v>24633</v>
      </c>
      <c r="J29" s="15">
        <f>+(H29-I29)*100/I29</f>
        <v>1.4573945520237079</v>
      </c>
    </row>
    <row r="30" spans="1:10" x14ac:dyDescent="0.15">
      <c r="A30" s="13" t="s">
        <v>29</v>
      </c>
      <c r="B30" s="13">
        <f>+B29-B7</f>
        <v>1835</v>
      </c>
      <c r="C30" s="13">
        <f>+C29-C7</f>
        <v>1408</v>
      </c>
      <c r="D30" s="12">
        <f>+(B30-C30)*100/C30</f>
        <v>30.326704545454547</v>
      </c>
      <c r="E30" s="13">
        <f t="shared" ref="E30:I30" si="9">+E29-E7</f>
        <v>13619</v>
      </c>
      <c r="F30" s="13">
        <f t="shared" si="9"/>
        <v>12611</v>
      </c>
      <c r="G30" s="12">
        <f>+(E30-F30)*100/F30</f>
        <v>7.9930219649512333</v>
      </c>
      <c r="H30" s="13">
        <f t="shared" si="9"/>
        <v>21530</v>
      </c>
      <c r="I30" s="13">
        <f t="shared" si="9"/>
        <v>20958</v>
      </c>
      <c r="J30" s="12">
        <f>+(H30-I30)*100/I30</f>
        <v>2.7292680599293826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C780-8353-AE47-BA12-B913565713B8}">
  <sheetPr codeName="Hoja2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99</v>
      </c>
      <c r="C4" s="19">
        <f>+'Julio 2020'!B4</f>
        <v>96</v>
      </c>
      <c r="D4" s="17">
        <f>+(B4-C4)*100/C4</f>
        <v>3.125</v>
      </c>
      <c r="E4" s="2">
        <f>+B4+'Junio 2021'!E4</f>
        <v>888</v>
      </c>
      <c r="F4" s="2">
        <f>+C4+'Junio 2021'!F4</f>
        <v>716</v>
      </c>
      <c r="G4" s="17">
        <f t="shared" ref="G4:G27" si="0">+(E4-F4)*100/F4</f>
        <v>24.022346368715084</v>
      </c>
      <c r="H4" s="2">
        <f>+B4-C4+'Junio 2021'!H4</f>
        <v>1439</v>
      </c>
      <c r="I4" s="18">
        <f>+'Julio 2020'!H4</f>
        <v>1494</v>
      </c>
      <c r="J4" s="17">
        <f t="shared" ref="J4:J27" si="1">+(H4-I4)*100/I4</f>
        <v>-3.6813922356091031</v>
      </c>
    </row>
    <row r="5" spans="1:10" ht="13" x14ac:dyDescent="0.15">
      <c r="A5" s="1" t="s">
        <v>5</v>
      </c>
      <c r="B5" s="19">
        <v>124</v>
      </c>
      <c r="C5" s="19">
        <f>+'Julio 2020'!B5</f>
        <v>109</v>
      </c>
      <c r="D5" s="17">
        <f t="shared" ref="D5:D18" si="2">+(B5-C5)*100/C5</f>
        <v>13.761467889908257</v>
      </c>
      <c r="E5" s="2">
        <f>+B5+'Junio 2021'!E5</f>
        <v>972</v>
      </c>
      <c r="F5" s="2">
        <f>+C5+'Junio 2021'!F5</f>
        <v>807</v>
      </c>
      <c r="G5" s="17">
        <f t="shared" si="0"/>
        <v>20.446096654275092</v>
      </c>
      <c r="H5" s="2">
        <f>+B5-C5+'Junio 2021'!H5</f>
        <v>1505</v>
      </c>
      <c r="I5" s="18">
        <f>+'Julio 2020'!H5</f>
        <v>1642</v>
      </c>
      <c r="J5" s="17">
        <f t="shared" si="1"/>
        <v>-8.3434835566382457</v>
      </c>
    </row>
    <row r="6" spans="1:10" ht="13" x14ac:dyDescent="0.15">
      <c r="A6" s="1" t="s">
        <v>6</v>
      </c>
      <c r="B6" s="19">
        <v>117</v>
      </c>
      <c r="C6" s="19">
        <f>+'Julio 2020'!B6</f>
        <v>186</v>
      </c>
      <c r="D6" s="17">
        <f t="shared" si="2"/>
        <v>-37.096774193548384</v>
      </c>
      <c r="E6" s="2">
        <f>+B6+'Junio 2021'!E6</f>
        <v>1052</v>
      </c>
      <c r="F6" s="2">
        <f>+C6+'Junio 2021'!F6</f>
        <v>1189</v>
      </c>
      <c r="G6" s="17">
        <f t="shared" si="0"/>
        <v>-11.52228763666947</v>
      </c>
      <c r="H6" s="2">
        <f>+B6-C6+'Junio 2021'!H6</f>
        <v>1667</v>
      </c>
      <c r="I6" s="18">
        <f>+'Julio 2020'!H6</f>
        <v>2190</v>
      </c>
      <c r="J6" s="17">
        <f t="shared" si="1"/>
        <v>-23.881278538812786</v>
      </c>
    </row>
    <row r="7" spans="1:10" x14ac:dyDescent="0.15">
      <c r="A7" s="8" t="s">
        <v>1</v>
      </c>
      <c r="B7" s="6">
        <f t="shared" ref="B7" si="3">+B4+B5+B6</f>
        <v>340</v>
      </c>
      <c r="C7" s="6">
        <f>SUM(C4:C6)</f>
        <v>391</v>
      </c>
      <c r="D7" s="7">
        <f>+(B7-C7)*100/C7</f>
        <v>-13.043478260869565</v>
      </c>
      <c r="E7" s="6">
        <f>SUM(E4:E6)</f>
        <v>2912</v>
      </c>
      <c r="F7" s="6">
        <f>SUM(F4:F6)</f>
        <v>2712</v>
      </c>
      <c r="G7" s="7">
        <f t="shared" si="0"/>
        <v>7.3746312684365778</v>
      </c>
      <c r="H7" s="6">
        <f>SUM(H4:H6)</f>
        <v>4611</v>
      </c>
      <c r="I7" s="6">
        <f>SUM(I4:I6)</f>
        <v>5326</v>
      </c>
      <c r="J7" s="7">
        <f t="shared" si="1"/>
        <v>-13.424708974840405</v>
      </c>
    </row>
    <row r="8" spans="1:10" ht="13" x14ac:dyDescent="0.15">
      <c r="A8" s="1" t="s">
        <v>7</v>
      </c>
      <c r="B8" s="19">
        <v>112</v>
      </c>
      <c r="C8" s="19">
        <f>+'Julio 2020'!B8</f>
        <v>145</v>
      </c>
      <c r="D8" s="17">
        <f t="shared" si="2"/>
        <v>-22.758620689655171</v>
      </c>
      <c r="E8" s="2">
        <f>+B8+'Junio 2021'!E8</f>
        <v>952</v>
      </c>
      <c r="F8" s="2">
        <f>+C8+'Junio 2021'!F8</f>
        <v>1112</v>
      </c>
      <c r="G8" s="17">
        <f t="shared" si="0"/>
        <v>-14.388489208633093</v>
      </c>
      <c r="H8" s="2">
        <f>+B8-C8+'Junio 2021'!H8</f>
        <v>1550</v>
      </c>
      <c r="I8" s="18">
        <f>+'Julio 2020'!H8</f>
        <v>2111</v>
      </c>
      <c r="J8" s="17">
        <f t="shared" si="1"/>
        <v>-26.575082899099954</v>
      </c>
    </row>
    <row r="9" spans="1:10" ht="13" x14ac:dyDescent="0.15">
      <c r="A9" s="1" t="s">
        <v>8</v>
      </c>
      <c r="B9" s="19">
        <v>186</v>
      </c>
      <c r="C9" s="19">
        <f>+'Julio 2020'!B9</f>
        <v>213</v>
      </c>
      <c r="D9" s="17">
        <f t="shared" si="2"/>
        <v>-12.67605633802817</v>
      </c>
      <c r="E9" s="2">
        <f>+B9+'Junio 2021'!E9</f>
        <v>1592</v>
      </c>
      <c r="F9" s="2">
        <f>+C9+'Junio 2021'!F9</f>
        <v>1318</v>
      </c>
      <c r="G9" s="17">
        <f t="shared" si="0"/>
        <v>20.789074355083461</v>
      </c>
      <c r="H9" s="2">
        <f>+B9-C9+'Junio 2021'!H9</f>
        <v>2545</v>
      </c>
      <c r="I9" s="18">
        <f>+'Julio 2020'!H9</f>
        <v>2562</v>
      </c>
      <c r="J9" s="17">
        <f t="shared" si="1"/>
        <v>-0.66354410616705695</v>
      </c>
    </row>
    <row r="10" spans="1:10" ht="13" x14ac:dyDescent="0.15">
      <c r="A10" s="1" t="s">
        <v>9</v>
      </c>
      <c r="B10" s="19">
        <v>303</v>
      </c>
      <c r="C10" s="19">
        <f>+'Julio 2020'!B10</f>
        <v>273</v>
      </c>
      <c r="D10" s="17">
        <f t="shared" si="2"/>
        <v>10.989010989010989</v>
      </c>
      <c r="E10" s="2">
        <f>+B10+'Junio 2021'!E10</f>
        <v>2513</v>
      </c>
      <c r="F10" s="2">
        <f>+C10+'Junio 2021'!F10</f>
        <v>1843</v>
      </c>
      <c r="G10" s="17">
        <f t="shared" si="0"/>
        <v>36.353771025501899</v>
      </c>
      <c r="H10" s="2">
        <f>+B10-C10+'Junio 2021'!H10</f>
        <v>3971</v>
      </c>
      <c r="I10" s="18">
        <f>+'Julio 2020'!H10</f>
        <v>3538</v>
      </c>
      <c r="J10" s="17">
        <f t="shared" si="1"/>
        <v>12.238552854720181</v>
      </c>
    </row>
    <row r="11" spans="1:10" ht="13" x14ac:dyDescent="0.15">
      <c r="A11" s="1" t="s">
        <v>10</v>
      </c>
      <c r="B11" s="19">
        <v>230</v>
      </c>
      <c r="C11" s="19">
        <f>+'Julio 2020'!B11</f>
        <v>209</v>
      </c>
      <c r="D11" s="17">
        <f t="shared" si="2"/>
        <v>10.047846889952153</v>
      </c>
      <c r="E11" s="2">
        <f>+B11+'Junio 2021'!E11</f>
        <v>2003</v>
      </c>
      <c r="F11" s="2">
        <f>+C11+'Junio 2021'!F11</f>
        <v>1317</v>
      </c>
      <c r="G11" s="17">
        <f t="shared" si="0"/>
        <v>52.088078967350036</v>
      </c>
      <c r="H11" s="2">
        <f>+B11-C11+'Junio 2021'!H11</f>
        <v>3113</v>
      </c>
      <c r="I11" s="18">
        <f>+'Julio 2020'!H11</f>
        <v>2563</v>
      </c>
      <c r="J11" s="17">
        <f t="shared" si="1"/>
        <v>21.459227467811157</v>
      </c>
    </row>
    <row r="12" spans="1:10" ht="13" x14ac:dyDescent="0.15">
      <c r="A12" s="1" t="s">
        <v>11</v>
      </c>
      <c r="B12" s="19">
        <v>246</v>
      </c>
      <c r="C12" s="19">
        <f>+'Julio 2020'!B12</f>
        <v>240</v>
      </c>
      <c r="D12" s="17">
        <f t="shared" si="2"/>
        <v>2.5</v>
      </c>
      <c r="E12" s="2">
        <f>+B12+'Junio 2021'!E12</f>
        <v>2274</v>
      </c>
      <c r="F12" s="2">
        <f>+C12+'Junio 2021'!F12</f>
        <v>1429</v>
      </c>
      <c r="G12" s="17">
        <f t="shared" si="0"/>
        <v>59.132260321903431</v>
      </c>
      <c r="H12" s="2">
        <f>+B12-C12+'Junio 2021'!H12</f>
        <v>3625</v>
      </c>
      <c r="I12" s="18">
        <f>+'Julio 2020'!H12</f>
        <v>2772</v>
      </c>
      <c r="J12" s="17">
        <f t="shared" si="1"/>
        <v>30.772005772005773</v>
      </c>
    </row>
    <row r="13" spans="1:10" x14ac:dyDescent="0.15">
      <c r="A13" s="8" t="s">
        <v>2</v>
      </c>
      <c r="B13" s="6">
        <f t="shared" ref="B13" si="4">+B8+B9+B10+B11+B12</f>
        <v>1077</v>
      </c>
      <c r="C13" s="6">
        <f>SUM(C8:C12)</f>
        <v>1080</v>
      </c>
      <c r="D13" s="7">
        <f>+(B13-C13)*100/C13</f>
        <v>-0.27777777777777779</v>
      </c>
      <c r="E13" s="6">
        <f>SUM(E8:E12)</f>
        <v>9334</v>
      </c>
      <c r="F13" s="6">
        <f>SUM(F8:F12)</f>
        <v>7019</v>
      </c>
      <c r="G13" s="7">
        <f t="shared" si="0"/>
        <v>32.981906254452198</v>
      </c>
      <c r="H13" s="6">
        <f>SUM(H8:H12)</f>
        <v>14804</v>
      </c>
      <c r="I13" s="6">
        <f>SUM(I8:I12)</f>
        <v>13546</v>
      </c>
      <c r="J13" s="7">
        <f t="shared" si="1"/>
        <v>9.2868743540528573</v>
      </c>
    </row>
    <row r="14" spans="1:10" ht="13" x14ac:dyDescent="0.15">
      <c r="A14" s="1" t="s">
        <v>12</v>
      </c>
      <c r="B14" s="19">
        <v>130</v>
      </c>
      <c r="C14" s="19">
        <f>+'Julio 2020'!B14</f>
        <v>107</v>
      </c>
      <c r="D14" s="17">
        <f t="shared" si="2"/>
        <v>21.495327102803738</v>
      </c>
      <c r="E14" s="2">
        <f>+B14+'Junio 2021'!E14</f>
        <v>1117</v>
      </c>
      <c r="F14" s="2">
        <f>+C14+'Junio 2021'!F14</f>
        <v>674</v>
      </c>
      <c r="G14" s="17">
        <f t="shared" si="0"/>
        <v>65.727002967359056</v>
      </c>
      <c r="H14" s="2">
        <f>+B14-C14+'Junio 2021'!H14</f>
        <v>1749</v>
      </c>
      <c r="I14" s="18">
        <f>+'Julio 2020'!H14</f>
        <v>1333</v>
      </c>
      <c r="J14" s="17">
        <f t="shared" si="1"/>
        <v>31.207801950487621</v>
      </c>
    </row>
    <row r="15" spans="1:10" ht="13" x14ac:dyDescent="0.15">
      <c r="A15" s="1" t="s">
        <v>13</v>
      </c>
      <c r="B15" s="19">
        <v>102</v>
      </c>
      <c r="C15" s="19">
        <f>+'Julio 2020'!B15</f>
        <v>108</v>
      </c>
      <c r="D15" s="17">
        <f t="shared" si="2"/>
        <v>-5.5555555555555554</v>
      </c>
      <c r="E15" s="2">
        <f>+B15+'Junio 2021'!E15</f>
        <v>892</v>
      </c>
      <c r="F15" s="2">
        <f>+C15+'Junio 2021'!F15</f>
        <v>591</v>
      </c>
      <c r="G15" s="17">
        <f t="shared" si="0"/>
        <v>50.930626057529608</v>
      </c>
      <c r="H15" s="2">
        <f>+B15-C15+'Junio 2021'!H15</f>
        <v>1434</v>
      </c>
      <c r="I15" s="18">
        <f>+'Julio 2020'!H15</f>
        <v>1088</v>
      </c>
      <c r="J15" s="17">
        <f t="shared" si="1"/>
        <v>31.801470588235293</v>
      </c>
    </row>
    <row r="16" spans="1:10" ht="13" x14ac:dyDescent="0.15">
      <c r="A16" s="1" t="s">
        <v>14</v>
      </c>
      <c r="B16" s="19">
        <v>106</v>
      </c>
      <c r="C16" s="19">
        <f>+'Julio 2020'!B16</f>
        <v>86</v>
      </c>
      <c r="D16" s="17">
        <f t="shared" si="2"/>
        <v>23.255813953488371</v>
      </c>
      <c r="E16" s="2">
        <f>+B16+'Junio 2021'!E16</f>
        <v>822</v>
      </c>
      <c r="F16" s="2">
        <f>+C16+'Junio 2021'!F16</f>
        <v>529</v>
      </c>
      <c r="G16" s="17">
        <f t="shared" si="0"/>
        <v>55.3875236294896</v>
      </c>
      <c r="H16" s="2">
        <f>+B16-C16+'Junio 2021'!H16</f>
        <v>1321</v>
      </c>
      <c r="I16" s="18">
        <f>+'Julio 2020'!H16</f>
        <v>963</v>
      </c>
      <c r="J16" s="17">
        <f t="shared" si="1"/>
        <v>37.175493250259606</v>
      </c>
    </row>
    <row r="17" spans="1:10" ht="13" x14ac:dyDescent="0.15">
      <c r="A17" s="1" t="s">
        <v>15</v>
      </c>
      <c r="B17" s="19">
        <v>65</v>
      </c>
      <c r="C17" s="19">
        <f>+'Julio 2020'!B17</f>
        <v>62</v>
      </c>
      <c r="D17" s="17">
        <f t="shared" si="2"/>
        <v>4.838709677419355</v>
      </c>
      <c r="E17" s="2">
        <f>+B17+'Junio 2021'!E17</f>
        <v>601</v>
      </c>
      <c r="F17" s="2">
        <f>+C17+'Junio 2021'!F17</f>
        <v>383</v>
      </c>
      <c r="G17" s="17">
        <f t="shared" si="0"/>
        <v>56.919060052219322</v>
      </c>
      <c r="H17" s="2">
        <f>+B17-C17+'Junio 2021'!H17</f>
        <v>957</v>
      </c>
      <c r="I17" s="18">
        <f>+'Julio 2020'!H17</f>
        <v>722</v>
      </c>
      <c r="J17" s="17">
        <f t="shared" si="1"/>
        <v>32.548476454293628</v>
      </c>
    </row>
    <row r="18" spans="1:10" ht="13" x14ac:dyDescent="0.15">
      <c r="A18" s="1" t="s">
        <v>31</v>
      </c>
      <c r="B18" s="19">
        <v>46</v>
      </c>
      <c r="C18" s="19">
        <f>+'Julio 2020'!B18</f>
        <v>59</v>
      </c>
      <c r="D18" s="17">
        <f t="shared" si="2"/>
        <v>-22.033898305084747</v>
      </c>
      <c r="E18" s="2">
        <f>+B18+'Junio 2021'!E18</f>
        <v>336</v>
      </c>
      <c r="F18" s="2">
        <f>+C18+'Junio 2021'!F18</f>
        <v>240</v>
      </c>
      <c r="G18" s="17">
        <f t="shared" si="0"/>
        <v>40</v>
      </c>
      <c r="H18" s="2">
        <f>+B18-C18+'Junio 2021'!H18</f>
        <v>539</v>
      </c>
      <c r="I18" s="18">
        <f>+'Julio 2020'!H18</f>
        <v>448</v>
      </c>
      <c r="J18" s="17">
        <f t="shared" si="1"/>
        <v>20.3125</v>
      </c>
    </row>
    <row r="19" spans="1:10" x14ac:dyDescent="0.15">
      <c r="A19" s="8" t="s">
        <v>3</v>
      </c>
      <c r="B19" s="6">
        <f t="shared" ref="B19" si="5">+B14+B16+B15+B17+B18</f>
        <v>449</v>
      </c>
      <c r="C19" s="6">
        <f>SUM(C14:C18)</f>
        <v>422</v>
      </c>
      <c r="D19" s="7">
        <f>+(B19-C19)*100/C19</f>
        <v>6.3981042654028437</v>
      </c>
      <c r="E19" s="6">
        <f>SUM(E14:E18)</f>
        <v>3768</v>
      </c>
      <c r="F19" s="6">
        <f>SUM(F14:F18)</f>
        <v>2417</v>
      </c>
      <c r="G19" s="7">
        <f t="shared" si="0"/>
        <v>55.895738518824992</v>
      </c>
      <c r="H19" s="6">
        <f>SUM(H14:H18)</f>
        <v>6000</v>
      </c>
      <c r="I19" s="6">
        <f>SUM(I14:I18)</f>
        <v>4554</v>
      </c>
      <c r="J19" s="7">
        <f t="shared" si="1"/>
        <v>31.752305665349144</v>
      </c>
    </row>
    <row r="20" spans="1:10" ht="13" x14ac:dyDescent="0.15">
      <c r="A20" s="1" t="s">
        <v>16</v>
      </c>
      <c r="B20" s="19">
        <v>27</v>
      </c>
      <c r="C20" s="19">
        <f>+'Julio 2020'!B20</f>
        <v>29</v>
      </c>
      <c r="D20" s="17">
        <f t="shared" ref="D20:D27" si="6">+(B20-C20)*100/C20</f>
        <v>-6.8965517241379306</v>
      </c>
      <c r="E20" s="2">
        <f>+B20+'Junio 2021'!E20</f>
        <v>295</v>
      </c>
      <c r="F20" s="2">
        <f>+C20+'Junio 2021'!F20</f>
        <v>213</v>
      </c>
      <c r="G20" s="17">
        <f t="shared" si="0"/>
        <v>38.497652582159624</v>
      </c>
      <c r="H20" s="2">
        <f>+B20-C20+'Junio 2021'!H20</f>
        <v>497</v>
      </c>
      <c r="I20" s="18">
        <f>+'Julio 2020'!H20</f>
        <v>388</v>
      </c>
      <c r="J20" s="17">
        <f t="shared" si="1"/>
        <v>28.092783505154639</v>
      </c>
    </row>
    <row r="21" spans="1:10" ht="13" x14ac:dyDescent="0.15">
      <c r="A21" s="1" t="s">
        <v>17</v>
      </c>
      <c r="B21" s="19">
        <v>35</v>
      </c>
      <c r="C21" s="19">
        <f>+'Julio 2020'!B21</f>
        <v>38</v>
      </c>
      <c r="D21" s="17">
        <f t="shared" si="6"/>
        <v>-7.8947368421052628</v>
      </c>
      <c r="E21" s="2">
        <f>+B21+'Junio 2021'!E21</f>
        <v>271</v>
      </c>
      <c r="F21" s="2">
        <f>+C21+'Junio 2021'!F21</f>
        <v>207</v>
      </c>
      <c r="G21" s="17">
        <f t="shared" si="0"/>
        <v>30.917874396135264</v>
      </c>
      <c r="H21" s="2">
        <f>+B21-C21+'Junio 2021'!H21</f>
        <v>434</v>
      </c>
      <c r="I21" s="18">
        <f>+'Julio 2020'!H21</f>
        <v>374</v>
      </c>
      <c r="J21" s="17">
        <f t="shared" si="1"/>
        <v>16.042780748663102</v>
      </c>
    </row>
    <row r="22" spans="1:10" ht="13" x14ac:dyDescent="0.15">
      <c r="A22" s="1" t="s">
        <v>19</v>
      </c>
      <c r="B22" s="19">
        <v>18</v>
      </c>
      <c r="C22" s="19">
        <f>+'Julio 2020'!B22</f>
        <v>21</v>
      </c>
      <c r="D22" s="17">
        <f t="shared" si="6"/>
        <v>-14.285714285714286</v>
      </c>
      <c r="E22" s="2">
        <f>+B22+'Junio 2021'!E22</f>
        <v>108</v>
      </c>
      <c r="F22" s="2">
        <f>+C22+'Junio 2021'!F22</f>
        <v>97</v>
      </c>
      <c r="G22" s="17">
        <f t="shared" si="0"/>
        <v>11.340206185567011</v>
      </c>
      <c r="H22" s="2">
        <f>+B22-C22+'Junio 2021'!H22</f>
        <v>174</v>
      </c>
      <c r="I22" s="18">
        <f>+'Julio 2020'!H22</f>
        <v>155</v>
      </c>
      <c r="J22" s="17">
        <f t="shared" si="1"/>
        <v>12.258064516129032</v>
      </c>
    </row>
    <row r="23" spans="1:10" ht="13" x14ac:dyDescent="0.15">
      <c r="A23" s="1" t="s">
        <v>18</v>
      </c>
      <c r="B23" s="19">
        <v>14</v>
      </c>
      <c r="C23" s="19">
        <f>+'Julio 2020'!B23</f>
        <v>15</v>
      </c>
      <c r="D23" s="17">
        <f t="shared" si="6"/>
        <v>-6.666666666666667</v>
      </c>
      <c r="E23" s="2">
        <f>+B23+'Junio 2021'!E23</f>
        <v>175</v>
      </c>
      <c r="F23" s="2">
        <f>+C23+'Junio 2021'!F23</f>
        <v>95</v>
      </c>
      <c r="G23" s="17">
        <f t="shared" si="0"/>
        <v>84.21052631578948</v>
      </c>
      <c r="H23" s="2">
        <f>+B23-C23+'Junio 2021'!H23</f>
        <v>289</v>
      </c>
      <c r="I23" s="18">
        <f>+'Julio 2020'!H23</f>
        <v>202</v>
      </c>
      <c r="J23" s="17">
        <f t="shared" si="1"/>
        <v>43.069306930693067</v>
      </c>
    </row>
    <row r="24" spans="1:10" ht="13" x14ac:dyDescent="0.15">
      <c r="A24" s="1" t="s">
        <v>20</v>
      </c>
      <c r="B24" s="19">
        <v>22</v>
      </c>
      <c r="C24" s="19">
        <f>+'Julio 2020'!B24</f>
        <v>16</v>
      </c>
      <c r="D24" s="17">
        <f t="shared" si="6"/>
        <v>37.5</v>
      </c>
      <c r="E24" s="2">
        <f>+B24+'Junio 2021'!E24</f>
        <v>166</v>
      </c>
      <c r="F24" s="2">
        <f>+C24+'Junio 2021'!F24</f>
        <v>90</v>
      </c>
      <c r="G24" s="17">
        <f t="shared" si="0"/>
        <v>84.444444444444443</v>
      </c>
      <c r="H24" s="2">
        <f>+B24-C24+'Junio 2021'!H24</f>
        <v>271</v>
      </c>
      <c r="I24" s="18">
        <f>+'Julio 2020'!H24</f>
        <v>169</v>
      </c>
      <c r="J24" s="17">
        <f t="shared" si="1"/>
        <v>60.355029585798817</v>
      </c>
    </row>
    <row r="25" spans="1:10" ht="13" x14ac:dyDescent="0.15">
      <c r="A25" s="1" t="s">
        <v>22</v>
      </c>
      <c r="B25" s="19">
        <v>36</v>
      </c>
      <c r="C25" s="19">
        <f>+'Julio 2020'!B25</f>
        <v>32</v>
      </c>
      <c r="D25" s="17">
        <f t="shared" si="6"/>
        <v>12.5</v>
      </c>
      <c r="E25" s="2">
        <f>+B25+'Junio 2021'!E25</f>
        <v>315</v>
      </c>
      <c r="F25" s="2">
        <f>+C25+'Junio 2021'!F25</f>
        <v>185</v>
      </c>
      <c r="G25" s="17">
        <f t="shared" si="0"/>
        <v>70.270270270270274</v>
      </c>
      <c r="H25" s="2">
        <f>+B25-C25+'Junio 2021'!H25</f>
        <v>507</v>
      </c>
      <c r="I25" s="18">
        <f>+'Julio 2020'!H25</f>
        <v>343</v>
      </c>
      <c r="J25" s="17">
        <f t="shared" si="1"/>
        <v>47.813411078717202</v>
      </c>
    </row>
    <row r="26" spans="1:10" ht="13" x14ac:dyDescent="0.15">
      <c r="A26" s="1" t="s">
        <v>21</v>
      </c>
      <c r="B26" s="19">
        <v>17</v>
      </c>
      <c r="C26" s="19">
        <f>+'Julio 2020'!B26</f>
        <v>10</v>
      </c>
      <c r="D26" s="17">
        <f t="shared" si="6"/>
        <v>70</v>
      </c>
      <c r="E26" s="2">
        <f>+B26+'Junio 2021'!E26</f>
        <v>110</v>
      </c>
      <c r="F26" s="2">
        <f>+C26+'Junio 2021'!F26</f>
        <v>62</v>
      </c>
      <c r="G26" s="17">
        <f t="shared" si="0"/>
        <v>77.41935483870968</v>
      </c>
      <c r="H26" s="2">
        <f>+B26-C26+'Junio 2021'!H26</f>
        <v>173</v>
      </c>
      <c r="I26" s="18">
        <f>+'Julio 2020'!H26</f>
        <v>104</v>
      </c>
      <c r="J26" s="17">
        <f t="shared" si="1"/>
        <v>66.34615384615384</v>
      </c>
    </row>
    <row r="27" spans="1:10" ht="13" x14ac:dyDescent="0.15">
      <c r="A27" s="1" t="s">
        <v>30</v>
      </c>
      <c r="B27" s="19">
        <v>13</v>
      </c>
      <c r="C27" s="19">
        <f>+'Julio 2020'!B27</f>
        <v>3</v>
      </c>
      <c r="D27" s="17">
        <f t="shared" si="6"/>
        <v>333.33333333333331</v>
      </c>
      <c r="E27" s="2">
        <f>+B27+'Junio 2021'!E27</f>
        <v>58</v>
      </c>
      <c r="F27" s="2">
        <f>+C27+'Junio 2021'!F27</f>
        <v>28</v>
      </c>
      <c r="G27" s="17">
        <f t="shared" si="0"/>
        <v>107.14285714285714</v>
      </c>
      <c r="H27" s="2">
        <f>+B27-C27+'Junio 2021'!H27</f>
        <v>85</v>
      </c>
      <c r="I27" s="18">
        <f>+'Julio 2020'!H27</f>
        <v>55</v>
      </c>
      <c r="J27" s="17">
        <f t="shared" si="1"/>
        <v>54.545454545454547</v>
      </c>
    </row>
    <row r="28" spans="1:10" x14ac:dyDescent="0.15">
      <c r="A28" s="8" t="s">
        <v>27</v>
      </c>
      <c r="B28" s="6">
        <f>SUM(B20:B27)</f>
        <v>182</v>
      </c>
      <c r="C28" s="6">
        <f>SUM(C20:C27)</f>
        <v>164</v>
      </c>
      <c r="D28" s="7">
        <f>+(B28-C28)*100/C28</f>
        <v>10.975609756097562</v>
      </c>
      <c r="E28" s="6">
        <f>SUM(E20:E27)</f>
        <v>1498</v>
      </c>
      <c r="F28" s="6">
        <f>SUM(F20:F27)</f>
        <v>977</v>
      </c>
      <c r="G28" s="7">
        <f>+(E28-F28)*100/F28</f>
        <v>53.326509723643809</v>
      </c>
      <c r="H28" s="6">
        <f>SUM(H20:H27)</f>
        <v>2430</v>
      </c>
      <c r="I28" s="6">
        <f>SUM(I20:I27)</f>
        <v>1790</v>
      </c>
      <c r="J28" s="7">
        <f>+(H28-I28)*100/I28</f>
        <v>35.754189944134076</v>
      </c>
    </row>
    <row r="29" spans="1:10" ht="14" x14ac:dyDescent="0.15">
      <c r="A29" s="16" t="s">
        <v>28</v>
      </c>
      <c r="B29" s="14">
        <f>+B7+B13+B19+B28</f>
        <v>2048</v>
      </c>
      <c r="C29" s="14">
        <f>+C7+C13+C19+C28</f>
        <v>2057</v>
      </c>
      <c r="D29" s="15">
        <f>+(B29-C29)*100/C29</f>
        <v>-0.43753038405444822</v>
      </c>
      <c r="E29" s="14">
        <f t="shared" ref="E29:I29" si="7">+E7+E13+E19+E28</f>
        <v>17512</v>
      </c>
      <c r="F29" s="14">
        <f t="shared" si="7"/>
        <v>13125</v>
      </c>
      <c r="G29" s="15">
        <f>+(E29-F29)*100/F29</f>
        <v>33.424761904761908</v>
      </c>
      <c r="H29" s="14">
        <f t="shared" si="7"/>
        <v>27845</v>
      </c>
      <c r="I29" s="14">
        <f t="shared" si="7"/>
        <v>25216</v>
      </c>
      <c r="J29" s="15">
        <f>+(H29-I29)*100/I29</f>
        <v>10.425920050761421</v>
      </c>
    </row>
    <row r="30" spans="1:10" x14ac:dyDescent="0.15">
      <c r="A30" s="13" t="s">
        <v>29</v>
      </c>
      <c r="B30" s="13">
        <f>+B29-B7</f>
        <v>1708</v>
      </c>
      <c r="C30" s="13">
        <f>+C29-C7</f>
        <v>1666</v>
      </c>
      <c r="D30" s="12">
        <f>+(B30-C30)*100/C30</f>
        <v>2.5210084033613445</v>
      </c>
      <c r="E30" s="13">
        <f t="shared" ref="E30:I30" si="8">+E29-E7</f>
        <v>14600</v>
      </c>
      <c r="F30" s="13">
        <f t="shared" si="8"/>
        <v>10413</v>
      </c>
      <c r="G30" s="12">
        <f>+(E30-F30)*100/F30</f>
        <v>40.209353692499761</v>
      </c>
      <c r="H30" s="13">
        <f t="shared" si="8"/>
        <v>23234</v>
      </c>
      <c r="I30" s="13">
        <f t="shared" si="8"/>
        <v>19890</v>
      </c>
      <c r="J30" s="12">
        <f>+(H30-I30)*100/I30</f>
        <v>16.81246857717446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8C118-C935-5E4D-B544-A3ABB13F2572}">
  <sheetPr codeName="Hoja2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122</v>
      </c>
      <c r="C4" s="19">
        <f>+'Junio 2020'!B4</f>
        <v>102</v>
      </c>
      <c r="D4" s="17">
        <f>+(B4-C4)*100/C4</f>
        <v>19.607843137254903</v>
      </c>
      <c r="E4" s="2">
        <f>+B4+'Mayo 2021'!E4</f>
        <v>789</v>
      </c>
      <c r="F4" s="2">
        <f>+C4+'Mayo 2021'!F4</f>
        <v>620</v>
      </c>
      <c r="G4" s="17">
        <f t="shared" ref="G4:G27" si="0">+(E4-F4)*100/F4</f>
        <v>27.258064516129032</v>
      </c>
      <c r="H4" s="2">
        <f>+B4-C4+'Mayo 2021'!H4</f>
        <v>1436</v>
      </c>
      <c r="I4" s="18">
        <f>+'Junio 2020'!H4</f>
        <v>1563</v>
      </c>
      <c r="J4" s="17">
        <f t="shared" ref="J4:J27" si="1">+(H4-I4)*100/I4</f>
        <v>-8.1253998720409477</v>
      </c>
    </row>
    <row r="5" spans="1:10" ht="13" x14ac:dyDescent="0.15">
      <c r="A5" s="1" t="s">
        <v>5</v>
      </c>
      <c r="B5" s="19">
        <v>140</v>
      </c>
      <c r="C5" s="19">
        <f>+'Junio 2020'!B5</f>
        <v>128</v>
      </c>
      <c r="D5" s="17">
        <f t="shared" ref="D5:D18" si="2">+(B5-C5)*100/C5</f>
        <v>9.375</v>
      </c>
      <c r="E5" s="2">
        <f>+B5+'Mayo 2021'!E5</f>
        <v>848</v>
      </c>
      <c r="F5" s="2">
        <f>+C5+'Mayo 2021'!F5</f>
        <v>698</v>
      </c>
      <c r="G5" s="17">
        <f t="shared" si="0"/>
        <v>21.48997134670487</v>
      </c>
      <c r="H5" s="2">
        <f>+B5-C5+'Mayo 2021'!H5</f>
        <v>1490</v>
      </c>
      <c r="I5" s="18">
        <f>+'Junio 2020'!H5</f>
        <v>1694</v>
      </c>
      <c r="J5" s="17">
        <f t="shared" si="1"/>
        <v>-12.04250295159386</v>
      </c>
    </row>
    <row r="6" spans="1:10" ht="13" x14ac:dyDescent="0.15">
      <c r="A6" s="1" t="s">
        <v>6</v>
      </c>
      <c r="B6" s="19">
        <v>169</v>
      </c>
      <c r="C6" s="19">
        <f>+'Junio 2020'!B6</f>
        <v>178</v>
      </c>
      <c r="D6" s="17">
        <f t="shared" si="2"/>
        <v>-5.0561797752808992</v>
      </c>
      <c r="E6" s="2">
        <f>+B6+'Mayo 2021'!E6</f>
        <v>935</v>
      </c>
      <c r="F6" s="2">
        <f>+C6+'Mayo 2021'!F6</f>
        <v>1003</v>
      </c>
      <c r="G6" s="17">
        <f t="shared" si="0"/>
        <v>-6.7796610169491522</v>
      </c>
      <c r="H6" s="2">
        <f>+B6-C6+'Mayo 2021'!H6</f>
        <v>1736</v>
      </c>
      <c r="I6" s="18">
        <f>+'Junio 2020'!H6</f>
        <v>2220</v>
      </c>
      <c r="J6" s="17">
        <f t="shared" si="1"/>
        <v>-21.801801801801801</v>
      </c>
    </row>
    <row r="7" spans="1:10" x14ac:dyDescent="0.15">
      <c r="A7" s="8" t="s">
        <v>1</v>
      </c>
      <c r="B7" s="6">
        <f t="shared" ref="B7" si="3">+B4+B5+B6</f>
        <v>431</v>
      </c>
      <c r="C7" s="6">
        <f>SUM(C4:C6)</f>
        <v>408</v>
      </c>
      <c r="D7" s="7">
        <f>+(B7-C7)*100/C7</f>
        <v>5.6372549019607847</v>
      </c>
      <c r="E7" s="6">
        <f>SUM(E4:E6)</f>
        <v>2572</v>
      </c>
      <c r="F7" s="6">
        <f>SUM(F4:F6)</f>
        <v>2321</v>
      </c>
      <c r="G7" s="7">
        <f t="shared" si="0"/>
        <v>10.814304179233089</v>
      </c>
      <c r="H7" s="6">
        <f>SUM(H4:H6)</f>
        <v>4662</v>
      </c>
      <c r="I7" s="6">
        <f>SUM(I4:I6)</f>
        <v>5477</v>
      </c>
      <c r="J7" s="7">
        <f t="shared" si="1"/>
        <v>-14.880408983019901</v>
      </c>
    </row>
    <row r="8" spans="1:10" ht="13" x14ac:dyDescent="0.15">
      <c r="A8" s="1" t="s">
        <v>7</v>
      </c>
      <c r="B8" s="19">
        <v>157</v>
      </c>
      <c r="C8" s="19">
        <f>+'Junio 2020'!B8</f>
        <v>159</v>
      </c>
      <c r="D8" s="17">
        <f t="shared" si="2"/>
        <v>-1.2578616352201257</v>
      </c>
      <c r="E8" s="2">
        <f>+B8+'Mayo 2021'!E8</f>
        <v>840</v>
      </c>
      <c r="F8" s="2">
        <f>+C8+'Mayo 2021'!F8</f>
        <v>967</v>
      </c>
      <c r="G8" s="17">
        <f t="shared" si="0"/>
        <v>-13.133402275077559</v>
      </c>
      <c r="H8" s="2">
        <f>+B8-C8+'Mayo 2021'!H8</f>
        <v>1583</v>
      </c>
      <c r="I8" s="18">
        <f>+'Junio 2020'!H8</f>
        <v>2229</v>
      </c>
      <c r="J8" s="17">
        <f t="shared" si="1"/>
        <v>-28.981606101390756</v>
      </c>
    </row>
    <row r="9" spans="1:10" ht="13" x14ac:dyDescent="0.15">
      <c r="A9" s="1" t="s">
        <v>8</v>
      </c>
      <c r="B9" s="19">
        <v>211</v>
      </c>
      <c r="C9" s="19">
        <f>+'Junio 2020'!B9</f>
        <v>190</v>
      </c>
      <c r="D9" s="17">
        <f t="shared" si="2"/>
        <v>11.052631578947368</v>
      </c>
      <c r="E9" s="2">
        <f>+B9+'Mayo 2021'!E9</f>
        <v>1406</v>
      </c>
      <c r="F9" s="2">
        <f>+C9+'Mayo 2021'!F9</f>
        <v>1105</v>
      </c>
      <c r="G9" s="17">
        <f t="shared" si="0"/>
        <v>27.239819004524886</v>
      </c>
      <c r="H9" s="2">
        <f>+B9-C9+'Mayo 2021'!H9</f>
        <v>2572</v>
      </c>
      <c r="I9" s="18">
        <f>+'Junio 2020'!H9</f>
        <v>2612</v>
      </c>
      <c r="J9" s="17">
        <f t="shared" si="1"/>
        <v>-1.5313935681470139</v>
      </c>
    </row>
    <row r="10" spans="1:10" ht="13" x14ac:dyDescent="0.15">
      <c r="A10" s="1" t="s">
        <v>9</v>
      </c>
      <c r="B10" s="19">
        <v>341</v>
      </c>
      <c r="C10" s="19">
        <f>+'Junio 2020'!B10</f>
        <v>283</v>
      </c>
      <c r="D10" s="17">
        <f t="shared" si="2"/>
        <v>20.49469964664311</v>
      </c>
      <c r="E10" s="2">
        <f>+B10+'Mayo 2021'!E10</f>
        <v>2210</v>
      </c>
      <c r="F10" s="2">
        <f>+C10+'Mayo 2021'!F10</f>
        <v>1570</v>
      </c>
      <c r="G10" s="17">
        <f t="shared" si="0"/>
        <v>40.764331210191081</v>
      </c>
      <c r="H10" s="2">
        <f>+B10-C10+'Mayo 2021'!H10</f>
        <v>3941</v>
      </c>
      <c r="I10" s="18">
        <f>+'Junio 2020'!H10</f>
        <v>3632</v>
      </c>
      <c r="J10" s="17">
        <f t="shared" si="1"/>
        <v>8.5077092511013213</v>
      </c>
    </row>
    <row r="11" spans="1:10" ht="13" x14ac:dyDescent="0.15">
      <c r="A11" s="1" t="s">
        <v>10</v>
      </c>
      <c r="B11" s="19">
        <v>288</v>
      </c>
      <c r="C11" s="19">
        <f>+'Junio 2020'!B11</f>
        <v>203</v>
      </c>
      <c r="D11" s="17">
        <f t="shared" si="2"/>
        <v>41.871921182266007</v>
      </c>
      <c r="E11" s="2">
        <f>+B11+'Mayo 2021'!E11</f>
        <v>1773</v>
      </c>
      <c r="F11" s="2">
        <f>+C11+'Mayo 2021'!F11</f>
        <v>1108</v>
      </c>
      <c r="G11" s="17">
        <f t="shared" si="0"/>
        <v>60.018050541516246</v>
      </c>
      <c r="H11" s="2">
        <f>+B11-C11+'Mayo 2021'!H11</f>
        <v>3092</v>
      </c>
      <c r="I11" s="18">
        <f>+'Junio 2020'!H11</f>
        <v>2638</v>
      </c>
      <c r="J11" s="17">
        <f t="shared" si="1"/>
        <v>17.210007581501138</v>
      </c>
    </row>
    <row r="12" spans="1:10" ht="13" x14ac:dyDescent="0.15">
      <c r="A12" s="1" t="s">
        <v>11</v>
      </c>
      <c r="B12" s="19">
        <v>311</v>
      </c>
      <c r="C12" s="19">
        <f>+'Junio 2020'!B12</f>
        <v>197</v>
      </c>
      <c r="D12" s="17">
        <f t="shared" si="2"/>
        <v>57.868020304568525</v>
      </c>
      <c r="E12" s="2">
        <f>+B12+'Mayo 2021'!E12</f>
        <v>2028</v>
      </c>
      <c r="F12" s="2">
        <f>+C12+'Mayo 2021'!F12</f>
        <v>1189</v>
      </c>
      <c r="G12" s="17">
        <f t="shared" si="0"/>
        <v>70.563498738435655</v>
      </c>
      <c r="H12" s="2">
        <f>+B12-C12+'Mayo 2021'!H12</f>
        <v>3619</v>
      </c>
      <c r="I12" s="18">
        <f>+'Junio 2020'!H12</f>
        <v>2785</v>
      </c>
      <c r="J12" s="17">
        <f t="shared" si="1"/>
        <v>29.946140035906641</v>
      </c>
    </row>
    <row r="13" spans="1:10" x14ac:dyDescent="0.15">
      <c r="A13" s="8" t="s">
        <v>2</v>
      </c>
      <c r="B13" s="6">
        <f t="shared" ref="B13" si="4">+B8+B9+B10+B11+B12</f>
        <v>1308</v>
      </c>
      <c r="C13" s="6">
        <f>SUM(C8:C12)</f>
        <v>1032</v>
      </c>
      <c r="D13" s="7">
        <f>+(B13-C13)*100/C13</f>
        <v>26.744186046511629</v>
      </c>
      <c r="E13" s="6">
        <f>SUM(E8:E12)</f>
        <v>8257</v>
      </c>
      <c r="F13" s="6">
        <f>SUM(F8:F12)</f>
        <v>5939</v>
      </c>
      <c r="G13" s="7">
        <f t="shared" si="0"/>
        <v>39.030139754167365</v>
      </c>
      <c r="H13" s="6">
        <f>SUM(H8:H12)</f>
        <v>14807</v>
      </c>
      <c r="I13" s="6">
        <f>SUM(I8:I12)</f>
        <v>13896</v>
      </c>
      <c r="J13" s="7">
        <f t="shared" si="1"/>
        <v>6.5558434081750141</v>
      </c>
    </row>
    <row r="14" spans="1:10" ht="13" x14ac:dyDescent="0.15">
      <c r="A14" s="1" t="s">
        <v>12</v>
      </c>
      <c r="B14" s="19">
        <v>147</v>
      </c>
      <c r="C14" s="19">
        <f>+'Junio 2020'!B14</f>
        <v>108</v>
      </c>
      <c r="D14" s="17">
        <f t="shared" si="2"/>
        <v>36.111111111111114</v>
      </c>
      <c r="E14" s="2">
        <f>+B14+'Mayo 2021'!E14</f>
        <v>987</v>
      </c>
      <c r="F14" s="2">
        <f>+C14+'Mayo 2021'!F14</f>
        <v>567</v>
      </c>
      <c r="G14" s="17">
        <f t="shared" si="0"/>
        <v>74.074074074074076</v>
      </c>
      <c r="H14" s="2">
        <f>+B14-C14+'Mayo 2021'!H14</f>
        <v>1726</v>
      </c>
      <c r="I14" s="18">
        <f>+'Junio 2020'!H14</f>
        <v>1352</v>
      </c>
      <c r="J14" s="17">
        <f t="shared" si="1"/>
        <v>27.662721893491124</v>
      </c>
    </row>
    <row r="15" spans="1:10" ht="13" x14ac:dyDescent="0.15">
      <c r="A15" s="1" t="s">
        <v>13</v>
      </c>
      <c r="B15" s="19">
        <v>114</v>
      </c>
      <c r="C15" s="19">
        <f>+'Junio 2020'!B15</f>
        <v>78</v>
      </c>
      <c r="D15" s="17">
        <f t="shared" si="2"/>
        <v>46.153846153846153</v>
      </c>
      <c r="E15" s="2">
        <f>+B15+'Mayo 2021'!E15</f>
        <v>790</v>
      </c>
      <c r="F15" s="2">
        <f>+C15+'Mayo 2021'!F15</f>
        <v>483</v>
      </c>
      <c r="G15" s="17">
        <f t="shared" si="0"/>
        <v>63.561076604554863</v>
      </c>
      <c r="H15" s="2">
        <f>+B15-C15+'Mayo 2021'!H15</f>
        <v>1440</v>
      </c>
      <c r="I15" s="18">
        <f>+'Junio 2020'!H15</f>
        <v>1067</v>
      </c>
      <c r="J15" s="17">
        <f t="shared" si="1"/>
        <v>34.957825679475164</v>
      </c>
    </row>
    <row r="16" spans="1:10" ht="13" x14ac:dyDescent="0.15">
      <c r="A16" s="1" t="s">
        <v>14</v>
      </c>
      <c r="B16" s="19">
        <v>108</v>
      </c>
      <c r="C16" s="19">
        <f>+'Junio 2020'!B16</f>
        <v>57</v>
      </c>
      <c r="D16" s="17">
        <f t="shared" si="2"/>
        <v>89.473684210526315</v>
      </c>
      <c r="E16" s="2">
        <f>+B16+'Mayo 2021'!E16</f>
        <v>716</v>
      </c>
      <c r="F16" s="2">
        <f>+C16+'Mayo 2021'!F16</f>
        <v>443</v>
      </c>
      <c r="G16" s="17">
        <f t="shared" si="0"/>
        <v>61.62528216704289</v>
      </c>
      <c r="H16" s="2">
        <f>+B16-C16+'Mayo 2021'!H16</f>
        <v>1301</v>
      </c>
      <c r="I16" s="18">
        <f>+'Junio 2020'!H16</f>
        <v>971</v>
      </c>
      <c r="J16" s="17">
        <f t="shared" si="1"/>
        <v>33.985581874356335</v>
      </c>
    </row>
    <row r="17" spans="1:10" ht="13" x14ac:dyDescent="0.15">
      <c r="A17" s="1" t="s">
        <v>15</v>
      </c>
      <c r="B17" s="19">
        <v>90</v>
      </c>
      <c r="C17" s="19">
        <f>+'Junio 2020'!B17</f>
        <v>66</v>
      </c>
      <c r="D17" s="17">
        <f t="shared" si="2"/>
        <v>36.363636363636367</v>
      </c>
      <c r="E17" s="2">
        <f>+B17+'Mayo 2021'!E17</f>
        <v>536</v>
      </c>
      <c r="F17" s="2">
        <f>+C17+'Mayo 2021'!F17</f>
        <v>321</v>
      </c>
      <c r="G17" s="17">
        <f t="shared" si="0"/>
        <v>66.978193146417439</v>
      </c>
      <c r="H17" s="2">
        <f>+B17-C17+'Mayo 2021'!H17</f>
        <v>954</v>
      </c>
      <c r="I17" s="18">
        <f>+'Junio 2020'!H17</f>
        <v>739</v>
      </c>
      <c r="J17" s="17">
        <f t="shared" si="1"/>
        <v>29.09336941813261</v>
      </c>
    </row>
    <row r="18" spans="1:10" ht="13" x14ac:dyDescent="0.15">
      <c r="A18" s="1" t="s">
        <v>31</v>
      </c>
      <c r="B18" s="19">
        <v>41</v>
      </c>
      <c r="C18" s="19">
        <f>+'Junio 2020'!B18</f>
        <v>35</v>
      </c>
      <c r="D18" s="17">
        <f t="shared" si="2"/>
        <v>17.142857142857142</v>
      </c>
      <c r="E18" s="2">
        <f>+B18+'Mayo 2021'!E18</f>
        <v>290</v>
      </c>
      <c r="F18" s="2">
        <f>+C18+'Mayo 2021'!F18</f>
        <v>181</v>
      </c>
      <c r="G18" s="17">
        <f t="shared" si="0"/>
        <v>60.22099447513812</v>
      </c>
      <c r="H18" s="2">
        <f>+B18-C18+'Mayo 2021'!H18</f>
        <v>552</v>
      </c>
      <c r="I18" s="18">
        <f>+'Junio 2020'!H18</f>
        <v>442</v>
      </c>
      <c r="J18" s="17">
        <f t="shared" si="1"/>
        <v>24.886877828054299</v>
      </c>
    </row>
    <row r="19" spans="1:10" x14ac:dyDescent="0.15">
      <c r="A19" s="8" t="s">
        <v>3</v>
      </c>
      <c r="B19" s="6">
        <f t="shared" ref="B19" si="5">+B14+B16+B15+B17+B18</f>
        <v>500</v>
      </c>
      <c r="C19" s="6">
        <f>SUM(C14:C18)</f>
        <v>344</v>
      </c>
      <c r="D19" s="7">
        <f>+(B19-C19)*100/C19</f>
        <v>45.348837209302324</v>
      </c>
      <c r="E19" s="6">
        <f>SUM(E14:E18)</f>
        <v>3319</v>
      </c>
      <c r="F19" s="6">
        <f>SUM(F14:F18)</f>
        <v>1995</v>
      </c>
      <c r="G19" s="7">
        <f t="shared" si="0"/>
        <v>66.365914786967423</v>
      </c>
      <c r="H19" s="6">
        <f>SUM(H14:H18)</f>
        <v>5973</v>
      </c>
      <c r="I19" s="6">
        <f>SUM(I14:I18)</f>
        <v>4571</v>
      </c>
      <c r="J19" s="7">
        <f t="shared" si="1"/>
        <v>30.671625464887335</v>
      </c>
    </row>
    <row r="20" spans="1:10" ht="13" x14ac:dyDescent="0.15">
      <c r="A20" s="1" t="s">
        <v>16</v>
      </c>
      <c r="B20" s="19">
        <v>33</v>
      </c>
      <c r="C20" s="19">
        <f>+'Junio 2020'!B20</f>
        <v>29</v>
      </c>
      <c r="D20" s="17">
        <f t="shared" ref="D20:D27" si="6">+(B20-C20)*100/C20</f>
        <v>13.793103448275861</v>
      </c>
      <c r="E20" s="2">
        <f>+B20+'Mayo 2021'!E20</f>
        <v>268</v>
      </c>
      <c r="F20" s="2">
        <f>+C20+'Mayo 2021'!F20</f>
        <v>184</v>
      </c>
      <c r="G20" s="17">
        <f t="shared" si="0"/>
        <v>45.652173913043477</v>
      </c>
      <c r="H20" s="2">
        <f>+B20-C20+'Mayo 2021'!H20</f>
        <v>499</v>
      </c>
      <c r="I20" s="18">
        <f>+'Junio 2020'!H20</f>
        <v>385</v>
      </c>
      <c r="J20" s="17">
        <f t="shared" si="1"/>
        <v>29.61038961038961</v>
      </c>
    </row>
    <row r="21" spans="1:10" ht="13" x14ac:dyDescent="0.15">
      <c r="A21" s="1" t="s">
        <v>17</v>
      </c>
      <c r="B21" s="19">
        <v>32</v>
      </c>
      <c r="C21" s="19">
        <f>+'Junio 2020'!B21</f>
        <v>35</v>
      </c>
      <c r="D21" s="17">
        <f t="shared" si="6"/>
        <v>-8.5714285714285712</v>
      </c>
      <c r="E21" s="2">
        <f>+B21+'Mayo 2021'!E21</f>
        <v>236</v>
      </c>
      <c r="F21" s="2">
        <f>+C21+'Mayo 2021'!F21</f>
        <v>169</v>
      </c>
      <c r="G21" s="17">
        <f t="shared" si="0"/>
        <v>39.644970414201183</v>
      </c>
      <c r="H21" s="2">
        <f>+B21-C21+'Mayo 2021'!H21</f>
        <v>437</v>
      </c>
      <c r="I21" s="18">
        <f>+'Junio 2020'!H21</f>
        <v>368</v>
      </c>
      <c r="J21" s="17">
        <f t="shared" si="1"/>
        <v>18.75</v>
      </c>
    </row>
    <row r="22" spans="1:10" ht="13" x14ac:dyDescent="0.15">
      <c r="A22" s="1" t="s">
        <v>19</v>
      </c>
      <c r="B22" s="19">
        <v>15</v>
      </c>
      <c r="C22" s="19">
        <f>+'Junio 2020'!B22</f>
        <v>13</v>
      </c>
      <c r="D22" s="17">
        <f t="shared" si="6"/>
        <v>15.384615384615385</v>
      </c>
      <c r="E22" s="2">
        <f>+B22+'Mayo 2021'!E22</f>
        <v>90</v>
      </c>
      <c r="F22" s="2">
        <f>+C22+'Mayo 2021'!F22</f>
        <v>76</v>
      </c>
      <c r="G22" s="17">
        <f t="shared" si="0"/>
        <v>18.421052631578949</v>
      </c>
      <c r="H22" s="2">
        <f>+B22-C22+'Mayo 2021'!H22</f>
        <v>177</v>
      </c>
      <c r="I22" s="18">
        <f>+'Junio 2020'!H22</f>
        <v>141</v>
      </c>
      <c r="J22" s="17">
        <f t="shared" si="1"/>
        <v>25.531914893617021</v>
      </c>
    </row>
    <row r="23" spans="1:10" ht="13" x14ac:dyDescent="0.15">
      <c r="A23" s="1" t="s">
        <v>18</v>
      </c>
      <c r="B23" s="19">
        <v>18</v>
      </c>
      <c r="C23" s="19">
        <f>+'Junio 2020'!B23</f>
        <v>8</v>
      </c>
      <c r="D23" s="17">
        <f t="shared" si="6"/>
        <v>125</v>
      </c>
      <c r="E23" s="2">
        <f>+B23+'Mayo 2021'!E23</f>
        <v>161</v>
      </c>
      <c r="F23" s="2">
        <f>+C23+'Mayo 2021'!F23</f>
        <v>80</v>
      </c>
      <c r="G23" s="17">
        <f t="shared" si="0"/>
        <v>101.25</v>
      </c>
      <c r="H23" s="2">
        <f>+B23-C23+'Mayo 2021'!H23</f>
        <v>290</v>
      </c>
      <c r="I23" s="18">
        <f>+'Junio 2020'!H23</f>
        <v>200</v>
      </c>
      <c r="J23" s="17">
        <f t="shared" si="1"/>
        <v>45</v>
      </c>
    </row>
    <row r="24" spans="1:10" ht="13" x14ac:dyDescent="0.15">
      <c r="A24" s="1" t="s">
        <v>20</v>
      </c>
      <c r="B24" s="19">
        <v>19</v>
      </c>
      <c r="C24" s="19">
        <f>+'Junio 2020'!B24</f>
        <v>12</v>
      </c>
      <c r="D24" s="17">
        <f t="shared" si="6"/>
        <v>58.333333333333336</v>
      </c>
      <c r="E24" s="2">
        <f>+B24+'Mayo 2021'!E24</f>
        <v>144</v>
      </c>
      <c r="F24" s="2">
        <f>+C24+'Mayo 2021'!F24</f>
        <v>74</v>
      </c>
      <c r="G24" s="17">
        <f t="shared" si="0"/>
        <v>94.594594594594597</v>
      </c>
      <c r="H24" s="2">
        <f>+B24-C24+'Mayo 2021'!H24</f>
        <v>265</v>
      </c>
      <c r="I24" s="18">
        <f>+'Junio 2020'!H24</f>
        <v>166</v>
      </c>
      <c r="J24" s="17">
        <f t="shared" si="1"/>
        <v>59.638554216867469</v>
      </c>
    </row>
    <row r="25" spans="1:10" ht="13" x14ac:dyDescent="0.15">
      <c r="A25" s="1" t="s">
        <v>22</v>
      </c>
      <c r="B25" s="19">
        <v>41</v>
      </c>
      <c r="C25" s="19">
        <f>+'Junio 2020'!B25</f>
        <v>33</v>
      </c>
      <c r="D25" s="17">
        <f t="shared" si="6"/>
        <v>24.242424242424242</v>
      </c>
      <c r="E25" s="2">
        <f>+B25+'Mayo 2021'!E25</f>
        <v>279</v>
      </c>
      <c r="F25" s="2">
        <f>+C25+'Mayo 2021'!F25</f>
        <v>153</v>
      </c>
      <c r="G25" s="17">
        <f t="shared" si="0"/>
        <v>82.352941176470594</v>
      </c>
      <c r="H25" s="2">
        <f>+B25-C25+'Mayo 2021'!H25</f>
        <v>503</v>
      </c>
      <c r="I25" s="18">
        <f>+'Junio 2020'!H25</f>
        <v>342</v>
      </c>
      <c r="J25" s="17">
        <f t="shared" si="1"/>
        <v>47.076023391812868</v>
      </c>
    </row>
    <row r="26" spans="1:10" ht="13" x14ac:dyDescent="0.15">
      <c r="A26" s="1" t="s">
        <v>21</v>
      </c>
      <c r="B26" s="19">
        <v>14</v>
      </c>
      <c r="C26" s="19">
        <f>+'Junio 2020'!B26</f>
        <v>6</v>
      </c>
      <c r="D26" s="17">
        <f t="shared" si="6"/>
        <v>133.33333333333334</v>
      </c>
      <c r="E26" s="2">
        <f>+B26+'Mayo 2021'!E26</f>
        <v>93</v>
      </c>
      <c r="F26" s="2">
        <f>+C26+'Mayo 2021'!F26</f>
        <v>52</v>
      </c>
      <c r="G26" s="17">
        <f t="shared" si="0"/>
        <v>78.84615384615384</v>
      </c>
      <c r="H26" s="2">
        <f>+B26-C26+'Mayo 2021'!H26</f>
        <v>166</v>
      </c>
      <c r="I26" s="18">
        <f>+'Junio 2020'!H26</f>
        <v>105</v>
      </c>
      <c r="J26" s="17">
        <f t="shared" si="1"/>
        <v>58.095238095238095</v>
      </c>
    </row>
    <row r="27" spans="1:10" ht="13" x14ac:dyDescent="0.15">
      <c r="A27" s="1" t="s">
        <v>30</v>
      </c>
      <c r="B27" s="19">
        <v>5</v>
      </c>
      <c r="C27" s="19">
        <f>+'Junio 2020'!B27</f>
        <v>5</v>
      </c>
      <c r="D27" s="17">
        <f t="shared" si="6"/>
        <v>0</v>
      </c>
      <c r="E27" s="2">
        <f>+B27+'Mayo 2021'!E27</f>
        <v>45</v>
      </c>
      <c r="F27" s="2">
        <f>+C27+'Mayo 2021'!F27</f>
        <v>25</v>
      </c>
      <c r="G27" s="17">
        <f t="shared" si="0"/>
        <v>80</v>
      </c>
      <c r="H27" s="2">
        <f>+B27-C27+'Mayo 2021'!H27</f>
        <v>75</v>
      </c>
      <c r="I27" s="18">
        <f>+'Junio 2020'!H27</f>
        <v>60</v>
      </c>
      <c r="J27" s="17">
        <f t="shared" si="1"/>
        <v>25</v>
      </c>
    </row>
    <row r="28" spans="1:10" x14ac:dyDescent="0.15">
      <c r="A28" s="8" t="s">
        <v>27</v>
      </c>
      <c r="B28" s="6">
        <f>SUM(B20:B27)</f>
        <v>177</v>
      </c>
      <c r="C28" s="6">
        <f>SUM(C20:C27)</f>
        <v>141</v>
      </c>
      <c r="D28" s="7">
        <f>+(B28-C28)*100/C28</f>
        <v>25.531914893617021</v>
      </c>
      <c r="E28" s="6">
        <f>SUM(E20:E27)</f>
        <v>1316</v>
      </c>
      <c r="F28" s="6">
        <f>SUM(F20:F27)</f>
        <v>813</v>
      </c>
      <c r="G28" s="7">
        <f>+(E28-F28)*100/F28</f>
        <v>61.869618696186961</v>
      </c>
      <c r="H28" s="6">
        <f>SUM(H20:H27)</f>
        <v>2412</v>
      </c>
      <c r="I28" s="6">
        <f>SUM(I20:I27)</f>
        <v>1767</v>
      </c>
      <c r="J28" s="7">
        <f>+(H28-I28)*100/I28</f>
        <v>36.502546689303905</v>
      </c>
    </row>
    <row r="29" spans="1:10" ht="14" x14ac:dyDescent="0.15">
      <c r="A29" s="16" t="s">
        <v>28</v>
      </c>
      <c r="B29" s="14">
        <f>+B7+B13+B19+B28</f>
        <v>2416</v>
      </c>
      <c r="C29" s="14">
        <f>+C7+C13+C19+C28</f>
        <v>1925</v>
      </c>
      <c r="D29" s="15">
        <f>+(B29-C29)*100/C29</f>
        <v>25.506493506493506</v>
      </c>
      <c r="E29" s="14">
        <f t="shared" ref="E29:I29" si="7">+E7+E13+E19+E28</f>
        <v>15464</v>
      </c>
      <c r="F29" s="14">
        <f t="shared" si="7"/>
        <v>11068</v>
      </c>
      <c r="G29" s="15">
        <f>+(E29-F29)*100/F29</f>
        <v>39.718106252258764</v>
      </c>
      <c r="H29" s="14">
        <f t="shared" si="7"/>
        <v>27854</v>
      </c>
      <c r="I29" s="14">
        <f t="shared" si="7"/>
        <v>25711</v>
      </c>
      <c r="J29" s="15">
        <f>+(H29-I29)*100/I29</f>
        <v>8.3349539107774877</v>
      </c>
    </row>
    <row r="30" spans="1:10" x14ac:dyDescent="0.15">
      <c r="A30" s="13" t="s">
        <v>29</v>
      </c>
      <c r="B30" s="13">
        <f>+B29-B7</f>
        <v>1985</v>
      </c>
      <c r="C30" s="13">
        <f>+C29-C7</f>
        <v>1517</v>
      </c>
      <c r="D30" s="12">
        <f>+(B30-C30)*100/C30</f>
        <v>30.850362557679631</v>
      </c>
      <c r="E30" s="13">
        <f t="shared" ref="E30:I30" si="8">+E29-E7</f>
        <v>12892</v>
      </c>
      <c r="F30" s="13">
        <f t="shared" si="8"/>
        <v>8747</v>
      </c>
      <c r="G30" s="12">
        <f>+(E30-F30)*100/F30</f>
        <v>47.387675774551276</v>
      </c>
      <c r="H30" s="13">
        <f t="shared" si="8"/>
        <v>23192</v>
      </c>
      <c r="I30" s="13">
        <f t="shared" si="8"/>
        <v>20234</v>
      </c>
      <c r="J30" s="12">
        <f>+(H30-I30)*100/I30</f>
        <v>14.618958189186518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CDC5-E0FB-344F-8D65-C924FF932338}">
  <sheetPr codeName="Hoja24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147</v>
      </c>
      <c r="C4" s="19">
        <f>+'Mayo 2020'!B4</f>
        <v>80</v>
      </c>
      <c r="D4" s="17">
        <f>+(B4-C4)*100/C4</f>
        <v>83.75</v>
      </c>
      <c r="E4" s="2">
        <f>+B4+'Abril 2021'!E4</f>
        <v>667</v>
      </c>
      <c r="F4" s="2">
        <f>+C4+'Abril 2021'!F4</f>
        <v>518</v>
      </c>
      <c r="G4" s="17">
        <f t="shared" ref="G4:G27" si="0">+(E4-F4)*100/F4</f>
        <v>28.764478764478763</v>
      </c>
      <c r="H4" s="2">
        <f>+B4-C4+'Abril 2021'!H4</f>
        <v>1416</v>
      </c>
      <c r="I4" s="18">
        <f>+'Mayo 2020'!H4</f>
        <v>1630</v>
      </c>
      <c r="J4" s="17">
        <f t="shared" ref="J4:J27" si="1">+(H4-I4)*100/I4</f>
        <v>-13.128834355828221</v>
      </c>
    </row>
    <row r="5" spans="1:10" ht="13" x14ac:dyDescent="0.15">
      <c r="A5" s="1" t="s">
        <v>5</v>
      </c>
      <c r="B5" s="19">
        <v>154</v>
      </c>
      <c r="C5" s="19">
        <f>+'Mayo 2020'!B5</f>
        <v>82</v>
      </c>
      <c r="D5" s="17">
        <f t="shared" ref="D5:D18" si="2">+(B5-C5)*100/C5</f>
        <v>87.804878048780495</v>
      </c>
      <c r="E5" s="2">
        <f>+B5+'Abril 2021'!E5</f>
        <v>708</v>
      </c>
      <c r="F5" s="2">
        <f>+C5+'Abril 2021'!F5</f>
        <v>570</v>
      </c>
      <c r="G5" s="17">
        <f t="shared" si="0"/>
        <v>24.210526315789473</v>
      </c>
      <c r="H5" s="2">
        <f>+B5-C5+'Abril 2021'!H5</f>
        <v>1478</v>
      </c>
      <c r="I5" s="18">
        <f>+'Mayo 2020'!H5</f>
        <v>1753</v>
      </c>
      <c r="J5" s="17">
        <f t="shared" si="1"/>
        <v>-15.687393040501997</v>
      </c>
    </row>
    <row r="6" spans="1:10" ht="13" x14ac:dyDescent="0.15">
      <c r="A6" s="1" t="s">
        <v>6</v>
      </c>
      <c r="B6" s="19">
        <v>194</v>
      </c>
      <c r="C6" s="19">
        <f>+'Mayo 2020'!B6</f>
        <v>127</v>
      </c>
      <c r="D6" s="17">
        <f t="shared" si="2"/>
        <v>52.755905511811022</v>
      </c>
      <c r="E6" s="2">
        <f>+B6+'Abril 2021'!E6</f>
        <v>766</v>
      </c>
      <c r="F6" s="2">
        <f>+C6+'Abril 2021'!F6</f>
        <v>825</v>
      </c>
      <c r="G6" s="17">
        <f t="shared" si="0"/>
        <v>-7.1515151515151514</v>
      </c>
      <c r="H6" s="2">
        <f>+B6-C6+'Abril 2021'!H6</f>
        <v>1745</v>
      </c>
      <c r="I6" s="18">
        <f>+'Mayo 2020'!H6</f>
        <v>2236</v>
      </c>
      <c r="J6" s="17">
        <f t="shared" si="1"/>
        <v>-21.958855098389982</v>
      </c>
    </row>
    <row r="7" spans="1:10" x14ac:dyDescent="0.15">
      <c r="A7" s="8" t="s">
        <v>1</v>
      </c>
      <c r="B7" s="6">
        <f t="shared" ref="B7" si="3">+B4+B5+B6</f>
        <v>495</v>
      </c>
      <c r="C7" s="6">
        <f>SUM(C4:C6)</f>
        <v>289</v>
      </c>
      <c r="D7" s="7">
        <f>+(B7-C7)*100/C7</f>
        <v>71.280276816609003</v>
      </c>
      <c r="E7" s="6">
        <f>SUM(E4:E6)</f>
        <v>2141</v>
      </c>
      <c r="F7" s="6">
        <f>SUM(F4:F6)</f>
        <v>1913</v>
      </c>
      <c r="G7" s="7">
        <f t="shared" si="0"/>
        <v>11.918452692106639</v>
      </c>
      <c r="H7" s="6">
        <f>SUM(H4:H6)</f>
        <v>4639</v>
      </c>
      <c r="I7" s="6">
        <f>SUM(I4:I6)</f>
        <v>5619</v>
      </c>
      <c r="J7" s="7">
        <f t="shared" si="1"/>
        <v>-17.440825769709914</v>
      </c>
    </row>
    <row r="8" spans="1:10" ht="13" x14ac:dyDescent="0.15">
      <c r="A8" s="1" t="s">
        <v>7</v>
      </c>
      <c r="B8" s="19">
        <v>145</v>
      </c>
      <c r="C8" s="19">
        <f>+'Mayo 2020'!B8</f>
        <v>100</v>
      </c>
      <c r="D8" s="17">
        <f t="shared" si="2"/>
        <v>45</v>
      </c>
      <c r="E8" s="2">
        <f>+B8+'Abril 2021'!E8</f>
        <v>683</v>
      </c>
      <c r="F8" s="2">
        <f>+C8+'Abril 2021'!F8</f>
        <v>808</v>
      </c>
      <c r="G8" s="17">
        <f t="shared" si="0"/>
        <v>-15.470297029702971</v>
      </c>
      <c r="H8" s="2">
        <f>+B8-C8+'Abril 2021'!H8</f>
        <v>1585</v>
      </c>
      <c r="I8" s="18">
        <f>+'Mayo 2020'!H8</f>
        <v>2288</v>
      </c>
      <c r="J8" s="17">
        <f t="shared" si="1"/>
        <v>-30.725524475524477</v>
      </c>
    </row>
    <row r="9" spans="1:10" ht="13" x14ac:dyDescent="0.15">
      <c r="A9" s="1" t="s">
        <v>8</v>
      </c>
      <c r="B9" s="19">
        <v>237</v>
      </c>
      <c r="C9" s="19">
        <f>+'Mayo 2020'!B9</f>
        <v>115</v>
      </c>
      <c r="D9" s="17">
        <f t="shared" si="2"/>
        <v>106.08695652173913</v>
      </c>
      <c r="E9" s="2">
        <f>+B9+'Abril 2021'!E9</f>
        <v>1195</v>
      </c>
      <c r="F9" s="2">
        <f>+C9+'Abril 2021'!F9</f>
        <v>915</v>
      </c>
      <c r="G9" s="17">
        <f t="shared" si="0"/>
        <v>30.601092896174862</v>
      </c>
      <c r="H9" s="2">
        <f>+B9-C9+'Abril 2021'!H9</f>
        <v>2551</v>
      </c>
      <c r="I9" s="18">
        <f>+'Mayo 2020'!H9</f>
        <v>2673</v>
      </c>
      <c r="J9" s="17">
        <f t="shared" si="1"/>
        <v>-4.5641601197156749</v>
      </c>
    </row>
    <row r="10" spans="1:10" ht="13" x14ac:dyDescent="0.15">
      <c r="A10" s="1" t="s">
        <v>9</v>
      </c>
      <c r="B10" s="19">
        <v>388</v>
      </c>
      <c r="C10" s="19">
        <f>+'Mayo 2020'!B10</f>
        <v>166</v>
      </c>
      <c r="D10" s="17">
        <f t="shared" si="2"/>
        <v>133.73493975903614</v>
      </c>
      <c r="E10" s="2">
        <f>+B10+'Abril 2021'!E10</f>
        <v>1869</v>
      </c>
      <c r="F10" s="2">
        <f>+C10+'Abril 2021'!F10</f>
        <v>1287</v>
      </c>
      <c r="G10" s="17">
        <f t="shared" si="0"/>
        <v>45.221445221445222</v>
      </c>
      <c r="H10" s="2">
        <f>+B10-C10+'Abril 2021'!H10</f>
        <v>3883</v>
      </c>
      <c r="I10" s="18">
        <f>+'Mayo 2020'!H10</f>
        <v>3675</v>
      </c>
      <c r="J10" s="17">
        <f t="shared" si="1"/>
        <v>5.6598639455782314</v>
      </c>
    </row>
    <row r="11" spans="1:10" ht="13" x14ac:dyDescent="0.15">
      <c r="A11" s="1" t="s">
        <v>10</v>
      </c>
      <c r="B11" s="19">
        <v>319</v>
      </c>
      <c r="C11" s="19">
        <f>+'Mayo 2020'!B11</f>
        <v>110</v>
      </c>
      <c r="D11" s="17">
        <f t="shared" si="2"/>
        <v>190</v>
      </c>
      <c r="E11" s="2">
        <f>+B11+'Abril 2021'!E11</f>
        <v>1485</v>
      </c>
      <c r="F11" s="2">
        <f>+C11+'Abril 2021'!F11</f>
        <v>905</v>
      </c>
      <c r="G11" s="17">
        <f t="shared" si="0"/>
        <v>64.088397790055254</v>
      </c>
      <c r="H11" s="2">
        <f>+B11-C11+'Abril 2021'!H11</f>
        <v>3007</v>
      </c>
      <c r="I11" s="18">
        <f>+'Mayo 2020'!H11</f>
        <v>2728</v>
      </c>
      <c r="J11" s="17">
        <f t="shared" si="1"/>
        <v>10.227272727272727</v>
      </c>
    </row>
    <row r="12" spans="1:10" ht="13" x14ac:dyDescent="0.15">
      <c r="A12" s="1" t="s">
        <v>11</v>
      </c>
      <c r="B12" s="19">
        <v>342</v>
      </c>
      <c r="C12" s="19">
        <f>+'Mayo 2020'!B12</f>
        <v>130</v>
      </c>
      <c r="D12" s="17">
        <f t="shared" si="2"/>
        <v>163.07692307692307</v>
      </c>
      <c r="E12" s="2">
        <f>+B12+'Abril 2021'!E12</f>
        <v>1717</v>
      </c>
      <c r="F12" s="2">
        <f>+C12+'Abril 2021'!F12</f>
        <v>992</v>
      </c>
      <c r="G12" s="17">
        <f t="shared" si="0"/>
        <v>73.084677419354833</v>
      </c>
      <c r="H12" s="2">
        <f>+B12-C12+'Abril 2021'!H12</f>
        <v>3505</v>
      </c>
      <c r="I12" s="18">
        <f>+'Mayo 2020'!H12</f>
        <v>2853</v>
      </c>
      <c r="J12" s="17">
        <f t="shared" si="1"/>
        <v>22.853137048720644</v>
      </c>
    </row>
    <row r="13" spans="1:10" x14ac:dyDescent="0.15">
      <c r="A13" s="8" t="s">
        <v>2</v>
      </c>
      <c r="B13" s="6">
        <f t="shared" ref="B13" si="4">+B8+B9+B10+B11+B12</f>
        <v>1431</v>
      </c>
      <c r="C13" s="6">
        <f>SUM(C8:C12)</f>
        <v>621</v>
      </c>
      <c r="D13" s="7">
        <f>+(B13-C13)*100/C13</f>
        <v>130.43478260869566</v>
      </c>
      <c r="E13" s="6">
        <f>SUM(E8:E12)</f>
        <v>6949</v>
      </c>
      <c r="F13" s="6">
        <f>SUM(F8:F12)</f>
        <v>4907</v>
      </c>
      <c r="G13" s="7">
        <f t="shared" si="0"/>
        <v>41.614020786631343</v>
      </c>
      <c r="H13" s="6">
        <f>SUM(H8:H12)</f>
        <v>14531</v>
      </c>
      <c r="I13" s="6">
        <f>SUM(I8:I12)</f>
        <v>14217</v>
      </c>
      <c r="J13" s="7">
        <f t="shared" si="1"/>
        <v>2.2086234789336712</v>
      </c>
    </row>
    <row r="14" spans="1:10" ht="13" x14ac:dyDescent="0.15">
      <c r="A14" s="1" t="s">
        <v>12</v>
      </c>
      <c r="B14" s="19">
        <v>196</v>
      </c>
      <c r="C14" s="19">
        <f>+'Mayo 2020'!B14</f>
        <v>47</v>
      </c>
      <c r="D14" s="17">
        <f t="shared" si="2"/>
        <v>317.02127659574467</v>
      </c>
      <c r="E14" s="2">
        <f>+B14+'Abril 2021'!E14</f>
        <v>840</v>
      </c>
      <c r="F14" s="2">
        <f>+C14+'Abril 2021'!F14</f>
        <v>459</v>
      </c>
      <c r="G14" s="17">
        <f t="shared" si="0"/>
        <v>83.006535947712422</v>
      </c>
      <c r="H14" s="2">
        <f>+B14-C14+'Abril 2021'!H14</f>
        <v>1687</v>
      </c>
      <c r="I14" s="18">
        <f>+'Mayo 2020'!H14</f>
        <v>1380</v>
      </c>
      <c r="J14" s="17">
        <f t="shared" si="1"/>
        <v>22.246376811594203</v>
      </c>
    </row>
    <row r="15" spans="1:10" ht="13" x14ac:dyDescent="0.15">
      <c r="A15" s="1" t="s">
        <v>13</v>
      </c>
      <c r="B15" s="19">
        <v>147</v>
      </c>
      <c r="C15" s="19">
        <f>+'Mayo 2020'!B15</f>
        <v>54</v>
      </c>
      <c r="D15" s="17">
        <f t="shared" si="2"/>
        <v>172.22222222222223</v>
      </c>
      <c r="E15" s="2">
        <f>+B15+'Abril 2021'!E15</f>
        <v>676</v>
      </c>
      <c r="F15" s="2">
        <f>+C15+'Abril 2021'!F15</f>
        <v>405</v>
      </c>
      <c r="G15" s="17">
        <f t="shared" si="0"/>
        <v>66.913580246913583</v>
      </c>
      <c r="H15" s="2">
        <f>+B15-C15+'Abril 2021'!H15</f>
        <v>1404</v>
      </c>
      <c r="I15" s="18">
        <f>+'Mayo 2020'!H15</f>
        <v>1097</v>
      </c>
      <c r="J15" s="17">
        <f t="shared" si="1"/>
        <v>27.985414767547859</v>
      </c>
    </row>
    <row r="16" spans="1:10" ht="13" x14ac:dyDescent="0.15">
      <c r="A16" s="1" t="s">
        <v>14</v>
      </c>
      <c r="B16" s="19">
        <v>157</v>
      </c>
      <c r="C16" s="19">
        <f>+'Mayo 2020'!B16</f>
        <v>52</v>
      </c>
      <c r="D16" s="17">
        <f t="shared" si="2"/>
        <v>201.92307692307693</v>
      </c>
      <c r="E16" s="2">
        <f>+B16+'Abril 2021'!E16</f>
        <v>608</v>
      </c>
      <c r="F16" s="2">
        <f>+C16+'Abril 2021'!F16</f>
        <v>386</v>
      </c>
      <c r="G16" s="17">
        <f t="shared" si="0"/>
        <v>57.512953367875646</v>
      </c>
      <c r="H16" s="2">
        <f>+B16-C16+'Abril 2021'!H16</f>
        <v>1250</v>
      </c>
      <c r="I16" s="18">
        <f>+'Mayo 2020'!H16</f>
        <v>1003</v>
      </c>
      <c r="J16" s="17">
        <f t="shared" si="1"/>
        <v>24.626121635094716</v>
      </c>
    </row>
    <row r="17" spans="1:10" ht="13" x14ac:dyDescent="0.15">
      <c r="A17" s="1" t="s">
        <v>15</v>
      </c>
      <c r="B17" s="19">
        <v>101</v>
      </c>
      <c r="C17" s="19">
        <f>+'Mayo 2020'!B17</f>
        <v>33</v>
      </c>
      <c r="D17" s="17">
        <f t="shared" si="2"/>
        <v>206.06060606060606</v>
      </c>
      <c r="E17" s="2">
        <f>+B17+'Abril 2021'!E17</f>
        <v>446</v>
      </c>
      <c r="F17" s="2">
        <f>+C17+'Abril 2021'!F17</f>
        <v>255</v>
      </c>
      <c r="G17" s="17">
        <f t="shared" si="0"/>
        <v>74.901960784313729</v>
      </c>
      <c r="H17" s="2">
        <f>+B17-C17+'Abril 2021'!H17</f>
        <v>930</v>
      </c>
      <c r="I17" s="18">
        <f>+'Mayo 2020'!H17</f>
        <v>744</v>
      </c>
      <c r="J17" s="17">
        <f t="shared" si="1"/>
        <v>25</v>
      </c>
    </row>
    <row r="18" spans="1:10" ht="13" x14ac:dyDescent="0.15">
      <c r="A18" s="1" t="s">
        <v>31</v>
      </c>
      <c r="B18" s="19">
        <v>44</v>
      </c>
      <c r="C18" s="19">
        <f>+'Mayo 2020'!B18</f>
        <v>18</v>
      </c>
      <c r="D18" s="17">
        <f t="shared" si="2"/>
        <v>144.44444444444446</v>
      </c>
      <c r="E18" s="2">
        <f>+B18+'Abril 2021'!E18</f>
        <v>249</v>
      </c>
      <c r="F18" s="2">
        <f>+C18+'Abril 2021'!F18</f>
        <v>146</v>
      </c>
      <c r="G18" s="17">
        <f t="shared" si="0"/>
        <v>70.547945205479451</v>
      </c>
      <c r="H18" s="2">
        <f>+B18-C18+'Abril 2021'!H18</f>
        <v>546</v>
      </c>
      <c r="I18" s="18">
        <f>+'Mayo 2020'!H18</f>
        <v>452</v>
      </c>
      <c r="J18" s="17">
        <f t="shared" si="1"/>
        <v>20.79646017699115</v>
      </c>
    </row>
    <row r="19" spans="1:10" x14ac:dyDescent="0.15">
      <c r="A19" s="8" t="s">
        <v>3</v>
      </c>
      <c r="B19" s="6">
        <f t="shared" ref="B19" si="5">+B14+B16+B15+B17+B18</f>
        <v>645</v>
      </c>
      <c r="C19" s="6">
        <f>SUM(C14:C18)</f>
        <v>204</v>
      </c>
      <c r="D19" s="7">
        <f>+(B19-C19)*100/C19</f>
        <v>216.1764705882353</v>
      </c>
      <c r="E19" s="6">
        <f>SUM(E14:E18)</f>
        <v>2819</v>
      </c>
      <c r="F19" s="6">
        <f>SUM(F14:F18)</f>
        <v>1651</v>
      </c>
      <c r="G19" s="7">
        <f t="shared" si="0"/>
        <v>70.745003028467593</v>
      </c>
      <c r="H19" s="6">
        <f>SUM(H14:H18)</f>
        <v>5817</v>
      </c>
      <c r="I19" s="6">
        <f>SUM(I14:I18)</f>
        <v>4676</v>
      </c>
      <c r="J19" s="7">
        <f t="shared" si="1"/>
        <v>24.401197604790418</v>
      </c>
    </row>
    <row r="20" spans="1:10" ht="13" x14ac:dyDescent="0.15">
      <c r="A20" s="1" t="s">
        <v>16</v>
      </c>
      <c r="B20" s="19">
        <v>40</v>
      </c>
      <c r="C20" s="19">
        <f>+'Mayo 2020'!B20</f>
        <v>19</v>
      </c>
      <c r="D20" s="17">
        <f t="shared" ref="D20:D27" si="6">+(B20-C20)*100/C20</f>
        <v>110.52631578947368</v>
      </c>
      <c r="E20" s="2">
        <f>+B20+'Abril 2021'!E20</f>
        <v>235</v>
      </c>
      <c r="F20" s="2">
        <f>+C20+'Abril 2021'!F20</f>
        <v>155</v>
      </c>
      <c r="G20" s="17">
        <f t="shared" si="0"/>
        <v>51.612903225806448</v>
      </c>
      <c r="H20" s="2">
        <f>+B20-C20+'Abril 2021'!H20</f>
        <v>495</v>
      </c>
      <c r="I20" s="18">
        <f>+'Mayo 2020'!H20</f>
        <v>387</v>
      </c>
      <c r="J20" s="17">
        <f t="shared" si="1"/>
        <v>27.906976744186046</v>
      </c>
    </row>
    <row r="21" spans="1:10" ht="13" x14ac:dyDescent="0.15">
      <c r="A21" s="1" t="s">
        <v>17</v>
      </c>
      <c r="B21" s="19">
        <v>41</v>
      </c>
      <c r="C21" s="19">
        <f>+'Mayo 2020'!B21</f>
        <v>26</v>
      </c>
      <c r="D21" s="17">
        <f t="shared" si="6"/>
        <v>57.692307692307693</v>
      </c>
      <c r="E21" s="2">
        <f>+B21+'Abril 2021'!E21</f>
        <v>204</v>
      </c>
      <c r="F21" s="2">
        <f>+C21+'Abril 2021'!F21</f>
        <v>134</v>
      </c>
      <c r="G21" s="17">
        <f t="shared" si="0"/>
        <v>52.238805970149251</v>
      </c>
      <c r="H21" s="2">
        <f>+B21-C21+'Abril 2021'!H21</f>
        <v>440</v>
      </c>
      <c r="I21" s="18">
        <f>+'Mayo 2020'!H21</f>
        <v>373</v>
      </c>
      <c r="J21" s="17">
        <f t="shared" si="1"/>
        <v>17.962466487935657</v>
      </c>
    </row>
    <row r="22" spans="1:10" ht="13" x14ac:dyDescent="0.15">
      <c r="A22" s="1" t="s">
        <v>19</v>
      </c>
      <c r="B22" s="19">
        <v>14</v>
      </c>
      <c r="C22" s="19">
        <f>+'Mayo 2020'!B22</f>
        <v>12</v>
      </c>
      <c r="D22" s="17">
        <f t="shared" si="6"/>
        <v>16.666666666666668</v>
      </c>
      <c r="E22" s="2">
        <f>+B22+'Abril 2021'!E22</f>
        <v>75</v>
      </c>
      <c r="F22" s="2">
        <f>+C22+'Abril 2021'!F22</f>
        <v>63</v>
      </c>
      <c r="G22" s="17">
        <f t="shared" si="0"/>
        <v>19.047619047619047</v>
      </c>
      <c r="H22" s="2">
        <f>+B22-C22+'Abril 2021'!H22</f>
        <v>175</v>
      </c>
      <c r="I22" s="18">
        <f>+'Mayo 2020'!H22</f>
        <v>144</v>
      </c>
      <c r="J22" s="17">
        <f t="shared" si="1"/>
        <v>21.527777777777779</v>
      </c>
    </row>
    <row r="23" spans="1:10" ht="13" x14ac:dyDescent="0.15">
      <c r="A23" s="1" t="s">
        <v>18</v>
      </c>
      <c r="B23" s="19">
        <v>29</v>
      </c>
      <c r="C23" s="19">
        <f>+'Mayo 2020'!B23</f>
        <v>9</v>
      </c>
      <c r="D23" s="17">
        <f t="shared" si="6"/>
        <v>222.22222222222223</v>
      </c>
      <c r="E23" s="2">
        <f>+B23+'Abril 2021'!E23</f>
        <v>143</v>
      </c>
      <c r="F23" s="2">
        <f>+C23+'Abril 2021'!F23</f>
        <v>72</v>
      </c>
      <c r="G23" s="17">
        <f t="shared" si="0"/>
        <v>98.611111111111114</v>
      </c>
      <c r="H23" s="2">
        <f>+B23-C23+'Abril 2021'!H23</f>
        <v>280</v>
      </c>
      <c r="I23" s="18">
        <f>+'Mayo 2020'!H23</f>
        <v>208</v>
      </c>
      <c r="J23" s="17">
        <f t="shared" si="1"/>
        <v>34.615384615384613</v>
      </c>
    </row>
    <row r="24" spans="1:10" ht="13" x14ac:dyDescent="0.15">
      <c r="A24" s="1" t="s">
        <v>20</v>
      </c>
      <c r="B24" s="19">
        <v>21</v>
      </c>
      <c r="C24" s="19">
        <f>+'Mayo 2020'!B24</f>
        <v>11</v>
      </c>
      <c r="D24" s="17">
        <f t="shared" si="6"/>
        <v>90.909090909090907</v>
      </c>
      <c r="E24" s="2">
        <f>+B24+'Abril 2021'!E24</f>
        <v>125</v>
      </c>
      <c r="F24" s="2">
        <f>+C24+'Abril 2021'!F24</f>
        <v>62</v>
      </c>
      <c r="G24" s="17">
        <f t="shared" si="0"/>
        <v>101.61290322580645</v>
      </c>
      <c r="H24" s="2">
        <f>+B24-C24+'Abril 2021'!H24</f>
        <v>258</v>
      </c>
      <c r="I24" s="18">
        <f>+'Mayo 2020'!H24</f>
        <v>165</v>
      </c>
      <c r="J24" s="17">
        <f t="shared" si="1"/>
        <v>56.363636363636367</v>
      </c>
    </row>
    <row r="25" spans="1:10" ht="13" x14ac:dyDescent="0.15">
      <c r="A25" s="1" t="s">
        <v>22</v>
      </c>
      <c r="B25" s="19">
        <v>48</v>
      </c>
      <c r="C25" s="19">
        <f>+'Mayo 2020'!B25</f>
        <v>20</v>
      </c>
      <c r="D25" s="17">
        <f t="shared" si="6"/>
        <v>140</v>
      </c>
      <c r="E25" s="2">
        <f>+B25+'Abril 2021'!E25</f>
        <v>238</v>
      </c>
      <c r="F25" s="2">
        <f>+C25+'Abril 2021'!F25</f>
        <v>120</v>
      </c>
      <c r="G25" s="17">
        <f t="shared" si="0"/>
        <v>98.333333333333329</v>
      </c>
      <c r="H25" s="2">
        <f>+B25-C25+'Abril 2021'!H25</f>
        <v>495</v>
      </c>
      <c r="I25" s="18">
        <f>+'Mayo 2020'!H25</f>
        <v>352</v>
      </c>
      <c r="J25" s="17">
        <f t="shared" si="1"/>
        <v>40.625</v>
      </c>
    </row>
    <row r="26" spans="1:10" ht="13" x14ac:dyDescent="0.15">
      <c r="A26" s="1" t="s">
        <v>21</v>
      </c>
      <c r="B26" s="19">
        <v>14</v>
      </c>
      <c r="C26" s="19">
        <f>+'Mayo 2020'!B26</f>
        <v>7</v>
      </c>
      <c r="D26" s="17">
        <f t="shared" si="6"/>
        <v>100</v>
      </c>
      <c r="E26" s="2">
        <f>+B26+'Abril 2021'!E26</f>
        <v>79</v>
      </c>
      <c r="F26" s="2">
        <f>+C26+'Abril 2021'!F26</f>
        <v>46</v>
      </c>
      <c r="G26" s="17">
        <f t="shared" si="0"/>
        <v>71.739130434782609</v>
      </c>
      <c r="H26" s="2">
        <f>+B26-C26+'Abril 2021'!H26</f>
        <v>158</v>
      </c>
      <c r="I26" s="18">
        <f>+'Mayo 2020'!H26</f>
        <v>100</v>
      </c>
      <c r="J26" s="17">
        <f t="shared" si="1"/>
        <v>58</v>
      </c>
    </row>
    <row r="27" spans="1:10" ht="13" x14ac:dyDescent="0.15">
      <c r="A27" s="1" t="s">
        <v>30</v>
      </c>
      <c r="B27" s="19">
        <v>9</v>
      </c>
      <c r="C27" s="19">
        <f>+'Mayo 2020'!B27</f>
        <v>1</v>
      </c>
      <c r="D27" s="17">
        <f t="shared" si="6"/>
        <v>800</v>
      </c>
      <c r="E27" s="2">
        <f>+B27+'Abril 2021'!E27</f>
        <v>40</v>
      </c>
      <c r="F27" s="2">
        <f>+C27+'Abril 2021'!F27</f>
        <v>20</v>
      </c>
      <c r="G27" s="17">
        <f t="shared" si="0"/>
        <v>100</v>
      </c>
      <c r="H27" s="2">
        <f>+B27-C27+'Abril 2021'!H27</f>
        <v>75</v>
      </c>
      <c r="I27" s="18">
        <f>+'Mayo 2020'!H27</f>
        <v>56</v>
      </c>
      <c r="J27" s="17">
        <f t="shared" si="1"/>
        <v>33.928571428571431</v>
      </c>
    </row>
    <row r="28" spans="1:10" x14ac:dyDescent="0.15">
      <c r="A28" s="8" t="s">
        <v>27</v>
      </c>
      <c r="B28" s="6">
        <f>SUM(B20:B27)</f>
        <v>216</v>
      </c>
      <c r="C28" s="6">
        <f>SUM(C20:C27)</f>
        <v>105</v>
      </c>
      <c r="D28" s="7">
        <f>+(B28-C28)*100/C28</f>
        <v>105.71428571428571</v>
      </c>
      <c r="E28" s="6">
        <f>SUM(E20:E27)</f>
        <v>1139</v>
      </c>
      <c r="F28" s="6">
        <f>SUM(F20:F27)</f>
        <v>672</v>
      </c>
      <c r="G28" s="7">
        <f>+(E28-F28)*100/F28</f>
        <v>69.49404761904762</v>
      </c>
      <c r="H28" s="6">
        <f>SUM(H20:H27)</f>
        <v>2376</v>
      </c>
      <c r="I28" s="6">
        <f>SUM(I20:I27)</f>
        <v>1785</v>
      </c>
      <c r="J28" s="7">
        <f>+(H28-I28)*100/I28</f>
        <v>33.109243697478995</v>
      </c>
    </row>
    <row r="29" spans="1:10" ht="14" x14ac:dyDescent="0.15">
      <c r="A29" s="16" t="s">
        <v>28</v>
      </c>
      <c r="B29" s="14">
        <f>+B7+B13+B19+B28</f>
        <v>2787</v>
      </c>
      <c r="C29" s="14">
        <f>+C7+C13+C19+C28</f>
        <v>1219</v>
      </c>
      <c r="D29" s="15">
        <f>+(B29-C29)*100/C29</f>
        <v>128.63002461033633</v>
      </c>
      <c r="E29" s="14">
        <f t="shared" ref="E29:I29" si="7">+E7+E13+E19+E28</f>
        <v>13048</v>
      </c>
      <c r="F29" s="14">
        <f t="shared" si="7"/>
        <v>9143</v>
      </c>
      <c r="G29" s="15">
        <f>+(E29-F29)*100/F29</f>
        <v>42.710270152028876</v>
      </c>
      <c r="H29" s="14">
        <f t="shared" si="7"/>
        <v>27363</v>
      </c>
      <c r="I29" s="14">
        <f t="shared" si="7"/>
        <v>26297</v>
      </c>
      <c r="J29" s="15">
        <f>+(H29-I29)*100/I29</f>
        <v>4.0536943377571584</v>
      </c>
    </row>
    <row r="30" spans="1:10" x14ac:dyDescent="0.15">
      <c r="A30" s="13" t="s">
        <v>29</v>
      </c>
      <c r="B30" s="13">
        <f>+B29-B7</f>
        <v>2292</v>
      </c>
      <c r="C30" s="13">
        <f>+C29-C7</f>
        <v>930</v>
      </c>
      <c r="D30" s="12">
        <f>+(B30-C30)*100/C30</f>
        <v>146.45161290322579</v>
      </c>
      <c r="E30" s="13">
        <f t="shared" ref="E30:I30" si="8">+E29-E7</f>
        <v>10907</v>
      </c>
      <c r="F30" s="13">
        <f t="shared" si="8"/>
        <v>7230</v>
      </c>
      <c r="G30" s="12">
        <f>+(E30-F30)*100/F30</f>
        <v>50.857538035961269</v>
      </c>
      <c r="H30" s="13">
        <f t="shared" si="8"/>
        <v>22724</v>
      </c>
      <c r="I30" s="13">
        <f t="shared" si="8"/>
        <v>20678</v>
      </c>
      <c r="J30" s="12">
        <f>+(H30-I30)*100/I30</f>
        <v>9.8945739433214044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4687-2804-DB40-B3E8-9B6DDE942BF2}">
  <sheetPr codeName="Hoja2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148</v>
      </c>
      <c r="C4" s="19">
        <f>+'Abril 2020'!B4</f>
        <v>82</v>
      </c>
      <c r="D4" s="17">
        <f>+(B4-C4)*100/C4</f>
        <v>80.487804878048777</v>
      </c>
      <c r="E4" s="2">
        <f>+B4+'Marzo 2021'!E4</f>
        <v>520</v>
      </c>
      <c r="F4" s="2">
        <f>+C4+'Marzo 2021'!F4</f>
        <v>438</v>
      </c>
      <c r="G4" s="17">
        <f t="shared" ref="G4:G27" si="0">+(E4-F4)*100/F4</f>
        <v>18.721461187214611</v>
      </c>
      <c r="H4" s="2">
        <f>+B4-C4+'Marzo 2021'!H4</f>
        <v>1349</v>
      </c>
      <c r="I4" s="18">
        <f>+'Abril 2020'!H4</f>
        <v>1724</v>
      </c>
      <c r="J4" s="17">
        <f t="shared" ref="J4:J27" si="1">+(H4-I4)*100/I4</f>
        <v>-21.751740139211137</v>
      </c>
    </row>
    <row r="5" spans="1:10" ht="13" x14ac:dyDescent="0.15">
      <c r="A5" s="1" t="s">
        <v>5</v>
      </c>
      <c r="B5" s="19">
        <v>162</v>
      </c>
      <c r="C5" s="19">
        <f>+'Abril 2020'!B5</f>
        <v>89</v>
      </c>
      <c r="D5" s="17">
        <f t="shared" ref="D5:D18" si="2">+(B5-C5)*100/C5</f>
        <v>82.022471910112358</v>
      </c>
      <c r="E5" s="2">
        <f>+B5+'Marzo 2021'!E5</f>
        <v>554</v>
      </c>
      <c r="F5" s="2">
        <f>+C5+'Marzo 2021'!F5</f>
        <v>488</v>
      </c>
      <c r="G5" s="17">
        <f t="shared" si="0"/>
        <v>13.524590163934427</v>
      </c>
      <c r="H5" s="2">
        <f>+B5-C5+'Marzo 2021'!H5</f>
        <v>1406</v>
      </c>
      <c r="I5" s="18">
        <f>+'Abril 2020'!H5</f>
        <v>1871</v>
      </c>
      <c r="J5" s="17">
        <f t="shared" si="1"/>
        <v>-24.853019775521112</v>
      </c>
    </row>
    <row r="6" spans="1:10" ht="13" x14ac:dyDescent="0.15">
      <c r="A6" s="1" t="s">
        <v>6</v>
      </c>
      <c r="B6" s="19">
        <v>137</v>
      </c>
      <c r="C6" s="19">
        <f>+'Abril 2020'!B6</f>
        <v>106</v>
      </c>
      <c r="D6" s="17">
        <f t="shared" si="2"/>
        <v>29.245283018867923</v>
      </c>
      <c r="E6" s="2">
        <f>+B6+'Marzo 2021'!E6</f>
        <v>572</v>
      </c>
      <c r="F6" s="2">
        <f>+C6+'Marzo 2021'!F6</f>
        <v>698</v>
      </c>
      <c r="G6" s="17">
        <f t="shared" si="0"/>
        <v>-18.05157593123209</v>
      </c>
      <c r="H6" s="2">
        <f>+B6-C6+'Marzo 2021'!H6</f>
        <v>1678</v>
      </c>
      <c r="I6" s="18">
        <f>+'Abril 2020'!H6</f>
        <v>2375</v>
      </c>
      <c r="J6" s="17">
        <f t="shared" si="1"/>
        <v>-29.347368421052632</v>
      </c>
    </row>
    <row r="7" spans="1:10" x14ac:dyDescent="0.15">
      <c r="A7" s="8" t="s">
        <v>1</v>
      </c>
      <c r="B7" s="6">
        <f t="shared" ref="B7" si="3">+B4+B5+B6</f>
        <v>447</v>
      </c>
      <c r="C7" s="6">
        <f>SUM(C4:C6)</f>
        <v>277</v>
      </c>
      <c r="D7" s="7">
        <f>+(B7-C7)*100/C7</f>
        <v>61.371841155234655</v>
      </c>
      <c r="E7" s="6">
        <f>SUM(E4:E6)</f>
        <v>1646</v>
      </c>
      <c r="F7" s="6">
        <f>SUM(F4:F6)</f>
        <v>1624</v>
      </c>
      <c r="G7" s="7">
        <f t="shared" si="0"/>
        <v>1.354679802955665</v>
      </c>
      <c r="H7" s="6">
        <f>SUM(H4:H6)</f>
        <v>4433</v>
      </c>
      <c r="I7" s="6">
        <f>SUM(I4:I6)</f>
        <v>5970</v>
      </c>
      <c r="J7" s="7">
        <f t="shared" si="1"/>
        <v>-25.74539363484087</v>
      </c>
    </row>
    <row r="8" spans="1:10" ht="13" x14ac:dyDescent="0.15">
      <c r="A8" s="1" t="s">
        <v>7</v>
      </c>
      <c r="B8" s="19">
        <v>161</v>
      </c>
      <c r="C8" s="19">
        <f>+'Abril 2020'!B8</f>
        <v>126</v>
      </c>
      <c r="D8" s="17">
        <f t="shared" si="2"/>
        <v>27.777777777777779</v>
      </c>
      <c r="E8" s="2">
        <f>+B8+'Marzo 2021'!E8</f>
        <v>538</v>
      </c>
      <c r="F8" s="2">
        <f>+C8+'Marzo 2021'!F8</f>
        <v>708</v>
      </c>
      <c r="G8" s="17">
        <f t="shared" si="0"/>
        <v>-24.011299435028249</v>
      </c>
      <c r="H8" s="2">
        <f>+B8-C8+'Marzo 2021'!H8</f>
        <v>1540</v>
      </c>
      <c r="I8" s="18">
        <f>+'Abril 2020'!H8</f>
        <v>2477</v>
      </c>
      <c r="J8" s="17">
        <f t="shared" si="1"/>
        <v>-37.828017763423496</v>
      </c>
    </row>
    <row r="9" spans="1:10" ht="13" x14ac:dyDescent="0.15">
      <c r="A9" s="1" t="s">
        <v>8</v>
      </c>
      <c r="B9" s="19">
        <v>253</v>
      </c>
      <c r="C9" s="19">
        <f>+'Abril 2020'!B9</f>
        <v>124</v>
      </c>
      <c r="D9" s="17">
        <f t="shared" si="2"/>
        <v>104.03225806451613</v>
      </c>
      <c r="E9" s="2">
        <f>+B9+'Marzo 2021'!E9</f>
        <v>958</v>
      </c>
      <c r="F9" s="2">
        <f>+C9+'Marzo 2021'!F9</f>
        <v>800</v>
      </c>
      <c r="G9" s="17">
        <f t="shared" si="0"/>
        <v>19.75</v>
      </c>
      <c r="H9" s="2">
        <f>+B9-C9+'Marzo 2021'!H9</f>
        <v>2429</v>
      </c>
      <c r="I9" s="18">
        <f>+'Abril 2020'!H9</f>
        <v>2830</v>
      </c>
      <c r="J9" s="17">
        <f t="shared" si="1"/>
        <v>-14.169611307420494</v>
      </c>
    </row>
    <row r="10" spans="1:10" ht="13" x14ac:dyDescent="0.15">
      <c r="A10" s="1" t="s">
        <v>9</v>
      </c>
      <c r="B10" s="19">
        <v>366</v>
      </c>
      <c r="C10" s="19">
        <f>+'Abril 2020'!B10</f>
        <v>173</v>
      </c>
      <c r="D10" s="17">
        <f t="shared" si="2"/>
        <v>111.5606936416185</v>
      </c>
      <c r="E10" s="2">
        <f>+B10+'Marzo 2021'!E10</f>
        <v>1481</v>
      </c>
      <c r="F10" s="2">
        <f>+C10+'Marzo 2021'!F10</f>
        <v>1121</v>
      </c>
      <c r="G10" s="17">
        <f t="shared" si="0"/>
        <v>32.114183764495984</v>
      </c>
      <c r="H10" s="2">
        <f>+B10-C10+'Marzo 2021'!H10</f>
        <v>3661</v>
      </c>
      <c r="I10" s="18">
        <f>+'Abril 2020'!H10</f>
        <v>3953</v>
      </c>
      <c r="J10" s="17">
        <f t="shared" si="1"/>
        <v>-7.3867948393625094</v>
      </c>
    </row>
    <row r="11" spans="1:10" ht="13" x14ac:dyDescent="0.15">
      <c r="A11" s="1" t="s">
        <v>10</v>
      </c>
      <c r="B11" s="19">
        <v>294</v>
      </c>
      <c r="C11" s="19">
        <f>+'Abril 2020'!B11</f>
        <v>115</v>
      </c>
      <c r="D11" s="17">
        <f t="shared" si="2"/>
        <v>155.65217391304347</v>
      </c>
      <c r="E11" s="2">
        <f>+B11+'Marzo 2021'!E11</f>
        <v>1166</v>
      </c>
      <c r="F11" s="2">
        <f>+C11+'Marzo 2021'!F11</f>
        <v>795</v>
      </c>
      <c r="G11" s="17">
        <f t="shared" si="0"/>
        <v>46.666666666666664</v>
      </c>
      <c r="H11" s="2">
        <f>+B11-C11+'Marzo 2021'!H11</f>
        <v>2798</v>
      </c>
      <c r="I11" s="18">
        <f>+'Abril 2020'!H11</f>
        <v>2968</v>
      </c>
      <c r="J11" s="17">
        <f t="shared" si="1"/>
        <v>-5.7277628032345014</v>
      </c>
    </row>
    <row r="12" spans="1:10" ht="13" x14ac:dyDescent="0.15">
      <c r="A12" s="1" t="s">
        <v>11</v>
      </c>
      <c r="B12" s="19">
        <v>359</v>
      </c>
      <c r="C12" s="19">
        <f>+'Abril 2020'!B12</f>
        <v>111</v>
      </c>
      <c r="D12" s="17">
        <f t="shared" si="2"/>
        <v>223.42342342342343</v>
      </c>
      <c r="E12" s="2">
        <f>+B12+'Marzo 2021'!E12</f>
        <v>1375</v>
      </c>
      <c r="F12" s="2">
        <f>+C12+'Marzo 2021'!F12</f>
        <v>862</v>
      </c>
      <c r="G12" s="17">
        <f t="shared" si="0"/>
        <v>59.512761020881669</v>
      </c>
      <c r="H12" s="2">
        <f>+B12-C12+'Marzo 2021'!H12</f>
        <v>3293</v>
      </c>
      <c r="I12" s="18">
        <f>+'Abril 2020'!H12</f>
        <v>3057</v>
      </c>
      <c r="J12" s="17">
        <f t="shared" si="1"/>
        <v>7.7199869152764151</v>
      </c>
    </row>
    <row r="13" spans="1:10" x14ac:dyDescent="0.15">
      <c r="A13" s="8" t="s">
        <v>2</v>
      </c>
      <c r="B13" s="6">
        <f t="shared" ref="B13" si="4">+B8+B9+B10+B11+B12</f>
        <v>1433</v>
      </c>
      <c r="C13" s="6">
        <f>SUM(C8:C12)</f>
        <v>649</v>
      </c>
      <c r="D13" s="7">
        <f>+(B13-C13)*100/C13</f>
        <v>120.80123266563945</v>
      </c>
      <c r="E13" s="6">
        <f>SUM(E8:E12)</f>
        <v>5518</v>
      </c>
      <c r="F13" s="6">
        <f>SUM(F8:F12)</f>
        <v>4286</v>
      </c>
      <c r="G13" s="7">
        <f t="shared" si="0"/>
        <v>28.74475034997667</v>
      </c>
      <c r="H13" s="6">
        <f>SUM(H8:H12)</f>
        <v>13721</v>
      </c>
      <c r="I13" s="6">
        <f>SUM(I8:I12)</f>
        <v>15285</v>
      </c>
      <c r="J13" s="7">
        <f t="shared" si="1"/>
        <v>-10.232253843637553</v>
      </c>
    </row>
    <row r="14" spans="1:10" ht="13" x14ac:dyDescent="0.15">
      <c r="A14" s="1" t="s">
        <v>12</v>
      </c>
      <c r="B14" s="19">
        <v>146</v>
      </c>
      <c r="C14" s="19">
        <f>+'Abril 2020'!B14</f>
        <v>57</v>
      </c>
      <c r="D14" s="17">
        <f t="shared" si="2"/>
        <v>156.14035087719299</v>
      </c>
      <c r="E14" s="2">
        <f>+B14+'Marzo 2021'!E14</f>
        <v>644</v>
      </c>
      <c r="F14" s="2">
        <f>+C14+'Marzo 2021'!F14</f>
        <v>412</v>
      </c>
      <c r="G14" s="17">
        <f t="shared" si="0"/>
        <v>56.310679611650485</v>
      </c>
      <c r="H14" s="2">
        <f>+B14-C14+'Marzo 2021'!H14</f>
        <v>1538</v>
      </c>
      <c r="I14" s="18">
        <f>+'Abril 2020'!H14</f>
        <v>1479</v>
      </c>
      <c r="J14" s="17">
        <f t="shared" si="1"/>
        <v>3.9891818796484109</v>
      </c>
    </row>
    <row r="15" spans="1:10" ht="13" x14ac:dyDescent="0.15">
      <c r="A15" s="1" t="s">
        <v>13</v>
      </c>
      <c r="B15" s="19">
        <v>115</v>
      </c>
      <c r="C15" s="19">
        <f>+'Abril 2020'!B15</f>
        <v>48</v>
      </c>
      <c r="D15" s="17">
        <f t="shared" si="2"/>
        <v>139.58333333333334</v>
      </c>
      <c r="E15" s="2">
        <f>+B15+'Marzo 2021'!E15</f>
        <v>529</v>
      </c>
      <c r="F15" s="2">
        <f>+C15+'Marzo 2021'!F15</f>
        <v>351</v>
      </c>
      <c r="G15" s="17">
        <f t="shared" si="0"/>
        <v>50.712250712250714</v>
      </c>
      <c r="H15" s="2">
        <f>+B15-C15+'Marzo 2021'!H15</f>
        <v>1311</v>
      </c>
      <c r="I15" s="18">
        <f>+'Abril 2020'!H15</f>
        <v>1179</v>
      </c>
      <c r="J15" s="17">
        <f t="shared" si="1"/>
        <v>11.195928753180661</v>
      </c>
    </row>
    <row r="16" spans="1:10" ht="13" x14ac:dyDescent="0.15">
      <c r="A16" s="1" t="s">
        <v>14</v>
      </c>
      <c r="B16" s="19">
        <v>116</v>
      </c>
      <c r="C16" s="19">
        <f>+'Abril 2020'!B16</f>
        <v>54</v>
      </c>
      <c r="D16" s="17">
        <f t="shared" si="2"/>
        <v>114.81481481481481</v>
      </c>
      <c r="E16" s="2">
        <f>+B16+'Marzo 2021'!E16</f>
        <v>451</v>
      </c>
      <c r="F16" s="2">
        <f>+C16+'Marzo 2021'!F16</f>
        <v>334</v>
      </c>
      <c r="G16" s="17">
        <f t="shared" si="0"/>
        <v>35.029940119760482</v>
      </c>
      <c r="H16" s="2">
        <f>+B16-C16+'Marzo 2021'!H16</f>
        <v>1145</v>
      </c>
      <c r="I16" s="18">
        <f>+'Abril 2020'!H16</f>
        <v>1059</v>
      </c>
      <c r="J16" s="17">
        <f t="shared" si="1"/>
        <v>8.120868744098205</v>
      </c>
    </row>
    <row r="17" spans="1:10" ht="13" x14ac:dyDescent="0.15">
      <c r="A17" s="1" t="s">
        <v>15</v>
      </c>
      <c r="B17" s="19">
        <v>83</v>
      </c>
      <c r="C17" s="19">
        <f>+'Abril 2020'!B17</f>
        <v>26</v>
      </c>
      <c r="D17" s="17">
        <f t="shared" si="2"/>
        <v>219.23076923076923</v>
      </c>
      <c r="E17" s="2">
        <f>+B17+'Marzo 2021'!E17</f>
        <v>345</v>
      </c>
      <c r="F17" s="2">
        <f>+C17+'Marzo 2021'!F17</f>
        <v>222</v>
      </c>
      <c r="G17" s="17">
        <f t="shared" si="0"/>
        <v>55.405405405405403</v>
      </c>
      <c r="H17" s="2">
        <f>+B17-C17+'Marzo 2021'!H17</f>
        <v>862</v>
      </c>
      <c r="I17" s="18">
        <f>+'Abril 2020'!H17</f>
        <v>774</v>
      </c>
      <c r="J17" s="17">
        <f t="shared" si="1"/>
        <v>11.369509043927648</v>
      </c>
    </row>
    <row r="18" spans="1:10" ht="13" x14ac:dyDescent="0.15">
      <c r="A18" s="1" t="s">
        <v>31</v>
      </c>
      <c r="B18" s="19">
        <v>48</v>
      </c>
      <c r="C18" s="19">
        <f>+'Abril 2020'!B18</f>
        <v>23</v>
      </c>
      <c r="D18" s="17">
        <f t="shared" si="2"/>
        <v>108.69565217391305</v>
      </c>
      <c r="E18" s="2">
        <f>+B18+'Marzo 2021'!E18</f>
        <v>205</v>
      </c>
      <c r="F18" s="2">
        <f>+C18+'Marzo 2021'!F18</f>
        <v>128</v>
      </c>
      <c r="G18" s="17">
        <f t="shared" si="0"/>
        <v>60.15625</v>
      </c>
      <c r="H18" s="2">
        <f>+B18-C18+'Marzo 2021'!H18</f>
        <v>520</v>
      </c>
      <c r="I18" s="18">
        <f>+'Abril 2020'!H18</f>
        <v>481</v>
      </c>
      <c r="J18" s="17">
        <f t="shared" si="1"/>
        <v>8.1081081081081088</v>
      </c>
    </row>
    <row r="19" spans="1:10" x14ac:dyDescent="0.15">
      <c r="A19" s="8" t="s">
        <v>3</v>
      </c>
      <c r="B19" s="6">
        <f t="shared" ref="B19" si="5">+B14+B16+B15+B17+B18</f>
        <v>508</v>
      </c>
      <c r="C19" s="6">
        <f>SUM(C14:C18)</f>
        <v>208</v>
      </c>
      <c r="D19" s="7">
        <f>+(B19-C19)*100/C19</f>
        <v>144.23076923076923</v>
      </c>
      <c r="E19" s="6">
        <f>SUM(E14:E18)</f>
        <v>2174</v>
      </c>
      <c r="F19" s="6">
        <f>SUM(F14:F18)</f>
        <v>1447</v>
      </c>
      <c r="G19" s="7">
        <f t="shared" si="0"/>
        <v>50.241879751209396</v>
      </c>
      <c r="H19" s="6">
        <f>SUM(H14:H18)</f>
        <v>5376</v>
      </c>
      <c r="I19" s="6">
        <f>SUM(I14:I18)</f>
        <v>4972</v>
      </c>
      <c r="J19" s="7">
        <f t="shared" si="1"/>
        <v>8.1255028157683018</v>
      </c>
    </row>
    <row r="20" spans="1:10" ht="13" x14ac:dyDescent="0.15">
      <c r="A20" s="1" t="s">
        <v>16</v>
      </c>
      <c r="B20" s="19">
        <v>53</v>
      </c>
      <c r="C20" s="19">
        <f>+'Abril 2020'!B20</f>
        <v>17</v>
      </c>
      <c r="D20" s="17">
        <f t="shared" ref="D20:D27" si="6">+(B20-C20)*100/C20</f>
        <v>211.76470588235293</v>
      </c>
      <c r="E20" s="2">
        <f>+B20+'Marzo 2021'!E20</f>
        <v>195</v>
      </c>
      <c r="F20" s="2">
        <f>+C20+'Marzo 2021'!F20</f>
        <v>136</v>
      </c>
      <c r="G20" s="17">
        <f t="shared" si="0"/>
        <v>43.382352941176471</v>
      </c>
      <c r="H20" s="2">
        <f>+B20-C20+'Marzo 2021'!H20</f>
        <v>474</v>
      </c>
      <c r="I20" s="18">
        <f>+'Abril 2020'!H20</f>
        <v>415</v>
      </c>
      <c r="J20" s="17">
        <f t="shared" si="1"/>
        <v>14.216867469879517</v>
      </c>
    </row>
    <row r="21" spans="1:10" ht="13" x14ac:dyDescent="0.15">
      <c r="A21" s="1" t="s">
        <v>17</v>
      </c>
      <c r="B21" s="19">
        <v>37</v>
      </c>
      <c r="C21" s="19">
        <f>+'Abril 2020'!B21</f>
        <v>13</v>
      </c>
      <c r="D21" s="17">
        <f t="shared" si="6"/>
        <v>184.61538461538461</v>
      </c>
      <c r="E21" s="2">
        <f>+B21+'Marzo 2021'!E21</f>
        <v>163</v>
      </c>
      <c r="F21" s="2">
        <f>+C21+'Marzo 2021'!F21</f>
        <v>108</v>
      </c>
      <c r="G21" s="17">
        <f t="shared" si="0"/>
        <v>50.925925925925924</v>
      </c>
      <c r="H21" s="2">
        <f>+B21-C21+'Marzo 2021'!H21</f>
        <v>425</v>
      </c>
      <c r="I21" s="18">
        <f>+'Abril 2020'!H21</f>
        <v>383</v>
      </c>
      <c r="J21" s="17">
        <f t="shared" si="1"/>
        <v>10.966057441253264</v>
      </c>
    </row>
    <row r="22" spans="1:10" ht="13" x14ac:dyDescent="0.15">
      <c r="A22" s="1" t="s">
        <v>19</v>
      </c>
      <c r="B22" s="19">
        <v>11</v>
      </c>
      <c r="C22" s="19">
        <f>+'Abril 2020'!B22</f>
        <v>7</v>
      </c>
      <c r="D22" s="17">
        <f t="shared" si="6"/>
        <v>57.142857142857146</v>
      </c>
      <c r="E22" s="2">
        <f>+B22+'Marzo 2021'!E22</f>
        <v>61</v>
      </c>
      <c r="F22" s="2">
        <f>+C22+'Marzo 2021'!F22</f>
        <v>51</v>
      </c>
      <c r="G22" s="17">
        <f t="shared" si="0"/>
        <v>19.607843137254903</v>
      </c>
      <c r="H22" s="2">
        <f>+B22-C22+'Marzo 2021'!H22</f>
        <v>173</v>
      </c>
      <c r="I22" s="18">
        <f>+'Abril 2020'!H22</f>
        <v>146</v>
      </c>
      <c r="J22" s="17">
        <f t="shared" si="1"/>
        <v>18.493150684931507</v>
      </c>
    </row>
    <row r="23" spans="1:10" ht="13" x14ac:dyDescent="0.15">
      <c r="A23" s="1" t="s">
        <v>18</v>
      </c>
      <c r="B23" s="19">
        <v>28</v>
      </c>
      <c r="C23" s="19">
        <f>+'Abril 2020'!B23</f>
        <v>6</v>
      </c>
      <c r="D23" s="17">
        <f t="shared" si="6"/>
        <v>366.66666666666669</v>
      </c>
      <c r="E23" s="2">
        <f>+B23+'Marzo 2021'!E23</f>
        <v>114</v>
      </c>
      <c r="F23" s="2">
        <f>+C23+'Marzo 2021'!F23</f>
        <v>63</v>
      </c>
      <c r="G23" s="17">
        <f t="shared" si="0"/>
        <v>80.952380952380949</v>
      </c>
      <c r="H23" s="2">
        <f>+B23-C23+'Marzo 2021'!H23</f>
        <v>260</v>
      </c>
      <c r="I23" s="18">
        <f>+'Abril 2020'!H23</f>
        <v>215</v>
      </c>
      <c r="J23" s="17">
        <f t="shared" si="1"/>
        <v>20.930232558139537</v>
      </c>
    </row>
    <row r="24" spans="1:10" ht="13" x14ac:dyDescent="0.15">
      <c r="A24" s="1" t="s">
        <v>20</v>
      </c>
      <c r="B24" s="19">
        <v>34</v>
      </c>
      <c r="C24" s="19">
        <f>+'Abril 2020'!B24</f>
        <v>7</v>
      </c>
      <c r="D24" s="17">
        <f t="shared" si="6"/>
        <v>385.71428571428572</v>
      </c>
      <c r="E24" s="2">
        <f>+B24+'Marzo 2021'!E24</f>
        <v>104</v>
      </c>
      <c r="F24" s="2">
        <f>+C24+'Marzo 2021'!F24</f>
        <v>51</v>
      </c>
      <c r="G24" s="17">
        <f t="shared" si="0"/>
        <v>103.92156862745098</v>
      </c>
      <c r="H24" s="2">
        <f>+B24-C24+'Marzo 2021'!H24</f>
        <v>248</v>
      </c>
      <c r="I24" s="18">
        <f>+'Abril 2020'!H24</f>
        <v>171</v>
      </c>
      <c r="J24" s="17">
        <f t="shared" si="1"/>
        <v>45.029239766081872</v>
      </c>
    </row>
    <row r="25" spans="1:10" ht="13" x14ac:dyDescent="0.15">
      <c r="A25" s="1" t="s">
        <v>22</v>
      </c>
      <c r="B25" s="19">
        <v>55</v>
      </c>
      <c r="C25" s="19">
        <f>+'Abril 2020'!B25</f>
        <v>12</v>
      </c>
      <c r="D25" s="17">
        <f t="shared" si="6"/>
        <v>358.33333333333331</v>
      </c>
      <c r="E25" s="2">
        <f>+B25+'Marzo 2021'!E25</f>
        <v>190</v>
      </c>
      <c r="F25" s="2">
        <f>+C25+'Marzo 2021'!F25</f>
        <v>100</v>
      </c>
      <c r="G25" s="17">
        <f t="shared" si="0"/>
        <v>90</v>
      </c>
      <c r="H25" s="2">
        <f>+B25-C25+'Marzo 2021'!H25</f>
        <v>467</v>
      </c>
      <c r="I25" s="18">
        <f>+'Abril 2020'!H25</f>
        <v>362</v>
      </c>
      <c r="J25" s="17">
        <f t="shared" si="1"/>
        <v>29.005524861878452</v>
      </c>
    </row>
    <row r="26" spans="1:10" ht="13" x14ac:dyDescent="0.15">
      <c r="A26" s="1" t="s">
        <v>21</v>
      </c>
      <c r="B26" s="19">
        <v>19</v>
      </c>
      <c r="C26" s="19">
        <f>+'Abril 2020'!B26</f>
        <v>5</v>
      </c>
      <c r="D26" s="17">
        <f t="shared" si="6"/>
        <v>280</v>
      </c>
      <c r="E26" s="2">
        <f>+B26+'Marzo 2021'!E26</f>
        <v>65</v>
      </c>
      <c r="F26" s="2">
        <f>+C26+'Marzo 2021'!F26</f>
        <v>39</v>
      </c>
      <c r="G26" s="17">
        <f t="shared" si="0"/>
        <v>66.666666666666671</v>
      </c>
      <c r="H26" s="2">
        <f>+B26-C26+'Marzo 2021'!H26</f>
        <v>151</v>
      </c>
      <c r="I26" s="18">
        <f>+'Abril 2020'!H26</f>
        <v>103</v>
      </c>
      <c r="J26" s="17">
        <f t="shared" si="1"/>
        <v>46.601941747572816</v>
      </c>
    </row>
    <row r="27" spans="1:10" ht="13" x14ac:dyDescent="0.15">
      <c r="A27" s="1" t="s">
        <v>30</v>
      </c>
      <c r="B27" s="19">
        <v>9</v>
      </c>
      <c r="C27" s="19">
        <f>+'Abril 2020'!B27</f>
        <v>3</v>
      </c>
      <c r="D27" s="17">
        <f t="shared" si="6"/>
        <v>200</v>
      </c>
      <c r="E27" s="2">
        <f>+B27+'Marzo 2021'!E27</f>
        <v>31</v>
      </c>
      <c r="F27" s="2">
        <f>+C27+'Marzo 2021'!F27</f>
        <v>19</v>
      </c>
      <c r="G27" s="17">
        <f t="shared" si="0"/>
        <v>63.157894736842103</v>
      </c>
      <c r="H27" s="2">
        <f>+B27-C27+'Marzo 2021'!H27</f>
        <v>67</v>
      </c>
      <c r="I27" s="18">
        <f>+'Abril 2020'!H27</f>
        <v>56</v>
      </c>
      <c r="J27" s="17">
        <f t="shared" si="1"/>
        <v>19.642857142857142</v>
      </c>
    </row>
    <row r="28" spans="1:10" x14ac:dyDescent="0.15">
      <c r="A28" s="8" t="s">
        <v>27</v>
      </c>
      <c r="B28" s="6">
        <f>SUM(B20:B27)</f>
        <v>246</v>
      </c>
      <c r="C28" s="6">
        <f>SUM(C20:C27)</f>
        <v>70</v>
      </c>
      <c r="D28" s="7">
        <f>+(B28-C28)*100/C28</f>
        <v>251.42857142857142</v>
      </c>
      <c r="E28" s="6">
        <f>SUM(E20:E27)</f>
        <v>923</v>
      </c>
      <c r="F28" s="6">
        <f>SUM(F20:F27)</f>
        <v>567</v>
      </c>
      <c r="G28" s="7">
        <f>+(E28-F28)*100/F28</f>
        <v>62.786596119929456</v>
      </c>
      <c r="H28" s="6">
        <f>SUM(H20:H27)</f>
        <v>2265</v>
      </c>
      <c r="I28" s="6">
        <f>SUM(I20:I27)</f>
        <v>1851</v>
      </c>
      <c r="J28" s="7">
        <f>+(H28-I28)*100/I28</f>
        <v>22.366288492706644</v>
      </c>
    </row>
    <row r="29" spans="1:10" ht="14" x14ac:dyDescent="0.15">
      <c r="A29" s="16" t="s">
        <v>28</v>
      </c>
      <c r="B29" s="14">
        <f>+B7+B13+B19+B28</f>
        <v>2634</v>
      </c>
      <c r="C29" s="14">
        <f>+C7+C13+C19+C28</f>
        <v>1204</v>
      </c>
      <c r="D29" s="15">
        <f>+(B29-C29)*100/C29</f>
        <v>118.77076411960132</v>
      </c>
      <c r="E29" s="14">
        <f t="shared" ref="E29:I29" si="7">+E7+E13+E19+E28</f>
        <v>10261</v>
      </c>
      <c r="F29" s="14">
        <f t="shared" si="7"/>
        <v>7924</v>
      </c>
      <c r="G29" s="15">
        <f>+(E29-F29)*100/F29</f>
        <v>29.492680464411912</v>
      </c>
      <c r="H29" s="14">
        <f t="shared" si="7"/>
        <v>25795</v>
      </c>
      <c r="I29" s="14">
        <f t="shared" si="7"/>
        <v>28078</v>
      </c>
      <c r="J29" s="15">
        <f>+(H29-I29)*100/I29</f>
        <v>-8.1309210057696415</v>
      </c>
    </row>
    <row r="30" spans="1:10" x14ac:dyDescent="0.15">
      <c r="A30" s="13" t="s">
        <v>29</v>
      </c>
      <c r="B30" s="13">
        <f>+B29-B7</f>
        <v>2187</v>
      </c>
      <c r="C30" s="13">
        <f>+C29-C7</f>
        <v>927</v>
      </c>
      <c r="D30" s="12">
        <f>+(B30-C30)*100/C30</f>
        <v>135.92233009708738</v>
      </c>
      <c r="E30" s="13">
        <f t="shared" ref="E30:I30" si="8">+E29-E7</f>
        <v>8615</v>
      </c>
      <c r="F30" s="13">
        <f t="shared" si="8"/>
        <v>6300</v>
      </c>
      <c r="G30" s="12">
        <f>+(E30-F30)*100/F30</f>
        <v>36.746031746031747</v>
      </c>
      <c r="H30" s="13">
        <f t="shared" si="8"/>
        <v>21362</v>
      </c>
      <c r="I30" s="13">
        <f t="shared" si="8"/>
        <v>22108</v>
      </c>
      <c r="J30" s="12">
        <f>+(H30-I30)*100/I30</f>
        <v>-3.3743441288221456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4200-768F-0A43-B362-A5847A68AC68}">
  <sheetPr codeName="Hoja2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160</v>
      </c>
      <c r="C4" s="19">
        <f>+'Marzo 2020'!B4</f>
        <v>83</v>
      </c>
      <c r="D4" s="17">
        <f>+(B4-C4)*100/C4</f>
        <v>92.771084337349393</v>
      </c>
      <c r="E4" s="2">
        <f>+B4+'Febrero 2021'!E4</f>
        <v>372</v>
      </c>
      <c r="F4" s="2">
        <f>+C4+'Febrero 2021'!F4</f>
        <v>356</v>
      </c>
      <c r="G4" s="17">
        <f t="shared" ref="G4:G27" si="0">+(E4-F4)*100/F4</f>
        <v>4.4943820224719104</v>
      </c>
      <c r="H4" s="2">
        <f>+B4-C4+'Febrero 2021'!H4</f>
        <v>1283</v>
      </c>
      <c r="I4" s="18">
        <f>+'Marzo 2020'!H4</f>
        <v>1798</v>
      </c>
      <c r="J4" s="17">
        <f t="shared" ref="J4:J27" si="1">+(H4-I4)*100/I4</f>
        <v>-28.642936596218021</v>
      </c>
    </row>
    <row r="5" spans="1:10" ht="13" x14ac:dyDescent="0.15">
      <c r="A5" s="1" t="s">
        <v>5</v>
      </c>
      <c r="B5" s="19">
        <v>167</v>
      </c>
      <c r="C5" s="19">
        <f>+'Marzo 2020'!B5</f>
        <v>115</v>
      </c>
      <c r="D5" s="17">
        <f t="shared" ref="D5:D18" si="2">+(B5-C5)*100/C5</f>
        <v>45.217391304347828</v>
      </c>
      <c r="E5" s="2">
        <f>+B5+'Febrero 2021'!E5</f>
        <v>392</v>
      </c>
      <c r="F5" s="2">
        <f>+C5+'Febrero 2021'!F5</f>
        <v>399</v>
      </c>
      <c r="G5" s="17">
        <f t="shared" si="0"/>
        <v>-1.7543859649122806</v>
      </c>
      <c r="H5" s="2">
        <f>+B5-C5+'Febrero 2021'!H5</f>
        <v>1333</v>
      </c>
      <c r="I5" s="18">
        <f>+'Marzo 2020'!H5</f>
        <v>1997</v>
      </c>
      <c r="J5" s="17">
        <f t="shared" si="1"/>
        <v>-33.24987481221833</v>
      </c>
    </row>
    <row r="6" spans="1:10" ht="13" x14ac:dyDescent="0.15">
      <c r="A6" s="1" t="s">
        <v>6</v>
      </c>
      <c r="B6" s="19">
        <v>182</v>
      </c>
      <c r="C6" s="19">
        <f>+'Marzo 2020'!B6</f>
        <v>164</v>
      </c>
      <c r="D6" s="17">
        <f t="shared" si="2"/>
        <v>10.975609756097562</v>
      </c>
      <c r="E6" s="2">
        <f>+B6+'Febrero 2021'!E6</f>
        <v>435</v>
      </c>
      <c r="F6" s="2">
        <f>+C6+'Febrero 2021'!F6</f>
        <v>592</v>
      </c>
      <c r="G6" s="17">
        <f t="shared" si="0"/>
        <v>-26.52027027027027</v>
      </c>
      <c r="H6" s="2">
        <f>+B6-C6+'Febrero 2021'!H6</f>
        <v>1647</v>
      </c>
      <c r="I6" s="18">
        <f>+'Marzo 2020'!H6</f>
        <v>2474</v>
      </c>
      <c r="J6" s="17">
        <f t="shared" si="1"/>
        <v>-33.42764753435732</v>
      </c>
    </row>
    <row r="7" spans="1:10" x14ac:dyDescent="0.15">
      <c r="A7" s="8" t="s">
        <v>1</v>
      </c>
      <c r="B7" s="6">
        <f t="shared" ref="B7" si="3">+B4+B5+B6</f>
        <v>509</v>
      </c>
      <c r="C7" s="6">
        <f>SUM(C4:C6)</f>
        <v>362</v>
      </c>
      <c r="D7" s="7">
        <f>+(B7-C7)*100/C7</f>
        <v>40.607734806629836</v>
      </c>
      <c r="E7" s="6">
        <f>SUM(E4:E6)</f>
        <v>1199</v>
      </c>
      <c r="F7" s="6">
        <f>SUM(F4:F6)</f>
        <v>1347</v>
      </c>
      <c r="G7" s="7">
        <f t="shared" si="0"/>
        <v>-10.987379361544173</v>
      </c>
      <c r="H7" s="6">
        <f>SUM(H4:H6)</f>
        <v>4263</v>
      </c>
      <c r="I7" s="6">
        <f>SUM(I4:I6)</f>
        <v>6269</v>
      </c>
      <c r="J7" s="7">
        <f t="shared" si="1"/>
        <v>-31.998723879406604</v>
      </c>
    </row>
    <row r="8" spans="1:10" ht="13" x14ac:dyDescent="0.15">
      <c r="A8" s="1" t="s">
        <v>7</v>
      </c>
      <c r="B8" s="19">
        <v>174</v>
      </c>
      <c r="C8" s="19">
        <f>+'Marzo 2020'!B8</f>
        <v>154</v>
      </c>
      <c r="D8" s="17">
        <f t="shared" si="2"/>
        <v>12.987012987012987</v>
      </c>
      <c r="E8" s="2">
        <f>+B8+'Febrero 2021'!E8</f>
        <v>377</v>
      </c>
      <c r="F8" s="2">
        <f>+C8+'Febrero 2021'!F8</f>
        <v>582</v>
      </c>
      <c r="G8" s="17">
        <f t="shared" si="0"/>
        <v>-35.223367697594504</v>
      </c>
      <c r="H8" s="2">
        <f>+B8-C8+'Febrero 2021'!H8</f>
        <v>1505</v>
      </c>
      <c r="I8" s="18">
        <f>+'Marzo 2020'!H8</f>
        <v>2581</v>
      </c>
      <c r="J8" s="17">
        <f t="shared" si="1"/>
        <v>-41.689267725687721</v>
      </c>
    </row>
    <row r="9" spans="1:10" ht="13" x14ac:dyDescent="0.15">
      <c r="A9" s="1" t="s">
        <v>8</v>
      </c>
      <c r="B9" s="19">
        <v>321</v>
      </c>
      <c r="C9" s="19">
        <f>+'Marzo 2020'!B9</f>
        <v>159</v>
      </c>
      <c r="D9" s="17">
        <f t="shared" si="2"/>
        <v>101.88679245283019</v>
      </c>
      <c r="E9" s="2">
        <f>+B9+'Febrero 2021'!E9</f>
        <v>705</v>
      </c>
      <c r="F9" s="2">
        <f>+C9+'Febrero 2021'!F9</f>
        <v>676</v>
      </c>
      <c r="G9" s="17">
        <f t="shared" si="0"/>
        <v>4.2899408284023668</v>
      </c>
      <c r="H9" s="2">
        <f>+B9-C9+'Febrero 2021'!H9</f>
        <v>2300</v>
      </c>
      <c r="I9" s="18">
        <f>+'Marzo 2020'!H9</f>
        <v>2942</v>
      </c>
      <c r="J9" s="17">
        <f t="shared" si="1"/>
        <v>-21.821889870836166</v>
      </c>
    </row>
    <row r="10" spans="1:10" ht="13" x14ac:dyDescent="0.15">
      <c r="A10" s="1" t="s">
        <v>9</v>
      </c>
      <c r="B10" s="19">
        <v>428</v>
      </c>
      <c r="C10" s="19">
        <f>+'Marzo 2020'!B10</f>
        <v>269</v>
      </c>
      <c r="D10" s="17">
        <f t="shared" si="2"/>
        <v>59.107806691449817</v>
      </c>
      <c r="E10" s="2">
        <f>+B10+'Febrero 2021'!E10</f>
        <v>1115</v>
      </c>
      <c r="F10" s="2">
        <f>+C10+'Febrero 2021'!F10</f>
        <v>948</v>
      </c>
      <c r="G10" s="17">
        <f t="shared" si="0"/>
        <v>17.616033755274263</v>
      </c>
      <c r="H10" s="2">
        <f>+B10-C10+'Febrero 2021'!H10</f>
        <v>3468</v>
      </c>
      <c r="I10" s="18">
        <f>+'Marzo 2020'!H10</f>
        <v>4177</v>
      </c>
      <c r="J10" s="17">
        <f t="shared" si="1"/>
        <v>-16.973904716303569</v>
      </c>
    </row>
    <row r="11" spans="1:10" ht="13" x14ac:dyDescent="0.15">
      <c r="A11" s="1" t="s">
        <v>10</v>
      </c>
      <c r="B11" s="19">
        <v>353</v>
      </c>
      <c r="C11" s="19">
        <f>+'Marzo 2020'!B11</f>
        <v>181</v>
      </c>
      <c r="D11" s="17">
        <f t="shared" si="2"/>
        <v>95.027624309392266</v>
      </c>
      <c r="E11" s="2">
        <f>+B11+'Febrero 2021'!E11</f>
        <v>872</v>
      </c>
      <c r="F11" s="2">
        <f>+C11+'Febrero 2021'!F11</f>
        <v>680</v>
      </c>
      <c r="G11" s="17">
        <f t="shared" si="0"/>
        <v>28.235294117647058</v>
      </c>
      <c r="H11" s="2">
        <f>+B11-C11+'Febrero 2021'!H11</f>
        <v>2619</v>
      </c>
      <c r="I11" s="18">
        <f>+'Marzo 2020'!H11</f>
        <v>3127</v>
      </c>
      <c r="J11" s="17">
        <f t="shared" si="1"/>
        <v>-16.245602814198914</v>
      </c>
    </row>
    <row r="12" spans="1:10" ht="13" x14ac:dyDescent="0.15">
      <c r="A12" s="1" t="s">
        <v>11</v>
      </c>
      <c r="B12" s="19">
        <v>401</v>
      </c>
      <c r="C12" s="19">
        <f>+'Marzo 2020'!B12</f>
        <v>227</v>
      </c>
      <c r="D12" s="17">
        <f t="shared" si="2"/>
        <v>76.651982378854626</v>
      </c>
      <c r="E12" s="2">
        <f>+B12+'Febrero 2021'!E12</f>
        <v>1016</v>
      </c>
      <c r="F12" s="2">
        <f>+C12+'Febrero 2021'!F12</f>
        <v>751</v>
      </c>
      <c r="G12" s="17">
        <f t="shared" si="0"/>
        <v>35.286284953395473</v>
      </c>
      <c r="H12" s="2">
        <f>+B12-C12+'Febrero 2021'!H12</f>
        <v>3045</v>
      </c>
      <c r="I12" s="18">
        <f>+'Marzo 2020'!H12</f>
        <v>3207</v>
      </c>
      <c r="J12" s="17">
        <f t="shared" si="1"/>
        <v>-5.0514499532273156</v>
      </c>
    </row>
    <row r="13" spans="1:10" x14ac:dyDescent="0.15">
      <c r="A13" s="8" t="s">
        <v>2</v>
      </c>
      <c r="B13" s="6">
        <f t="shared" ref="B13" si="4">+B8+B9+B10+B11+B12</f>
        <v>1677</v>
      </c>
      <c r="C13" s="6">
        <f>SUM(C8:C12)</f>
        <v>990</v>
      </c>
      <c r="D13" s="7">
        <f>+(B13-C13)*100/C13</f>
        <v>69.393939393939391</v>
      </c>
      <c r="E13" s="6">
        <f>SUM(E8:E12)</f>
        <v>4085</v>
      </c>
      <c r="F13" s="6">
        <f>SUM(F8:F12)</f>
        <v>3637</v>
      </c>
      <c r="G13" s="7">
        <f t="shared" si="0"/>
        <v>12.317844377233984</v>
      </c>
      <c r="H13" s="6">
        <f>SUM(H8:H12)</f>
        <v>12937</v>
      </c>
      <c r="I13" s="6">
        <f>SUM(I8:I12)</f>
        <v>16034</v>
      </c>
      <c r="J13" s="7">
        <f t="shared" si="1"/>
        <v>-19.315205188973433</v>
      </c>
    </row>
    <row r="14" spans="1:10" ht="13" x14ac:dyDescent="0.15">
      <c r="A14" s="1" t="s">
        <v>12</v>
      </c>
      <c r="B14" s="19">
        <v>210</v>
      </c>
      <c r="C14" s="19">
        <f>+'Marzo 2020'!B14</f>
        <v>77</v>
      </c>
      <c r="D14" s="17">
        <f t="shared" si="2"/>
        <v>172.72727272727272</v>
      </c>
      <c r="E14" s="2">
        <f>+B14+'Febrero 2021'!E14</f>
        <v>498</v>
      </c>
      <c r="F14" s="2">
        <f>+C14+'Febrero 2021'!F14</f>
        <v>355</v>
      </c>
      <c r="G14" s="17">
        <f t="shared" si="0"/>
        <v>40.281690140845072</v>
      </c>
      <c r="H14" s="2">
        <f>+B14-C14+'Febrero 2021'!H14</f>
        <v>1449</v>
      </c>
      <c r="I14" s="18">
        <f>+'Marzo 2020'!H14</f>
        <v>1559</v>
      </c>
      <c r="J14" s="17">
        <f t="shared" si="1"/>
        <v>-7.0558050032071842</v>
      </c>
    </row>
    <row r="15" spans="1:10" ht="13" x14ac:dyDescent="0.15">
      <c r="A15" s="1" t="s">
        <v>13</v>
      </c>
      <c r="B15" s="19">
        <v>156</v>
      </c>
      <c r="C15" s="19">
        <f>+'Marzo 2020'!B15</f>
        <v>80</v>
      </c>
      <c r="D15" s="17">
        <f t="shared" si="2"/>
        <v>95</v>
      </c>
      <c r="E15" s="2">
        <f>+B15+'Febrero 2021'!E15</f>
        <v>414</v>
      </c>
      <c r="F15" s="2">
        <f>+C15+'Febrero 2021'!F15</f>
        <v>303</v>
      </c>
      <c r="G15" s="17">
        <f t="shared" si="0"/>
        <v>36.633663366336634</v>
      </c>
      <c r="H15" s="2">
        <f>+B15-C15+'Febrero 2021'!H15</f>
        <v>1244</v>
      </c>
      <c r="I15" s="18">
        <f>+'Marzo 2020'!H15</f>
        <v>1267</v>
      </c>
      <c r="J15" s="17">
        <f t="shared" si="1"/>
        <v>-1.8153117600631412</v>
      </c>
    </row>
    <row r="16" spans="1:10" ht="13" x14ac:dyDescent="0.15">
      <c r="A16" s="1" t="s">
        <v>14</v>
      </c>
      <c r="B16" s="19">
        <v>134</v>
      </c>
      <c r="C16" s="19">
        <f>+'Marzo 2020'!B16</f>
        <v>71</v>
      </c>
      <c r="D16" s="17">
        <f t="shared" si="2"/>
        <v>88.732394366197184</v>
      </c>
      <c r="E16" s="2">
        <f>+B16+'Febrero 2021'!E16</f>
        <v>335</v>
      </c>
      <c r="F16" s="2">
        <f>+C16+'Febrero 2021'!F16</f>
        <v>280</v>
      </c>
      <c r="G16" s="17">
        <f t="shared" si="0"/>
        <v>19.642857142857142</v>
      </c>
      <c r="H16" s="2">
        <f>+B16-C16+'Febrero 2021'!H16</f>
        <v>1083</v>
      </c>
      <c r="I16" s="18">
        <f>+'Marzo 2020'!H16</f>
        <v>1104</v>
      </c>
      <c r="J16" s="17">
        <f t="shared" si="1"/>
        <v>-1.9021739130434783</v>
      </c>
    </row>
    <row r="17" spans="1:10" ht="13" x14ac:dyDescent="0.15">
      <c r="A17" s="1" t="s">
        <v>15</v>
      </c>
      <c r="B17" s="19">
        <v>109</v>
      </c>
      <c r="C17" s="19">
        <f>+'Marzo 2020'!B17</f>
        <v>53</v>
      </c>
      <c r="D17" s="17">
        <f t="shared" si="2"/>
        <v>105.66037735849056</v>
      </c>
      <c r="E17" s="2">
        <f>+B17+'Febrero 2021'!E17</f>
        <v>262</v>
      </c>
      <c r="F17" s="2">
        <f>+C17+'Febrero 2021'!F17</f>
        <v>196</v>
      </c>
      <c r="G17" s="17">
        <f t="shared" si="0"/>
        <v>33.673469387755105</v>
      </c>
      <c r="H17" s="2">
        <f>+B17-C17+'Febrero 2021'!H17</f>
        <v>805</v>
      </c>
      <c r="I17" s="18">
        <f>+'Marzo 2020'!H17</f>
        <v>816</v>
      </c>
      <c r="J17" s="17">
        <f t="shared" si="1"/>
        <v>-1.3480392156862746</v>
      </c>
    </row>
    <row r="18" spans="1:10" ht="13" x14ac:dyDescent="0.15">
      <c r="A18" s="1" t="s">
        <v>31</v>
      </c>
      <c r="B18" s="19">
        <v>52</v>
      </c>
      <c r="C18" s="19">
        <f>+'Marzo 2020'!B18</f>
        <v>28</v>
      </c>
      <c r="D18" s="17">
        <f t="shared" si="2"/>
        <v>85.714285714285708</v>
      </c>
      <c r="E18" s="2">
        <f>+B18+'Febrero 2021'!E18</f>
        <v>157</v>
      </c>
      <c r="F18" s="2">
        <f>+C18+'Febrero 2021'!F18</f>
        <v>105</v>
      </c>
      <c r="G18" s="17">
        <f t="shared" si="0"/>
        <v>49.523809523809526</v>
      </c>
      <c r="H18" s="2">
        <f>+B18-C18+'Febrero 2021'!H18</f>
        <v>495</v>
      </c>
      <c r="I18" s="18">
        <f>+'Marzo 2020'!H18</f>
        <v>501</v>
      </c>
      <c r="J18" s="17">
        <f t="shared" si="1"/>
        <v>-1.1976047904191616</v>
      </c>
    </row>
    <row r="19" spans="1:10" x14ac:dyDescent="0.15">
      <c r="A19" s="8" t="s">
        <v>3</v>
      </c>
      <c r="B19" s="6">
        <f t="shared" ref="B19" si="5">+B14+B16+B15+B17+B18</f>
        <v>661</v>
      </c>
      <c r="C19" s="6">
        <f>SUM(C14:C18)</f>
        <v>309</v>
      </c>
      <c r="D19" s="7">
        <f>+(B19-C19)*100/C19</f>
        <v>113.91585760517799</v>
      </c>
      <c r="E19" s="6">
        <f>SUM(E14:E18)</f>
        <v>1666</v>
      </c>
      <c r="F19" s="6">
        <f>SUM(F14:F18)</f>
        <v>1239</v>
      </c>
      <c r="G19" s="7">
        <f t="shared" si="0"/>
        <v>34.463276836158194</v>
      </c>
      <c r="H19" s="6">
        <f>SUM(H14:H18)</f>
        <v>5076</v>
      </c>
      <c r="I19" s="6">
        <f>SUM(I14:I18)</f>
        <v>5247</v>
      </c>
      <c r="J19" s="7">
        <f t="shared" si="1"/>
        <v>-3.2590051457975986</v>
      </c>
    </row>
    <row r="20" spans="1:10" ht="13" x14ac:dyDescent="0.15">
      <c r="A20" s="1" t="s">
        <v>16</v>
      </c>
      <c r="B20" s="19">
        <v>70</v>
      </c>
      <c r="C20" s="19">
        <f>+'Marzo 2020'!B20</f>
        <v>27</v>
      </c>
      <c r="D20" s="17">
        <f t="shared" ref="D20:D27" si="6">+(B20-C20)*100/C20</f>
        <v>159.25925925925927</v>
      </c>
      <c r="E20" s="2">
        <f>+B20+'Febrero 2021'!E20</f>
        <v>142</v>
      </c>
      <c r="F20" s="2">
        <f>+C20+'Febrero 2021'!F20</f>
        <v>119</v>
      </c>
      <c r="G20" s="17">
        <f t="shared" si="0"/>
        <v>19.327731092436974</v>
      </c>
      <c r="H20" s="2">
        <f>+B20-C20+'Febrero 2021'!H20</f>
        <v>438</v>
      </c>
      <c r="I20" s="18">
        <f>+'Marzo 2020'!H20</f>
        <v>431</v>
      </c>
      <c r="J20" s="17">
        <f t="shared" si="1"/>
        <v>1.6241299303944317</v>
      </c>
    </row>
    <row r="21" spans="1:10" ht="13" x14ac:dyDescent="0.15">
      <c r="A21" s="1" t="s">
        <v>17</v>
      </c>
      <c r="B21" s="19">
        <v>53</v>
      </c>
      <c r="C21" s="19">
        <f>+'Marzo 2020'!B21</f>
        <v>26</v>
      </c>
      <c r="D21" s="17">
        <f t="shared" si="6"/>
        <v>103.84615384615384</v>
      </c>
      <c r="E21" s="2">
        <f>+B21+'Febrero 2021'!E21</f>
        <v>126</v>
      </c>
      <c r="F21" s="2">
        <f>+C21+'Febrero 2021'!F21</f>
        <v>95</v>
      </c>
      <c r="G21" s="17">
        <f t="shared" si="0"/>
        <v>32.631578947368418</v>
      </c>
      <c r="H21" s="2">
        <f>+B21-C21+'Febrero 2021'!H21</f>
        <v>401</v>
      </c>
      <c r="I21" s="18">
        <f>+'Marzo 2020'!H21</f>
        <v>394</v>
      </c>
      <c r="J21" s="17">
        <f t="shared" si="1"/>
        <v>1.7766497461928934</v>
      </c>
    </row>
    <row r="22" spans="1:10" ht="13" x14ac:dyDescent="0.15">
      <c r="A22" s="1" t="s">
        <v>19</v>
      </c>
      <c r="B22" s="19">
        <v>19</v>
      </c>
      <c r="C22" s="19">
        <f>+'Marzo 2020'!B22</f>
        <v>10</v>
      </c>
      <c r="D22" s="17">
        <f t="shared" si="6"/>
        <v>90</v>
      </c>
      <c r="E22" s="2">
        <f>+B22+'Febrero 2021'!E22</f>
        <v>50</v>
      </c>
      <c r="F22" s="2">
        <f>+C22+'Febrero 2021'!F22</f>
        <v>44</v>
      </c>
      <c r="G22" s="17">
        <f t="shared" si="0"/>
        <v>13.636363636363637</v>
      </c>
      <c r="H22" s="2">
        <f>+B22-C22+'Febrero 2021'!H22</f>
        <v>169</v>
      </c>
      <c r="I22" s="18">
        <f>+'Marzo 2020'!H22</f>
        <v>162</v>
      </c>
      <c r="J22" s="17">
        <f t="shared" si="1"/>
        <v>4.3209876543209873</v>
      </c>
    </row>
    <row r="23" spans="1:10" ht="13" x14ac:dyDescent="0.15">
      <c r="A23" s="1" t="s">
        <v>18</v>
      </c>
      <c r="B23" s="19">
        <v>41</v>
      </c>
      <c r="C23" s="19">
        <f>+'Marzo 2020'!B23</f>
        <v>13</v>
      </c>
      <c r="D23" s="17">
        <f t="shared" si="6"/>
        <v>215.38461538461539</v>
      </c>
      <c r="E23" s="2">
        <f>+B23+'Febrero 2021'!E23</f>
        <v>86</v>
      </c>
      <c r="F23" s="2">
        <f>+C23+'Febrero 2021'!F23</f>
        <v>57</v>
      </c>
      <c r="G23" s="17">
        <f t="shared" si="0"/>
        <v>50.877192982456137</v>
      </c>
      <c r="H23" s="2">
        <f>+B23-C23+'Febrero 2021'!H23</f>
        <v>238</v>
      </c>
      <c r="I23" s="18">
        <f>+'Marzo 2020'!H23</f>
        <v>220</v>
      </c>
      <c r="J23" s="17">
        <f t="shared" si="1"/>
        <v>8.1818181818181817</v>
      </c>
    </row>
    <row r="24" spans="1:10" ht="13" x14ac:dyDescent="0.15">
      <c r="A24" s="1" t="s">
        <v>20</v>
      </c>
      <c r="B24" s="19">
        <v>29</v>
      </c>
      <c r="C24" s="19">
        <f>+'Marzo 2020'!B24</f>
        <v>14</v>
      </c>
      <c r="D24" s="17">
        <f t="shared" si="6"/>
        <v>107.14285714285714</v>
      </c>
      <c r="E24" s="2">
        <f>+B24+'Febrero 2021'!E24</f>
        <v>70</v>
      </c>
      <c r="F24" s="2">
        <f>+C24+'Febrero 2021'!F24</f>
        <v>44</v>
      </c>
      <c r="G24" s="17">
        <f t="shared" si="0"/>
        <v>59.090909090909093</v>
      </c>
      <c r="H24" s="2">
        <f>+B24-C24+'Febrero 2021'!H24</f>
        <v>221</v>
      </c>
      <c r="I24" s="18">
        <f>+'Marzo 2020'!H24</f>
        <v>189</v>
      </c>
      <c r="J24" s="17">
        <f t="shared" si="1"/>
        <v>16.93121693121693</v>
      </c>
    </row>
    <row r="25" spans="1:10" ht="13" x14ac:dyDescent="0.15">
      <c r="A25" s="1" t="s">
        <v>22</v>
      </c>
      <c r="B25" s="19">
        <v>62</v>
      </c>
      <c r="C25" s="19">
        <f>+'Marzo 2020'!B25</f>
        <v>26</v>
      </c>
      <c r="D25" s="17">
        <f t="shared" si="6"/>
        <v>138.46153846153845</v>
      </c>
      <c r="E25" s="2">
        <f>+B25+'Febrero 2021'!E25</f>
        <v>135</v>
      </c>
      <c r="F25" s="2">
        <f>+C25+'Febrero 2021'!F25</f>
        <v>88</v>
      </c>
      <c r="G25" s="17">
        <f t="shared" si="0"/>
        <v>53.409090909090907</v>
      </c>
      <c r="H25" s="2">
        <f>+B25-C25+'Febrero 2021'!H25</f>
        <v>424</v>
      </c>
      <c r="I25" s="18">
        <f>+'Marzo 2020'!H25</f>
        <v>385</v>
      </c>
      <c r="J25" s="17">
        <f t="shared" si="1"/>
        <v>10.129870129870129</v>
      </c>
    </row>
    <row r="26" spans="1:10" ht="13" x14ac:dyDescent="0.15">
      <c r="A26" s="1" t="s">
        <v>21</v>
      </c>
      <c r="B26" s="19">
        <v>20</v>
      </c>
      <c r="C26" s="19">
        <f>+'Marzo 2020'!B26</f>
        <v>6</v>
      </c>
      <c r="D26" s="17">
        <f t="shared" si="6"/>
        <v>233.33333333333334</v>
      </c>
      <c r="E26" s="2">
        <f>+B26+'Febrero 2021'!E26</f>
        <v>46</v>
      </c>
      <c r="F26" s="2">
        <f>+C26+'Febrero 2021'!F26</f>
        <v>34</v>
      </c>
      <c r="G26" s="17">
        <f t="shared" si="0"/>
        <v>35.294117647058826</v>
      </c>
      <c r="H26" s="2">
        <f>+B26-C26+'Febrero 2021'!H26</f>
        <v>137</v>
      </c>
      <c r="I26" s="18">
        <f>+'Marzo 2020'!H26</f>
        <v>101</v>
      </c>
      <c r="J26" s="17">
        <f t="shared" si="1"/>
        <v>35.643564356435647</v>
      </c>
    </row>
    <row r="27" spans="1:10" ht="13" x14ac:dyDescent="0.15">
      <c r="A27" s="1" t="s">
        <v>30</v>
      </c>
      <c r="B27" s="19">
        <v>9</v>
      </c>
      <c r="C27" s="19">
        <f>+'Marzo 2020'!B27</f>
        <v>5</v>
      </c>
      <c r="D27" s="17">
        <f t="shared" si="6"/>
        <v>80</v>
      </c>
      <c r="E27" s="2">
        <f>+B27+'Febrero 2021'!E27</f>
        <v>22</v>
      </c>
      <c r="F27" s="2">
        <f>+C27+'Febrero 2021'!F27</f>
        <v>16</v>
      </c>
      <c r="G27" s="17">
        <f t="shared" si="0"/>
        <v>37.5</v>
      </c>
      <c r="H27" s="2">
        <f>+B27-C27+'Febrero 2021'!H27</f>
        <v>61</v>
      </c>
      <c r="I27" s="18">
        <f>+'Marzo 2020'!H27</f>
        <v>58</v>
      </c>
      <c r="J27" s="17">
        <f t="shared" si="1"/>
        <v>5.1724137931034484</v>
      </c>
    </row>
    <row r="28" spans="1:10" x14ac:dyDescent="0.15">
      <c r="A28" s="8" t="s">
        <v>27</v>
      </c>
      <c r="B28" s="6">
        <f>SUM(B20:B27)</f>
        <v>303</v>
      </c>
      <c r="C28" s="6">
        <f>SUM(C20:C27)</f>
        <v>127</v>
      </c>
      <c r="D28" s="7">
        <f>+(B28-C28)*100/C28</f>
        <v>138.58267716535434</v>
      </c>
      <c r="E28" s="6">
        <f>SUM(E20:E27)</f>
        <v>677</v>
      </c>
      <c r="F28" s="6">
        <f>SUM(F20:F27)</f>
        <v>497</v>
      </c>
      <c r="G28" s="7">
        <f>+(E28-F28)*100/F28</f>
        <v>36.217303822937623</v>
      </c>
      <c r="H28" s="6">
        <f>SUM(H20:H27)</f>
        <v>2089</v>
      </c>
      <c r="I28" s="6">
        <f>SUM(I20:I27)</f>
        <v>1940</v>
      </c>
      <c r="J28" s="7">
        <f>+(H28-I28)*100/I28</f>
        <v>7.6804123711340209</v>
      </c>
    </row>
    <row r="29" spans="1:10" ht="14" x14ac:dyDescent="0.15">
      <c r="A29" s="16" t="s">
        <v>28</v>
      </c>
      <c r="B29" s="14">
        <f>+B7+B13+B19+B28</f>
        <v>3150</v>
      </c>
      <c r="C29" s="14">
        <f>+C7+C13+C19+C28</f>
        <v>1788</v>
      </c>
      <c r="D29" s="15">
        <f>+(B29-C29)*100/C29</f>
        <v>76.174496644295303</v>
      </c>
      <c r="E29" s="14">
        <f t="shared" ref="E29:I29" si="7">+E7+E13+E19+E28</f>
        <v>7627</v>
      </c>
      <c r="F29" s="14">
        <f t="shared" si="7"/>
        <v>6720</v>
      </c>
      <c r="G29" s="15">
        <f>+(E29-F29)*100/F29</f>
        <v>13.49702380952381</v>
      </c>
      <c r="H29" s="14">
        <f t="shared" si="7"/>
        <v>24365</v>
      </c>
      <c r="I29" s="14">
        <f t="shared" si="7"/>
        <v>29490</v>
      </c>
      <c r="J29" s="15">
        <f>+(H29-I29)*100/I29</f>
        <v>-17.378772465242456</v>
      </c>
    </row>
    <row r="30" spans="1:10" x14ac:dyDescent="0.15">
      <c r="A30" s="13" t="s">
        <v>29</v>
      </c>
      <c r="B30" s="13">
        <f>+B29-B7</f>
        <v>2641</v>
      </c>
      <c r="C30" s="13">
        <f>+C29-C7</f>
        <v>1426</v>
      </c>
      <c r="D30" s="12">
        <f>+(B30-C30)*100/C30</f>
        <v>85.203366058906028</v>
      </c>
      <c r="E30" s="13">
        <f t="shared" ref="E30:I30" si="8">+E29-E7</f>
        <v>6428</v>
      </c>
      <c r="F30" s="13">
        <f t="shared" si="8"/>
        <v>5373</v>
      </c>
      <c r="G30" s="12">
        <f>+(E30-F30)*100/F30</f>
        <v>19.635213102549788</v>
      </c>
      <c r="H30" s="13">
        <f t="shared" si="8"/>
        <v>20102</v>
      </c>
      <c r="I30" s="13">
        <f t="shared" si="8"/>
        <v>23221</v>
      </c>
      <c r="J30" s="12">
        <f>+(H30-I30)*100/I30</f>
        <v>-13.431807415701305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8012-3654-3246-A3D3-FFF520E53902}">
  <sheetPr codeName="Hoja27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127</v>
      </c>
      <c r="C4" s="19">
        <f>+'Febrero 2020'!B4</f>
        <v>139</v>
      </c>
      <c r="D4" s="17">
        <f>+(B4-C4)*100/C4</f>
        <v>-8.6330935251798557</v>
      </c>
      <c r="E4" s="2">
        <f>+B4+'Enero 2021'!E4</f>
        <v>212</v>
      </c>
      <c r="F4" s="2">
        <f>+C4+'Enero 2021'!F4</f>
        <v>273</v>
      </c>
      <c r="G4" s="17">
        <f t="shared" ref="G4:G27" si="0">+(E4-F4)*100/F4</f>
        <v>-22.344322344322343</v>
      </c>
      <c r="H4" s="2">
        <f>+B4-C4+'Enero 2021'!H4</f>
        <v>1206</v>
      </c>
      <c r="I4" s="18">
        <f>+'Febrero 2020'!H4</f>
        <v>1875</v>
      </c>
      <c r="J4" s="17">
        <f t="shared" ref="J4:J27" si="1">+(H4-I4)*100/I4</f>
        <v>-35.68</v>
      </c>
    </row>
    <row r="5" spans="1:10" ht="13" x14ac:dyDescent="0.15">
      <c r="A5" s="1" t="s">
        <v>5</v>
      </c>
      <c r="B5" s="19">
        <v>131</v>
      </c>
      <c r="C5" s="19">
        <f>+'Febrero 2020'!B5</f>
        <v>142</v>
      </c>
      <c r="D5" s="17">
        <f t="shared" ref="D5:D18" si="2">+(B5-C5)*100/C5</f>
        <v>-7.746478873239437</v>
      </c>
      <c r="E5" s="2">
        <f>+B5+'Enero 2021'!E5</f>
        <v>225</v>
      </c>
      <c r="F5" s="2">
        <f>+C5+'Enero 2021'!F5</f>
        <v>284</v>
      </c>
      <c r="G5" s="17">
        <f t="shared" si="0"/>
        <v>-20.774647887323944</v>
      </c>
      <c r="H5" s="2">
        <f>+B5-C5+'Enero 2021'!H5</f>
        <v>1281</v>
      </c>
      <c r="I5" s="18">
        <f>+'Febrero 2020'!H5</f>
        <v>2074</v>
      </c>
      <c r="J5" s="17">
        <f t="shared" si="1"/>
        <v>-38.235294117647058</v>
      </c>
    </row>
    <row r="6" spans="1:10" ht="13" x14ac:dyDescent="0.15">
      <c r="A6" s="1" t="s">
        <v>6</v>
      </c>
      <c r="B6" s="19">
        <v>162</v>
      </c>
      <c r="C6" s="19">
        <f>+'Febrero 2020'!B6</f>
        <v>209</v>
      </c>
      <c r="D6" s="17">
        <f t="shared" si="2"/>
        <v>-22.488038277511961</v>
      </c>
      <c r="E6" s="2">
        <f>+B6+'Enero 2021'!E6</f>
        <v>253</v>
      </c>
      <c r="F6" s="2">
        <f>+C6+'Enero 2021'!F6</f>
        <v>428</v>
      </c>
      <c r="G6" s="17">
        <f t="shared" si="0"/>
        <v>-40.887850467289717</v>
      </c>
      <c r="H6" s="2">
        <f>+B6-C6+'Enero 2021'!H6</f>
        <v>1629</v>
      </c>
      <c r="I6" s="18">
        <f>+'Febrero 2020'!H6</f>
        <v>2525</v>
      </c>
      <c r="J6" s="17">
        <f t="shared" si="1"/>
        <v>-35.485148514851488</v>
      </c>
    </row>
    <row r="7" spans="1:10" x14ac:dyDescent="0.15">
      <c r="A7" s="8" t="s">
        <v>1</v>
      </c>
      <c r="B7" s="6">
        <f t="shared" ref="B7" si="3">+B4+B5+B6</f>
        <v>420</v>
      </c>
      <c r="C7" s="6">
        <f>SUM(C4:C6)</f>
        <v>490</v>
      </c>
      <c r="D7" s="7">
        <f>+(B7-C7)*100/C7</f>
        <v>-14.285714285714286</v>
      </c>
      <c r="E7" s="6">
        <f>SUM(E4:E6)</f>
        <v>690</v>
      </c>
      <c r="F7" s="6">
        <f>SUM(F4:F6)</f>
        <v>985</v>
      </c>
      <c r="G7" s="7">
        <f t="shared" si="0"/>
        <v>-29.949238578680202</v>
      </c>
      <c r="H7" s="6">
        <f>SUM(H4:H6)</f>
        <v>4116</v>
      </c>
      <c r="I7" s="6">
        <f>SUM(I4:I6)</f>
        <v>6474</v>
      </c>
      <c r="J7" s="7">
        <f t="shared" si="1"/>
        <v>-36.422613531047269</v>
      </c>
    </row>
    <row r="8" spans="1:10" ht="13" x14ac:dyDescent="0.15">
      <c r="A8" s="1" t="s">
        <v>7</v>
      </c>
      <c r="B8" s="19">
        <v>129</v>
      </c>
      <c r="C8" s="19">
        <f>+'Febrero 2020'!B8</f>
        <v>222</v>
      </c>
      <c r="D8" s="17">
        <f t="shared" si="2"/>
        <v>-41.891891891891895</v>
      </c>
      <c r="E8" s="2">
        <f>+B8+'Enero 2021'!E8</f>
        <v>203</v>
      </c>
      <c r="F8" s="2">
        <f>+C8+'Enero 2021'!F8</f>
        <v>428</v>
      </c>
      <c r="G8" s="17">
        <f t="shared" si="0"/>
        <v>-52.570093457943926</v>
      </c>
      <c r="H8" s="2">
        <f>+B8-C8+'Enero 2021'!H8</f>
        <v>1485</v>
      </c>
      <c r="I8" s="18">
        <f>+'Febrero 2020'!H8</f>
        <v>2666</v>
      </c>
      <c r="J8" s="17">
        <f t="shared" si="1"/>
        <v>-44.298574643660913</v>
      </c>
    </row>
    <row r="9" spans="1:10" ht="13" x14ac:dyDescent="0.15">
      <c r="A9" s="1" t="s">
        <v>8</v>
      </c>
      <c r="B9" s="19">
        <v>243</v>
      </c>
      <c r="C9" s="19">
        <f>+'Febrero 2020'!B9</f>
        <v>245</v>
      </c>
      <c r="D9" s="17">
        <f t="shared" si="2"/>
        <v>-0.81632653061224492</v>
      </c>
      <c r="E9" s="2">
        <f>+B9+'Enero 2021'!E9</f>
        <v>384</v>
      </c>
      <c r="F9" s="2">
        <f>+C9+'Enero 2021'!F9</f>
        <v>517</v>
      </c>
      <c r="G9" s="17">
        <f t="shared" si="0"/>
        <v>-25.72533849129594</v>
      </c>
      <c r="H9" s="2">
        <f>+B9-C9+'Enero 2021'!H9</f>
        <v>2138</v>
      </c>
      <c r="I9" s="18">
        <f>+'Febrero 2020'!H9</f>
        <v>3043</v>
      </c>
      <c r="J9" s="17">
        <f t="shared" si="1"/>
        <v>-29.740387775221819</v>
      </c>
    </row>
    <row r="10" spans="1:10" ht="13" x14ac:dyDescent="0.15">
      <c r="A10" s="1" t="s">
        <v>9</v>
      </c>
      <c r="B10" s="19">
        <v>424</v>
      </c>
      <c r="C10" s="19">
        <f>+'Febrero 2020'!B10</f>
        <v>340</v>
      </c>
      <c r="D10" s="17">
        <f t="shared" si="2"/>
        <v>24.705882352941178</v>
      </c>
      <c r="E10" s="2">
        <f>+B10+'Enero 2021'!E10</f>
        <v>687</v>
      </c>
      <c r="F10" s="2">
        <f>+C10+'Enero 2021'!F10</f>
        <v>679</v>
      </c>
      <c r="G10" s="17">
        <f t="shared" si="0"/>
        <v>1.1782032400589102</v>
      </c>
      <c r="H10" s="2">
        <f>+B10-C10+'Enero 2021'!H10</f>
        <v>3309</v>
      </c>
      <c r="I10" s="18">
        <f>+'Febrero 2020'!H10</f>
        <v>4343</v>
      </c>
      <c r="J10" s="17">
        <f t="shared" si="1"/>
        <v>-23.808427354363342</v>
      </c>
    </row>
    <row r="11" spans="1:10" ht="13" x14ac:dyDescent="0.15">
      <c r="A11" s="1" t="s">
        <v>10</v>
      </c>
      <c r="B11" s="19">
        <v>316</v>
      </c>
      <c r="C11" s="19">
        <f>+'Febrero 2020'!B11</f>
        <v>234</v>
      </c>
      <c r="D11" s="17">
        <f t="shared" si="2"/>
        <v>35.042735042735046</v>
      </c>
      <c r="E11" s="2">
        <f>+B11+'Enero 2021'!E11</f>
        <v>519</v>
      </c>
      <c r="F11" s="2">
        <f>+C11+'Enero 2021'!F11</f>
        <v>499</v>
      </c>
      <c r="G11" s="17">
        <f t="shared" si="0"/>
        <v>4.0080160320641278</v>
      </c>
      <c r="H11" s="2">
        <f>+B11-C11+'Enero 2021'!H11</f>
        <v>2447</v>
      </c>
      <c r="I11" s="18">
        <f>+'Febrero 2020'!H11</f>
        <v>3259</v>
      </c>
      <c r="J11" s="17">
        <f t="shared" si="1"/>
        <v>-24.915618287818351</v>
      </c>
    </row>
    <row r="12" spans="1:10" ht="13" x14ac:dyDescent="0.15">
      <c r="A12" s="1" t="s">
        <v>11</v>
      </c>
      <c r="B12" s="19">
        <v>364</v>
      </c>
      <c r="C12" s="19">
        <f>+'Febrero 2020'!B12</f>
        <v>254</v>
      </c>
      <c r="D12" s="17">
        <f t="shared" si="2"/>
        <v>43.30708661417323</v>
      </c>
      <c r="E12" s="2">
        <f>+B12+'Enero 2021'!E12</f>
        <v>615</v>
      </c>
      <c r="F12" s="2">
        <f>+C12+'Enero 2021'!F12</f>
        <v>524</v>
      </c>
      <c r="G12" s="17">
        <f t="shared" si="0"/>
        <v>17.366412213740457</v>
      </c>
      <c r="H12" s="2">
        <f>+B12-C12+'Enero 2021'!H12</f>
        <v>2871</v>
      </c>
      <c r="I12" s="18">
        <f>+'Febrero 2020'!H12</f>
        <v>3287</v>
      </c>
      <c r="J12" s="17">
        <f t="shared" si="1"/>
        <v>-12.655917249771829</v>
      </c>
    </row>
    <row r="13" spans="1:10" x14ac:dyDescent="0.15">
      <c r="A13" s="8" t="s">
        <v>2</v>
      </c>
      <c r="B13" s="6">
        <f t="shared" ref="B13" si="4">+B8+B9+B10+B11+B12</f>
        <v>1476</v>
      </c>
      <c r="C13" s="6">
        <f>SUM(C8:C12)</f>
        <v>1295</v>
      </c>
      <c r="D13" s="7">
        <f>+(B13-C13)*100/C13</f>
        <v>13.976833976833976</v>
      </c>
      <c r="E13" s="6">
        <f>SUM(E8:E12)</f>
        <v>2408</v>
      </c>
      <c r="F13" s="6">
        <f>SUM(F8:F12)</f>
        <v>2647</v>
      </c>
      <c r="G13" s="7">
        <f t="shared" si="0"/>
        <v>-9.0290895353230081</v>
      </c>
      <c r="H13" s="6">
        <f>SUM(H8:H12)</f>
        <v>12250</v>
      </c>
      <c r="I13" s="6">
        <f>SUM(I8:I12)</f>
        <v>16598</v>
      </c>
      <c r="J13" s="7">
        <f t="shared" si="1"/>
        <v>-26.195927220147006</v>
      </c>
    </row>
    <row r="14" spans="1:10" ht="13" x14ac:dyDescent="0.15">
      <c r="A14" s="1" t="s">
        <v>12</v>
      </c>
      <c r="B14" s="19">
        <v>169</v>
      </c>
      <c r="C14" s="19">
        <f>+'Febrero 2020'!B14</f>
        <v>152</v>
      </c>
      <c r="D14" s="17">
        <f t="shared" si="2"/>
        <v>11.184210526315789</v>
      </c>
      <c r="E14" s="2">
        <f>+B14+'Enero 2021'!E14</f>
        <v>288</v>
      </c>
      <c r="F14" s="2">
        <f>+C14+'Enero 2021'!F14</f>
        <v>278</v>
      </c>
      <c r="G14" s="17">
        <f t="shared" si="0"/>
        <v>3.5971223021582732</v>
      </c>
      <c r="H14" s="2">
        <f>+B14-C14+'Enero 2021'!H14</f>
        <v>1316</v>
      </c>
      <c r="I14" s="18">
        <f>+'Febrero 2020'!H14</f>
        <v>1618</v>
      </c>
      <c r="J14" s="17">
        <f t="shared" si="1"/>
        <v>-18.665018541409147</v>
      </c>
    </row>
    <row r="15" spans="1:10" ht="13" x14ac:dyDescent="0.15">
      <c r="A15" s="1" t="s">
        <v>13</v>
      </c>
      <c r="B15" s="19">
        <v>149</v>
      </c>
      <c r="C15" s="19">
        <f>+'Febrero 2020'!B15</f>
        <v>111</v>
      </c>
      <c r="D15" s="17">
        <f t="shared" si="2"/>
        <v>34.234234234234236</v>
      </c>
      <c r="E15" s="2">
        <f>+B15+'Enero 2021'!E15</f>
        <v>258</v>
      </c>
      <c r="F15" s="2">
        <f>+C15+'Enero 2021'!F15</f>
        <v>223</v>
      </c>
      <c r="G15" s="17">
        <f t="shared" si="0"/>
        <v>15.695067264573991</v>
      </c>
      <c r="H15" s="2">
        <f>+B15-C15+'Enero 2021'!H15</f>
        <v>1168</v>
      </c>
      <c r="I15" s="18">
        <f>+'Febrero 2020'!H15</f>
        <v>1300</v>
      </c>
      <c r="J15" s="17">
        <f t="shared" si="1"/>
        <v>-10.153846153846153</v>
      </c>
    </row>
    <row r="16" spans="1:10" ht="13" x14ac:dyDescent="0.15">
      <c r="A16" s="1" t="s">
        <v>14</v>
      </c>
      <c r="B16" s="19">
        <v>115</v>
      </c>
      <c r="C16" s="19">
        <f>+'Febrero 2020'!B16</f>
        <v>119</v>
      </c>
      <c r="D16" s="17">
        <f t="shared" si="2"/>
        <v>-3.3613445378151261</v>
      </c>
      <c r="E16" s="2">
        <f>+B16+'Enero 2021'!E16</f>
        <v>201</v>
      </c>
      <c r="F16" s="2">
        <f>+C16+'Enero 2021'!F16</f>
        <v>209</v>
      </c>
      <c r="G16" s="17">
        <f t="shared" si="0"/>
        <v>-3.8277511961722488</v>
      </c>
      <c r="H16" s="2">
        <f>+B16-C16+'Enero 2021'!H16</f>
        <v>1020</v>
      </c>
      <c r="I16" s="18">
        <f>+'Febrero 2020'!H16</f>
        <v>1159</v>
      </c>
      <c r="J16" s="17">
        <f t="shared" si="1"/>
        <v>-11.993097497842967</v>
      </c>
    </row>
    <row r="17" spans="1:10" ht="13" x14ac:dyDescent="0.15">
      <c r="A17" s="1" t="s">
        <v>15</v>
      </c>
      <c r="B17" s="19">
        <v>94</v>
      </c>
      <c r="C17" s="19">
        <f>+'Febrero 2020'!B17</f>
        <v>76</v>
      </c>
      <c r="D17" s="17">
        <f t="shared" si="2"/>
        <v>23.684210526315791</v>
      </c>
      <c r="E17" s="2">
        <f>+B17+'Enero 2021'!E17</f>
        <v>153</v>
      </c>
      <c r="F17" s="2">
        <f>+C17+'Enero 2021'!F17</f>
        <v>143</v>
      </c>
      <c r="G17" s="17">
        <f t="shared" si="0"/>
        <v>6.9930069930069934</v>
      </c>
      <c r="H17" s="2">
        <f>+B17-C17+'Enero 2021'!H17</f>
        <v>749</v>
      </c>
      <c r="I17" s="18">
        <f>+'Febrero 2020'!H17</f>
        <v>832</v>
      </c>
      <c r="J17" s="17">
        <f t="shared" si="1"/>
        <v>-9.9759615384615383</v>
      </c>
    </row>
    <row r="18" spans="1:10" ht="13" x14ac:dyDescent="0.15">
      <c r="A18" s="1" t="s">
        <v>31</v>
      </c>
      <c r="B18" s="19">
        <v>54</v>
      </c>
      <c r="C18" s="19">
        <f>+'Febrero 2020'!B18</f>
        <v>47</v>
      </c>
      <c r="D18" s="17">
        <f t="shared" si="2"/>
        <v>14.893617021276595</v>
      </c>
      <c r="E18" s="2">
        <f>+B18+'Enero 2021'!E18</f>
        <v>105</v>
      </c>
      <c r="F18" s="2">
        <f>+C18+'Enero 2021'!F18</f>
        <v>77</v>
      </c>
      <c r="G18" s="17">
        <f t="shared" si="0"/>
        <v>36.363636363636367</v>
      </c>
      <c r="H18" s="2">
        <f>+B18-C18+'Enero 2021'!H18</f>
        <v>471</v>
      </c>
      <c r="I18" s="18">
        <f>+'Febrero 2020'!H18</f>
        <v>513</v>
      </c>
      <c r="J18" s="17">
        <f t="shared" si="1"/>
        <v>-8.1871345029239766</v>
      </c>
    </row>
    <row r="19" spans="1:10" x14ac:dyDescent="0.15">
      <c r="A19" s="8" t="s">
        <v>3</v>
      </c>
      <c r="B19" s="6">
        <f t="shared" ref="B19" si="5">+B14+B16+B15+B17+B18</f>
        <v>581</v>
      </c>
      <c r="C19" s="6">
        <f>SUM(C14:C18)</f>
        <v>505</v>
      </c>
      <c r="D19" s="7">
        <f>+(B19-C19)*100/C19</f>
        <v>15.049504950495049</v>
      </c>
      <c r="E19" s="6">
        <f>SUM(E14:E18)</f>
        <v>1005</v>
      </c>
      <c r="F19" s="6">
        <f>SUM(F14:F18)</f>
        <v>930</v>
      </c>
      <c r="G19" s="7">
        <f t="shared" si="0"/>
        <v>8.064516129032258</v>
      </c>
      <c r="H19" s="6">
        <f>SUM(H14:H18)</f>
        <v>4724</v>
      </c>
      <c r="I19" s="6">
        <f>SUM(I14:I18)</f>
        <v>5422</v>
      </c>
      <c r="J19" s="7">
        <f t="shared" si="1"/>
        <v>-12.873478421246773</v>
      </c>
    </row>
    <row r="20" spans="1:10" ht="13" x14ac:dyDescent="0.15">
      <c r="A20" s="1" t="s">
        <v>16</v>
      </c>
      <c r="B20" s="19">
        <v>45</v>
      </c>
      <c r="C20" s="19">
        <f>+'Febrero 2020'!B20</f>
        <v>41</v>
      </c>
      <c r="D20" s="17">
        <f t="shared" ref="D20:D27" si="6">+(B20-C20)*100/C20</f>
        <v>9.7560975609756095</v>
      </c>
      <c r="E20" s="2">
        <f>+B20+'Enero 2021'!E20</f>
        <v>72</v>
      </c>
      <c r="F20" s="2">
        <f>+C20+'Enero 2021'!F20</f>
        <v>92</v>
      </c>
      <c r="G20" s="17">
        <f t="shared" si="0"/>
        <v>-21.739130434782609</v>
      </c>
      <c r="H20" s="2">
        <f>+B20-C20+'Enero 2021'!H20</f>
        <v>395</v>
      </c>
      <c r="I20" s="18">
        <f>+'Febrero 2020'!H20</f>
        <v>440</v>
      </c>
      <c r="J20" s="17">
        <f t="shared" si="1"/>
        <v>-10.227272727272727</v>
      </c>
    </row>
    <row r="21" spans="1:10" ht="13" x14ac:dyDescent="0.15">
      <c r="A21" s="1" t="s">
        <v>17</v>
      </c>
      <c r="B21" s="19">
        <v>48</v>
      </c>
      <c r="C21" s="19">
        <f>+'Febrero 2020'!B21</f>
        <v>42</v>
      </c>
      <c r="D21" s="17">
        <f t="shared" si="6"/>
        <v>14.285714285714286</v>
      </c>
      <c r="E21" s="2">
        <f>+B21+'Enero 2021'!E21</f>
        <v>73</v>
      </c>
      <c r="F21" s="2">
        <f>+C21+'Enero 2021'!F21</f>
        <v>69</v>
      </c>
      <c r="G21" s="17">
        <f t="shared" si="0"/>
        <v>5.7971014492753623</v>
      </c>
      <c r="H21" s="2">
        <f>+B21-C21+'Enero 2021'!H21</f>
        <v>374</v>
      </c>
      <c r="I21" s="18">
        <f>+'Febrero 2020'!H21</f>
        <v>400</v>
      </c>
      <c r="J21" s="17">
        <f t="shared" si="1"/>
        <v>-6.5</v>
      </c>
    </row>
    <row r="22" spans="1:10" ht="13" x14ac:dyDescent="0.15">
      <c r="A22" s="1" t="s">
        <v>19</v>
      </c>
      <c r="B22" s="19">
        <v>23</v>
      </c>
      <c r="C22" s="19">
        <f>+'Febrero 2020'!B22</f>
        <v>16</v>
      </c>
      <c r="D22" s="17">
        <f t="shared" si="6"/>
        <v>43.75</v>
      </c>
      <c r="E22" s="2">
        <f>+B22+'Enero 2021'!E22</f>
        <v>31</v>
      </c>
      <c r="F22" s="2">
        <f>+C22+'Enero 2021'!F22</f>
        <v>34</v>
      </c>
      <c r="G22" s="17">
        <f t="shared" si="0"/>
        <v>-8.8235294117647065</v>
      </c>
      <c r="H22" s="2">
        <f>+B22-C22+'Enero 2021'!H22</f>
        <v>160</v>
      </c>
      <c r="I22" s="18">
        <f>+'Febrero 2020'!H22</f>
        <v>175</v>
      </c>
      <c r="J22" s="17">
        <f t="shared" si="1"/>
        <v>-8.5714285714285712</v>
      </c>
    </row>
    <row r="23" spans="1:10" ht="13" x14ac:dyDescent="0.15">
      <c r="A23" s="1" t="s">
        <v>18</v>
      </c>
      <c r="B23" s="19">
        <v>24</v>
      </c>
      <c r="C23" s="19">
        <f>+'Febrero 2020'!B23</f>
        <v>22</v>
      </c>
      <c r="D23" s="17">
        <f t="shared" si="6"/>
        <v>9.0909090909090917</v>
      </c>
      <c r="E23" s="2">
        <f>+B23+'Enero 2021'!E23</f>
        <v>45</v>
      </c>
      <c r="F23" s="2">
        <f>+C23+'Enero 2021'!F23</f>
        <v>44</v>
      </c>
      <c r="G23" s="17">
        <f t="shared" si="0"/>
        <v>2.2727272727272729</v>
      </c>
      <c r="H23" s="2">
        <f>+B23-C23+'Enero 2021'!H23</f>
        <v>210</v>
      </c>
      <c r="I23" s="18">
        <f>+'Febrero 2020'!H23</f>
        <v>234</v>
      </c>
      <c r="J23" s="17">
        <f t="shared" si="1"/>
        <v>-10.256410256410257</v>
      </c>
    </row>
    <row r="24" spans="1:10" ht="13" x14ac:dyDescent="0.15">
      <c r="A24" s="1" t="s">
        <v>20</v>
      </c>
      <c r="B24" s="19">
        <v>20</v>
      </c>
      <c r="C24" s="19">
        <f>+'Febrero 2020'!B24</f>
        <v>14</v>
      </c>
      <c r="D24" s="17">
        <f t="shared" si="6"/>
        <v>42.857142857142854</v>
      </c>
      <c r="E24" s="2">
        <f>+B24+'Enero 2021'!E24</f>
        <v>41</v>
      </c>
      <c r="F24" s="2">
        <f>+C24+'Enero 2021'!F24</f>
        <v>30</v>
      </c>
      <c r="G24" s="17">
        <f t="shared" si="0"/>
        <v>36.666666666666664</v>
      </c>
      <c r="H24" s="2">
        <f>+B24-C24+'Enero 2021'!H24</f>
        <v>206</v>
      </c>
      <c r="I24" s="18">
        <f>+'Febrero 2020'!H24</f>
        <v>188</v>
      </c>
      <c r="J24" s="17">
        <f t="shared" si="1"/>
        <v>9.5744680851063837</v>
      </c>
    </row>
    <row r="25" spans="1:10" ht="13" x14ac:dyDescent="0.15">
      <c r="A25" s="1" t="s">
        <v>22</v>
      </c>
      <c r="B25" s="19">
        <v>35</v>
      </c>
      <c r="C25" s="19">
        <f>+'Febrero 2020'!B25</f>
        <v>39</v>
      </c>
      <c r="D25" s="17">
        <f t="shared" si="6"/>
        <v>-10.256410256410257</v>
      </c>
      <c r="E25" s="2">
        <f>+B25+'Enero 2021'!E25</f>
        <v>73</v>
      </c>
      <c r="F25" s="2">
        <f>+C25+'Enero 2021'!F25</f>
        <v>62</v>
      </c>
      <c r="G25" s="17">
        <f t="shared" si="0"/>
        <v>17.741935483870968</v>
      </c>
      <c r="H25" s="2">
        <f>+B25-C25+'Enero 2021'!H25</f>
        <v>388</v>
      </c>
      <c r="I25" s="18">
        <f>+'Febrero 2020'!H25</f>
        <v>399</v>
      </c>
      <c r="J25" s="17">
        <f t="shared" si="1"/>
        <v>-2.7568922305764412</v>
      </c>
    </row>
    <row r="26" spans="1:10" ht="13" x14ac:dyDescent="0.15">
      <c r="A26" s="1" t="s">
        <v>21</v>
      </c>
      <c r="B26" s="19">
        <v>22</v>
      </c>
      <c r="C26" s="19">
        <f>+'Febrero 2020'!B26</f>
        <v>14</v>
      </c>
      <c r="D26" s="17">
        <f t="shared" si="6"/>
        <v>57.142857142857146</v>
      </c>
      <c r="E26" s="2">
        <f>+B26+'Enero 2021'!E26</f>
        <v>26</v>
      </c>
      <c r="F26" s="2">
        <f>+C26+'Enero 2021'!F26</f>
        <v>28</v>
      </c>
      <c r="G26" s="17">
        <f t="shared" si="0"/>
        <v>-7.1428571428571432</v>
      </c>
      <c r="H26" s="2">
        <f>+B26-C26+'Enero 2021'!H26</f>
        <v>123</v>
      </c>
      <c r="I26" s="18">
        <f>+'Febrero 2020'!H26</f>
        <v>106</v>
      </c>
      <c r="J26" s="17">
        <f t="shared" si="1"/>
        <v>16.037735849056602</v>
      </c>
    </row>
    <row r="27" spans="1:10" ht="13" x14ac:dyDescent="0.15">
      <c r="A27" s="1" t="s">
        <v>30</v>
      </c>
      <c r="B27" s="19">
        <v>8</v>
      </c>
      <c r="C27" s="19">
        <f>+'Febrero 2020'!B27</f>
        <v>6</v>
      </c>
      <c r="D27" s="17">
        <f t="shared" si="6"/>
        <v>33.333333333333336</v>
      </c>
      <c r="E27" s="2">
        <f>+B27+'Enero 2021'!E27</f>
        <v>13</v>
      </c>
      <c r="F27" s="2">
        <f>+C27+'Enero 2021'!F27</f>
        <v>11</v>
      </c>
      <c r="G27" s="17">
        <f t="shared" si="0"/>
        <v>18.181818181818183</v>
      </c>
      <c r="H27" s="2">
        <f>+B27-C27+'Enero 2021'!H27</f>
        <v>57</v>
      </c>
      <c r="I27" s="18">
        <f>+'Febrero 2020'!H27</f>
        <v>54</v>
      </c>
      <c r="J27" s="17">
        <f t="shared" si="1"/>
        <v>5.5555555555555554</v>
      </c>
    </row>
    <row r="28" spans="1:10" x14ac:dyDescent="0.15">
      <c r="A28" s="8" t="s">
        <v>27</v>
      </c>
      <c r="B28" s="6">
        <f>SUM(B20:B27)</f>
        <v>225</v>
      </c>
      <c r="C28" s="6">
        <f>SUM(C20:C27)</f>
        <v>194</v>
      </c>
      <c r="D28" s="7">
        <f>+(B28-C28)*100/C28</f>
        <v>15.979381443298969</v>
      </c>
      <c r="E28" s="6">
        <f>SUM(E20:E27)</f>
        <v>374</v>
      </c>
      <c r="F28" s="6">
        <f>SUM(F20:F27)</f>
        <v>370</v>
      </c>
      <c r="G28" s="7">
        <f>+(E28-F28)*100/F28</f>
        <v>1.0810810810810811</v>
      </c>
      <c r="H28" s="6">
        <f>SUM(H20:H27)</f>
        <v>1913</v>
      </c>
      <c r="I28" s="6">
        <f>SUM(I20:I27)</f>
        <v>1996</v>
      </c>
      <c r="J28" s="7">
        <f>+(H28-I28)*100/I28</f>
        <v>-4.1583166332665327</v>
      </c>
    </row>
    <row r="29" spans="1:10" ht="14" x14ac:dyDescent="0.15">
      <c r="A29" s="16" t="s">
        <v>28</v>
      </c>
      <c r="B29" s="14">
        <f>+B7+B13+B19+B28</f>
        <v>2702</v>
      </c>
      <c r="C29" s="14">
        <f>+C7+C13+C19+C28</f>
        <v>2484</v>
      </c>
      <c r="D29" s="15">
        <f>+(B29-C29)*100/C29</f>
        <v>8.7761674718196456</v>
      </c>
      <c r="E29" s="14">
        <f t="shared" ref="E29:I29" si="7">+E7+E13+E19+E28</f>
        <v>4477</v>
      </c>
      <c r="F29" s="14">
        <f t="shared" si="7"/>
        <v>4932</v>
      </c>
      <c r="G29" s="15">
        <f>+(E29-F29)*100/F29</f>
        <v>-9.2254663422546628</v>
      </c>
      <c r="H29" s="14">
        <f t="shared" si="7"/>
        <v>23003</v>
      </c>
      <c r="I29" s="14">
        <f t="shared" si="7"/>
        <v>30490</v>
      </c>
      <c r="J29" s="15">
        <f>+(H29-I29)*100/I29</f>
        <v>-24.55559199737619</v>
      </c>
    </row>
    <row r="30" spans="1:10" x14ac:dyDescent="0.15">
      <c r="A30" s="13" t="s">
        <v>29</v>
      </c>
      <c r="B30" s="13">
        <f>+B29-B7</f>
        <v>2282</v>
      </c>
      <c r="C30" s="13">
        <f>+C29-C7</f>
        <v>1994</v>
      </c>
      <c r="D30" s="12">
        <f>+(B30-C30)*100/C30</f>
        <v>14.443329989969909</v>
      </c>
      <c r="E30" s="13">
        <f t="shared" ref="E30:I30" si="8">+E29-E7</f>
        <v>3787</v>
      </c>
      <c r="F30" s="13">
        <f t="shared" si="8"/>
        <v>3947</v>
      </c>
      <c r="G30" s="12">
        <f>+(E30-F30)*100/F30</f>
        <v>-4.0537116797567769</v>
      </c>
      <c r="H30" s="13">
        <f t="shared" si="8"/>
        <v>18887</v>
      </c>
      <c r="I30" s="13">
        <f t="shared" si="8"/>
        <v>24016</v>
      </c>
      <c r="J30" s="12">
        <f>+(H30-I30)*100/I30</f>
        <v>-21.356595602931378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2E77-663A-7143-9D80-7B4A29B08661}">
  <sheetPr codeName="Hoja28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19">
        <v>85</v>
      </c>
      <c r="C4" s="19">
        <f>+'Enero 2020'!B4</f>
        <v>134</v>
      </c>
      <c r="D4" s="17">
        <f>+(B4-C4)*100/C4</f>
        <v>-36.567164179104481</v>
      </c>
      <c r="E4" s="2">
        <f>+B4</f>
        <v>85</v>
      </c>
      <c r="F4" s="2">
        <f>+C4</f>
        <v>134</v>
      </c>
      <c r="G4" s="17">
        <f t="shared" ref="G4:G27" si="0">+(E4-F4)*100/F4</f>
        <v>-36.567164179104481</v>
      </c>
      <c r="H4" s="2">
        <f>+B4-C4+'Diciembre 2020'!H4</f>
        <v>1218</v>
      </c>
      <c r="I4" s="18">
        <f>+'Enero 2020'!H4</f>
        <v>1883</v>
      </c>
      <c r="J4" s="17">
        <f t="shared" ref="J4:J27" si="1">+(H4-I4)*100/I4</f>
        <v>-35.315985130111521</v>
      </c>
    </row>
    <row r="5" spans="1:10" ht="13" x14ac:dyDescent="0.15">
      <c r="A5" s="1" t="s">
        <v>5</v>
      </c>
      <c r="B5" s="19">
        <v>94</v>
      </c>
      <c r="C5" s="19">
        <f>+'Enero 2020'!B5</f>
        <v>142</v>
      </c>
      <c r="D5" s="17">
        <f t="shared" ref="D5:D18" si="2">+(B5-C5)*100/C5</f>
        <v>-33.802816901408448</v>
      </c>
      <c r="E5" s="2">
        <f t="shared" ref="E5:E6" si="3">+B5</f>
        <v>94</v>
      </c>
      <c r="F5" s="2">
        <f t="shared" ref="F5:F6" si="4">+C5</f>
        <v>142</v>
      </c>
      <c r="G5" s="17">
        <f t="shared" si="0"/>
        <v>-33.802816901408448</v>
      </c>
      <c r="H5" s="2">
        <f>+B5-C5+'Diciembre 2020'!H5</f>
        <v>1292</v>
      </c>
      <c r="I5" s="18">
        <f>+'Enero 2020'!H5</f>
        <v>2114</v>
      </c>
      <c r="J5" s="17">
        <f t="shared" si="1"/>
        <v>-38.883632923368026</v>
      </c>
    </row>
    <row r="6" spans="1:10" ht="13" x14ac:dyDescent="0.15">
      <c r="A6" s="1" t="s">
        <v>6</v>
      </c>
      <c r="B6" s="19">
        <v>91</v>
      </c>
      <c r="C6" s="19">
        <f>+'Enero 2020'!B6</f>
        <v>219</v>
      </c>
      <c r="D6" s="17">
        <f t="shared" si="2"/>
        <v>-58.447488584474883</v>
      </c>
      <c r="E6" s="2">
        <f t="shared" si="3"/>
        <v>91</v>
      </c>
      <c r="F6" s="2">
        <f t="shared" si="4"/>
        <v>219</v>
      </c>
      <c r="G6" s="17">
        <f t="shared" si="0"/>
        <v>-58.447488584474883</v>
      </c>
      <c r="H6" s="2">
        <f>+B6-C6+'Diciembre 2020'!H6</f>
        <v>1676</v>
      </c>
      <c r="I6" s="18">
        <f>+'Enero 2020'!H6</f>
        <v>2578</v>
      </c>
      <c r="J6" s="17">
        <f t="shared" si="1"/>
        <v>-34.98836307214895</v>
      </c>
    </row>
    <row r="7" spans="1:10" x14ac:dyDescent="0.15">
      <c r="A7" s="8" t="s">
        <v>1</v>
      </c>
      <c r="B7" s="6">
        <f>+B4+B5+B6</f>
        <v>270</v>
      </c>
      <c r="C7" s="6">
        <f>SUM(C4:C6)</f>
        <v>495</v>
      </c>
      <c r="D7" s="7">
        <f>+(B7-C7)*100/C7</f>
        <v>-45.454545454545453</v>
      </c>
      <c r="E7" s="6">
        <f>SUM(E4:E6)</f>
        <v>270</v>
      </c>
      <c r="F7" s="6">
        <f>SUM(F4:F6)</f>
        <v>495</v>
      </c>
      <c r="G7" s="7">
        <f t="shared" si="0"/>
        <v>-45.454545454545453</v>
      </c>
      <c r="H7" s="6">
        <f>SUM(H4:H6)</f>
        <v>4186</v>
      </c>
      <c r="I7" s="6">
        <f>SUM(I4:I6)</f>
        <v>6575</v>
      </c>
      <c r="J7" s="7">
        <f t="shared" si="1"/>
        <v>-36.334600760456276</v>
      </c>
    </row>
    <row r="8" spans="1:10" ht="13" x14ac:dyDescent="0.15">
      <c r="A8" s="1" t="s">
        <v>7</v>
      </c>
      <c r="B8" s="19">
        <v>74</v>
      </c>
      <c r="C8" s="19">
        <f>+'Enero 2020'!B8</f>
        <v>206</v>
      </c>
      <c r="D8" s="17">
        <f t="shared" si="2"/>
        <v>-64.077669902912618</v>
      </c>
      <c r="E8" s="2">
        <f t="shared" ref="E8:E12" si="5">+B8</f>
        <v>74</v>
      </c>
      <c r="F8" s="2">
        <f t="shared" ref="F8:F12" si="6">+C8</f>
        <v>206</v>
      </c>
      <c r="G8" s="17">
        <f t="shared" si="0"/>
        <v>-64.077669902912618</v>
      </c>
      <c r="H8" s="2">
        <f>+B8-C8+'Diciembre 2020'!H8</f>
        <v>1578</v>
      </c>
      <c r="I8" s="18">
        <f>+'Enero 2020'!H8</f>
        <v>2665</v>
      </c>
      <c r="J8" s="17">
        <f t="shared" si="1"/>
        <v>-40.787992495309567</v>
      </c>
    </row>
    <row r="9" spans="1:10" ht="13" x14ac:dyDescent="0.15">
      <c r="A9" s="1" t="s">
        <v>8</v>
      </c>
      <c r="B9" s="19">
        <v>141</v>
      </c>
      <c r="C9" s="19">
        <f>+'Enero 2020'!B9</f>
        <v>272</v>
      </c>
      <c r="D9" s="17">
        <f t="shared" si="2"/>
        <v>-48.161764705882355</v>
      </c>
      <c r="E9" s="2">
        <f t="shared" si="5"/>
        <v>141</v>
      </c>
      <c r="F9" s="2">
        <f t="shared" si="6"/>
        <v>272</v>
      </c>
      <c r="G9" s="17">
        <f t="shared" si="0"/>
        <v>-48.161764705882355</v>
      </c>
      <c r="H9" s="2">
        <f>+B9-C9+'Diciembre 2020'!H9</f>
        <v>2140</v>
      </c>
      <c r="I9" s="18">
        <f>+'Enero 2020'!H9</f>
        <v>3078</v>
      </c>
      <c r="J9" s="17">
        <f t="shared" si="1"/>
        <v>-30.474333983105915</v>
      </c>
    </row>
    <row r="10" spans="1:10" ht="13" x14ac:dyDescent="0.15">
      <c r="A10" s="1" t="s">
        <v>9</v>
      </c>
      <c r="B10" s="19">
        <v>263</v>
      </c>
      <c r="C10" s="19">
        <f>+'Enero 2020'!B10</f>
        <v>339</v>
      </c>
      <c r="D10" s="17">
        <f t="shared" si="2"/>
        <v>-22.418879056047199</v>
      </c>
      <c r="E10" s="2">
        <f t="shared" si="5"/>
        <v>263</v>
      </c>
      <c r="F10" s="2">
        <f t="shared" si="6"/>
        <v>339</v>
      </c>
      <c r="G10" s="17">
        <f t="shared" si="0"/>
        <v>-22.418879056047199</v>
      </c>
      <c r="H10" s="2">
        <f>+B10-C10+'Diciembre 2020'!H10</f>
        <v>3225</v>
      </c>
      <c r="I10" s="18">
        <f>+'Enero 2020'!H10</f>
        <v>4374</v>
      </c>
      <c r="J10" s="17">
        <f t="shared" si="1"/>
        <v>-26.26886145404664</v>
      </c>
    </row>
    <row r="11" spans="1:10" ht="13" x14ac:dyDescent="0.15">
      <c r="A11" s="1" t="s">
        <v>10</v>
      </c>
      <c r="B11" s="19">
        <v>203</v>
      </c>
      <c r="C11" s="19">
        <f>+'Enero 2020'!B11</f>
        <v>265</v>
      </c>
      <c r="D11" s="17">
        <f t="shared" si="2"/>
        <v>-23.39622641509434</v>
      </c>
      <c r="E11" s="2">
        <f t="shared" si="5"/>
        <v>203</v>
      </c>
      <c r="F11" s="2">
        <f t="shared" si="6"/>
        <v>265</v>
      </c>
      <c r="G11" s="17">
        <f t="shared" si="0"/>
        <v>-23.39622641509434</v>
      </c>
      <c r="H11" s="2">
        <f>+B11-C11+'Diciembre 2020'!H11</f>
        <v>2365</v>
      </c>
      <c r="I11" s="18">
        <f>+'Enero 2020'!H11</f>
        <v>3303</v>
      </c>
      <c r="J11" s="17">
        <f t="shared" si="1"/>
        <v>-28.398425673630033</v>
      </c>
    </row>
    <row r="12" spans="1:10" ht="13" x14ac:dyDescent="0.15">
      <c r="A12" s="1" t="s">
        <v>11</v>
      </c>
      <c r="B12" s="19">
        <v>251</v>
      </c>
      <c r="C12" s="19">
        <f>+'Enero 2020'!B12</f>
        <v>270</v>
      </c>
      <c r="D12" s="17">
        <f t="shared" si="2"/>
        <v>-7.0370370370370372</v>
      </c>
      <c r="E12" s="2">
        <f t="shared" si="5"/>
        <v>251</v>
      </c>
      <c r="F12" s="2">
        <f t="shared" si="6"/>
        <v>270</v>
      </c>
      <c r="G12" s="17">
        <f t="shared" si="0"/>
        <v>-7.0370370370370372</v>
      </c>
      <c r="H12" s="2">
        <f>+B12-C12+'Diciembre 2020'!H12</f>
        <v>2761</v>
      </c>
      <c r="I12" s="18">
        <f>+'Enero 2020'!H12</f>
        <v>3340</v>
      </c>
      <c r="J12" s="17">
        <f t="shared" si="1"/>
        <v>-17.335329341317365</v>
      </c>
    </row>
    <row r="13" spans="1:10" x14ac:dyDescent="0.15">
      <c r="A13" s="8" t="s">
        <v>2</v>
      </c>
      <c r="B13" s="6">
        <f>+B8+B9+B10+B11+B12</f>
        <v>932</v>
      </c>
      <c r="C13" s="6">
        <f>SUM(C8:C12)</f>
        <v>1352</v>
      </c>
      <c r="D13" s="7">
        <f>+(B13-C13)*100/C13</f>
        <v>-31.065088757396449</v>
      </c>
      <c r="E13" s="6">
        <f>SUM(E8:E12)</f>
        <v>932</v>
      </c>
      <c r="F13" s="6">
        <f>SUM(F8:F12)</f>
        <v>1352</v>
      </c>
      <c r="G13" s="7">
        <f t="shared" si="0"/>
        <v>-31.065088757396449</v>
      </c>
      <c r="H13" s="6">
        <f>SUM(H8:H12)</f>
        <v>12069</v>
      </c>
      <c r="I13" s="6">
        <f>SUM(I8:I12)</f>
        <v>16760</v>
      </c>
      <c r="J13" s="7">
        <f t="shared" si="1"/>
        <v>-27.989260143198091</v>
      </c>
    </row>
    <row r="14" spans="1:10" ht="13" x14ac:dyDescent="0.15">
      <c r="A14" s="1" t="s">
        <v>12</v>
      </c>
      <c r="B14" s="19">
        <v>119</v>
      </c>
      <c r="C14" s="19">
        <f>+'Enero 2020'!B14</f>
        <v>126</v>
      </c>
      <c r="D14" s="17">
        <f t="shared" si="2"/>
        <v>-5.5555555555555554</v>
      </c>
      <c r="E14" s="2">
        <f t="shared" ref="E14:E18" si="7">+B14</f>
        <v>119</v>
      </c>
      <c r="F14" s="2">
        <f t="shared" ref="F14:F18" si="8">+C14</f>
        <v>126</v>
      </c>
      <c r="G14" s="17">
        <f t="shared" si="0"/>
        <v>-5.5555555555555554</v>
      </c>
      <c r="H14" s="2">
        <f>+B14-C14+'Diciembre 2020'!H14</f>
        <v>1299</v>
      </c>
      <c r="I14" s="18">
        <f>+'Enero 2020'!H14</f>
        <v>1574</v>
      </c>
      <c r="J14" s="17">
        <f t="shared" si="1"/>
        <v>-17.471410419313852</v>
      </c>
    </row>
    <row r="15" spans="1:10" ht="13" x14ac:dyDescent="0.15">
      <c r="A15" s="1" t="s">
        <v>13</v>
      </c>
      <c r="B15" s="19">
        <v>109</v>
      </c>
      <c r="C15" s="19">
        <f>+'Enero 2020'!B15</f>
        <v>112</v>
      </c>
      <c r="D15" s="17">
        <f t="shared" si="2"/>
        <v>-2.6785714285714284</v>
      </c>
      <c r="E15" s="2">
        <f t="shared" si="7"/>
        <v>109</v>
      </c>
      <c r="F15" s="2">
        <f t="shared" si="8"/>
        <v>112</v>
      </c>
      <c r="G15" s="17">
        <f t="shared" si="0"/>
        <v>-2.6785714285714284</v>
      </c>
      <c r="H15" s="2">
        <f>+B15-C15+'Diciembre 2020'!H15</f>
        <v>1130</v>
      </c>
      <c r="I15" s="18">
        <f>+'Enero 2020'!H15</f>
        <v>1271</v>
      </c>
      <c r="J15" s="17">
        <f t="shared" si="1"/>
        <v>-11.093627065302911</v>
      </c>
    </row>
    <row r="16" spans="1:10" ht="13" x14ac:dyDescent="0.15">
      <c r="A16" s="1" t="s">
        <v>14</v>
      </c>
      <c r="B16" s="19">
        <v>86</v>
      </c>
      <c r="C16" s="19">
        <f>+'Enero 2020'!B16</f>
        <v>90</v>
      </c>
      <c r="D16" s="17">
        <f t="shared" si="2"/>
        <v>-4.4444444444444446</v>
      </c>
      <c r="E16" s="2">
        <f t="shared" si="7"/>
        <v>86</v>
      </c>
      <c r="F16" s="2">
        <f t="shared" si="8"/>
        <v>90</v>
      </c>
      <c r="G16" s="17">
        <f t="shared" si="0"/>
        <v>-4.4444444444444446</v>
      </c>
      <c r="H16" s="2">
        <f>+B16-C16+'Diciembre 2020'!H16</f>
        <v>1024</v>
      </c>
      <c r="I16" s="18">
        <f>+'Enero 2020'!H16</f>
        <v>1123</v>
      </c>
      <c r="J16" s="17">
        <f t="shared" si="1"/>
        <v>-8.8156723063223517</v>
      </c>
    </row>
    <row r="17" spans="1:10" ht="13" x14ac:dyDescent="0.15">
      <c r="A17" s="1" t="s">
        <v>15</v>
      </c>
      <c r="B17" s="19">
        <v>59</v>
      </c>
      <c r="C17" s="19">
        <f>+'Enero 2020'!B17</f>
        <v>67</v>
      </c>
      <c r="D17" s="17">
        <f t="shared" si="2"/>
        <v>-11.940298507462687</v>
      </c>
      <c r="E17" s="2">
        <f t="shared" si="7"/>
        <v>59</v>
      </c>
      <c r="F17" s="2">
        <f t="shared" si="8"/>
        <v>67</v>
      </c>
      <c r="G17" s="17">
        <f t="shared" si="0"/>
        <v>-11.940298507462687</v>
      </c>
      <c r="H17" s="2">
        <f>+B17-C17+'Diciembre 2020'!H17</f>
        <v>731</v>
      </c>
      <c r="I17" s="18">
        <f>+'Enero 2020'!H17</f>
        <v>830</v>
      </c>
      <c r="J17" s="17">
        <f t="shared" si="1"/>
        <v>-11.927710843373495</v>
      </c>
    </row>
    <row r="18" spans="1:10" ht="13" x14ac:dyDescent="0.15">
      <c r="A18" s="1" t="s">
        <v>31</v>
      </c>
      <c r="B18" s="19">
        <v>51</v>
      </c>
      <c r="C18" s="19">
        <f>+'Enero 2020'!B18</f>
        <v>30</v>
      </c>
      <c r="D18" s="17">
        <f t="shared" si="2"/>
        <v>70</v>
      </c>
      <c r="E18" s="2">
        <f t="shared" si="7"/>
        <v>51</v>
      </c>
      <c r="F18" s="2">
        <f t="shared" si="8"/>
        <v>30</v>
      </c>
      <c r="G18" s="17">
        <f t="shared" si="0"/>
        <v>70</v>
      </c>
      <c r="H18" s="2">
        <f>+B18-C18+'Diciembre 2020'!H18</f>
        <v>464</v>
      </c>
      <c r="I18" s="18">
        <f>+'Enero 2020'!H18</f>
        <v>517</v>
      </c>
      <c r="J18" s="17">
        <f t="shared" si="1"/>
        <v>-10.251450676982591</v>
      </c>
    </row>
    <row r="19" spans="1:10" x14ac:dyDescent="0.15">
      <c r="A19" s="8" t="s">
        <v>3</v>
      </c>
      <c r="B19" s="6">
        <f>+B14+B16+B15+B17+B18</f>
        <v>424</v>
      </c>
      <c r="C19" s="6">
        <f>SUM(C14:C18)</f>
        <v>425</v>
      </c>
      <c r="D19" s="7">
        <f>+(B19-C19)*100/C19</f>
        <v>-0.23529411764705882</v>
      </c>
      <c r="E19" s="6">
        <f>SUM(E14:E18)</f>
        <v>424</v>
      </c>
      <c r="F19" s="6">
        <f>SUM(F14:F18)</f>
        <v>425</v>
      </c>
      <c r="G19" s="7">
        <f t="shared" si="0"/>
        <v>-0.23529411764705882</v>
      </c>
      <c r="H19" s="6">
        <f>SUM(H14:H18)</f>
        <v>4648</v>
      </c>
      <c r="I19" s="6">
        <f>SUM(I14:I18)</f>
        <v>5315</v>
      </c>
      <c r="J19" s="7">
        <f t="shared" si="1"/>
        <v>-12.549388523047977</v>
      </c>
    </row>
    <row r="20" spans="1:10" ht="13" x14ac:dyDescent="0.15">
      <c r="A20" s="1" t="s">
        <v>16</v>
      </c>
      <c r="B20" s="19">
        <v>27</v>
      </c>
      <c r="C20" s="19">
        <f>+'Enero 2020'!B20</f>
        <v>51</v>
      </c>
      <c r="D20" s="17">
        <f t="shared" ref="D20:D27" si="9">+(B20-C20)*100/C20</f>
        <v>-47.058823529411768</v>
      </c>
      <c r="E20" s="2">
        <f t="shared" ref="E20:E27" si="10">+B20</f>
        <v>27</v>
      </c>
      <c r="F20" s="2">
        <f t="shared" ref="F20:F27" si="11">+C20</f>
        <v>51</v>
      </c>
      <c r="G20" s="17">
        <f t="shared" si="0"/>
        <v>-47.058823529411768</v>
      </c>
      <c r="H20" s="2">
        <f>+B20-C20+'Diciembre 2020'!H20</f>
        <v>391</v>
      </c>
      <c r="I20" s="18">
        <f>+'Enero 2020'!H20</f>
        <v>438</v>
      </c>
      <c r="J20" s="17">
        <f t="shared" si="1"/>
        <v>-10.730593607305936</v>
      </c>
    </row>
    <row r="21" spans="1:10" ht="13" x14ac:dyDescent="0.15">
      <c r="A21" s="1" t="s">
        <v>17</v>
      </c>
      <c r="B21" s="19">
        <v>25</v>
      </c>
      <c r="C21" s="19">
        <f>+'Enero 2020'!B21</f>
        <v>27</v>
      </c>
      <c r="D21" s="17">
        <f t="shared" si="9"/>
        <v>-7.4074074074074074</v>
      </c>
      <c r="E21" s="2">
        <f t="shared" si="10"/>
        <v>25</v>
      </c>
      <c r="F21" s="2">
        <f t="shared" si="11"/>
        <v>27</v>
      </c>
      <c r="G21" s="17">
        <f t="shared" si="0"/>
        <v>-7.4074074074074074</v>
      </c>
      <c r="H21" s="2">
        <f>+B21-C21+'Diciembre 2020'!H21</f>
        <v>368</v>
      </c>
      <c r="I21" s="18">
        <f>+'Enero 2020'!H21</f>
        <v>385</v>
      </c>
      <c r="J21" s="17">
        <f t="shared" si="1"/>
        <v>-4.4155844155844157</v>
      </c>
    </row>
    <row r="22" spans="1:10" ht="13" x14ac:dyDescent="0.15">
      <c r="A22" s="1" t="s">
        <v>19</v>
      </c>
      <c r="B22" s="19">
        <v>8</v>
      </c>
      <c r="C22" s="19">
        <f>+'Enero 2020'!B22</f>
        <v>18</v>
      </c>
      <c r="D22" s="17">
        <f t="shared" si="9"/>
        <v>-55.555555555555557</v>
      </c>
      <c r="E22" s="2">
        <f t="shared" si="10"/>
        <v>8</v>
      </c>
      <c r="F22" s="2">
        <f t="shared" si="11"/>
        <v>18</v>
      </c>
      <c r="G22" s="17">
        <f t="shared" si="0"/>
        <v>-55.555555555555557</v>
      </c>
      <c r="H22" s="2">
        <f>+B22-C22+'Diciembre 2020'!H22</f>
        <v>153</v>
      </c>
      <c r="I22" s="18">
        <f>+'Enero 2020'!H22</f>
        <v>175</v>
      </c>
      <c r="J22" s="17">
        <f t="shared" si="1"/>
        <v>-12.571428571428571</v>
      </c>
    </row>
    <row r="23" spans="1:10" ht="13" x14ac:dyDescent="0.15">
      <c r="A23" s="1" t="s">
        <v>18</v>
      </c>
      <c r="B23" s="19">
        <v>21</v>
      </c>
      <c r="C23" s="19">
        <f>+'Enero 2020'!B23</f>
        <v>22</v>
      </c>
      <c r="D23" s="17">
        <f t="shared" si="9"/>
        <v>-4.5454545454545459</v>
      </c>
      <c r="E23" s="2">
        <f t="shared" si="10"/>
        <v>21</v>
      </c>
      <c r="F23" s="2">
        <f t="shared" si="11"/>
        <v>22</v>
      </c>
      <c r="G23" s="17">
        <f t="shared" si="0"/>
        <v>-4.5454545454545459</v>
      </c>
      <c r="H23" s="2">
        <f>+B23-C23+'Diciembre 2020'!H23</f>
        <v>208</v>
      </c>
      <c r="I23" s="18">
        <f>+'Enero 2020'!H23</f>
        <v>227</v>
      </c>
      <c r="J23" s="17">
        <f t="shared" si="1"/>
        <v>-8.3700440528634363</v>
      </c>
    </row>
    <row r="24" spans="1:10" ht="13" x14ac:dyDescent="0.15">
      <c r="A24" s="1" t="s">
        <v>20</v>
      </c>
      <c r="B24" s="19">
        <v>21</v>
      </c>
      <c r="C24" s="19">
        <f>+'Enero 2020'!B24</f>
        <v>16</v>
      </c>
      <c r="D24" s="17">
        <f t="shared" si="9"/>
        <v>31.25</v>
      </c>
      <c r="E24" s="2">
        <f t="shared" si="10"/>
        <v>21</v>
      </c>
      <c r="F24" s="2">
        <f t="shared" si="11"/>
        <v>16</v>
      </c>
      <c r="G24" s="17">
        <f t="shared" si="0"/>
        <v>31.25</v>
      </c>
      <c r="H24" s="2">
        <f>+B24-C24+'Diciembre 2020'!H24</f>
        <v>200</v>
      </c>
      <c r="I24" s="18">
        <f>+'Enero 2020'!H24</f>
        <v>187</v>
      </c>
      <c r="J24" s="17">
        <f t="shared" si="1"/>
        <v>6.9518716577540109</v>
      </c>
    </row>
    <row r="25" spans="1:10" ht="13" x14ac:dyDescent="0.15">
      <c r="A25" s="1" t="s">
        <v>22</v>
      </c>
      <c r="B25" s="19">
        <v>38</v>
      </c>
      <c r="C25" s="19">
        <f>+'Enero 2020'!B25</f>
        <v>23</v>
      </c>
      <c r="D25" s="17">
        <f t="shared" si="9"/>
        <v>65.217391304347828</v>
      </c>
      <c r="E25" s="2">
        <f t="shared" si="10"/>
        <v>38</v>
      </c>
      <c r="F25" s="2">
        <f t="shared" si="11"/>
        <v>23</v>
      </c>
      <c r="G25" s="17">
        <f t="shared" si="0"/>
        <v>65.217391304347828</v>
      </c>
      <c r="H25" s="2">
        <f>+B25-C25+'Diciembre 2020'!H25</f>
        <v>392</v>
      </c>
      <c r="I25" s="18">
        <f>+'Enero 2020'!H25</f>
        <v>384</v>
      </c>
      <c r="J25" s="17">
        <f t="shared" si="1"/>
        <v>2.0833333333333335</v>
      </c>
    </row>
    <row r="26" spans="1:10" ht="13" x14ac:dyDescent="0.15">
      <c r="A26" s="1" t="s">
        <v>21</v>
      </c>
      <c r="B26" s="19">
        <v>4</v>
      </c>
      <c r="C26" s="19">
        <f>+'Enero 2020'!B26</f>
        <v>14</v>
      </c>
      <c r="D26" s="17">
        <f t="shared" si="9"/>
        <v>-71.428571428571431</v>
      </c>
      <c r="E26" s="2">
        <f t="shared" si="10"/>
        <v>4</v>
      </c>
      <c r="F26" s="2">
        <f t="shared" si="11"/>
        <v>14</v>
      </c>
      <c r="G26" s="17">
        <f t="shared" si="0"/>
        <v>-71.428571428571431</v>
      </c>
      <c r="H26" s="2">
        <f>+B26-C26+'Diciembre 2020'!H26</f>
        <v>115</v>
      </c>
      <c r="I26" s="18">
        <f>+'Enero 2020'!H26</f>
        <v>102</v>
      </c>
      <c r="J26" s="17">
        <f t="shared" si="1"/>
        <v>12.745098039215685</v>
      </c>
    </row>
    <row r="27" spans="1:10" ht="13" x14ac:dyDescent="0.15">
      <c r="A27" s="1" t="s">
        <v>30</v>
      </c>
      <c r="B27" s="19">
        <v>5</v>
      </c>
      <c r="C27" s="19">
        <f>+'Enero 2020'!B27</f>
        <v>5</v>
      </c>
      <c r="D27" s="17">
        <f t="shared" si="9"/>
        <v>0</v>
      </c>
      <c r="E27" s="2">
        <f t="shared" si="10"/>
        <v>5</v>
      </c>
      <c r="F27" s="2">
        <f t="shared" si="11"/>
        <v>5</v>
      </c>
      <c r="G27" s="17">
        <f t="shared" si="0"/>
        <v>0</v>
      </c>
      <c r="H27" s="2">
        <f>+B27-C27+'Diciembre 2020'!H27</f>
        <v>55</v>
      </c>
      <c r="I27" s="18">
        <f>+'Enero 2020'!H27</f>
        <v>53</v>
      </c>
      <c r="J27" s="17">
        <f t="shared" si="1"/>
        <v>3.7735849056603774</v>
      </c>
    </row>
    <row r="28" spans="1:10" x14ac:dyDescent="0.15">
      <c r="A28" s="8" t="s">
        <v>27</v>
      </c>
      <c r="B28" s="6">
        <f>SUM(B20:B27)</f>
        <v>149</v>
      </c>
      <c r="C28" s="6">
        <f>SUM(C20:C27)</f>
        <v>176</v>
      </c>
      <c r="D28" s="7">
        <f>+(B28-C28)*100/C28</f>
        <v>-15.340909090909092</v>
      </c>
      <c r="E28" s="6">
        <f>SUM(E20:E27)</f>
        <v>149</v>
      </c>
      <c r="F28" s="6">
        <f>SUM(F20:F27)</f>
        <v>176</v>
      </c>
      <c r="G28" s="7">
        <f>+(E28-F28)*100/F28</f>
        <v>-15.340909090909092</v>
      </c>
      <c r="H28" s="6">
        <f>SUM(H20:H27)</f>
        <v>1882</v>
      </c>
      <c r="I28" s="6">
        <f>SUM(I20:I27)</f>
        <v>1951</v>
      </c>
      <c r="J28" s="7">
        <f>+(H28-I28)*100/I28</f>
        <v>-3.5366478728856996</v>
      </c>
    </row>
    <row r="29" spans="1:10" ht="14" x14ac:dyDescent="0.15">
      <c r="A29" s="16" t="s">
        <v>28</v>
      </c>
      <c r="B29" s="14">
        <f>+B7+B13+B19+B28</f>
        <v>1775</v>
      </c>
      <c r="C29" s="14">
        <f>+C7+C13+C19+C28</f>
        <v>2448</v>
      </c>
      <c r="D29" s="15">
        <f>+(B29-C29)*100/C29</f>
        <v>-27.491830065359476</v>
      </c>
      <c r="E29" s="14">
        <f t="shared" ref="E29:I29" si="12">+E7+E13+E19+E28</f>
        <v>1775</v>
      </c>
      <c r="F29" s="14">
        <f t="shared" si="12"/>
        <v>2448</v>
      </c>
      <c r="G29" s="15">
        <f>+(E29-F29)*100/F29</f>
        <v>-27.491830065359476</v>
      </c>
      <c r="H29" s="14">
        <f t="shared" si="12"/>
        <v>22785</v>
      </c>
      <c r="I29" s="14">
        <f t="shared" si="12"/>
        <v>30601</v>
      </c>
      <c r="J29" s="15">
        <f>+(H29-I29)*100/I29</f>
        <v>-25.541648965720075</v>
      </c>
    </row>
    <row r="30" spans="1:10" x14ac:dyDescent="0.15">
      <c r="A30" s="13" t="s">
        <v>29</v>
      </c>
      <c r="B30" s="13">
        <f>+B29-B7</f>
        <v>1505</v>
      </c>
      <c r="C30" s="13">
        <f>+C29-C7</f>
        <v>1953</v>
      </c>
      <c r="D30" s="12">
        <f>+(B30-C30)*100/C30</f>
        <v>-22.939068100358423</v>
      </c>
      <c r="E30" s="13">
        <f t="shared" ref="E30:I30" si="13">+E29-E7</f>
        <v>1505</v>
      </c>
      <c r="F30" s="13">
        <f t="shared" si="13"/>
        <v>1953</v>
      </c>
      <c r="G30" s="12">
        <f>+(E30-F30)*100/F30</f>
        <v>-22.939068100358423</v>
      </c>
      <c r="H30" s="13">
        <f t="shared" si="13"/>
        <v>18599</v>
      </c>
      <c r="I30" s="13">
        <f t="shared" si="13"/>
        <v>24026</v>
      </c>
      <c r="J30" s="12">
        <f>+(H30-I30)*100/I30</f>
        <v>-22.588029634562556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9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93</v>
      </c>
      <c r="C4" s="19">
        <f>+'Diciembre 2019'!B4</f>
        <v>135</v>
      </c>
      <c r="D4" s="17">
        <f>+(B4-C4)*100/C4</f>
        <v>-31.111111111111111</v>
      </c>
      <c r="E4" s="2">
        <f>+B4+'Noviembre 2020'!E4</f>
        <v>1267</v>
      </c>
      <c r="F4" s="2">
        <f>+C4+'Noviembre 2020'!F4</f>
        <v>1860</v>
      </c>
      <c r="G4" s="17">
        <f t="shared" ref="G4:G27" si="0">+(E4-F4)*100/F4</f>
        <v>-31.881720430107528</v>
      </c>
      <c r="H4" s="2">
        <f>+B4-C4+'Noviembre 2020'!H4</f>
        <v>1267</v>
      </c>
      <c r="I4" s="18">
        <f>+'Diciembre 2019'!H4</f>
        <v>1860</v>
      </c>
      <c r="J4" s="17">
        <f t="shared" ref="J4:J27" si="1">+(H4-I4)*100/I4</f>
        <v>-31.881720430107528</v>
      </c>
    </row>
    <row r="5" spans="1:10" ht="13" x14ac:dyDescent="0.15">
      <c r="A5" s="1" t="s">
        <v>5</v>
      </c>
      <c r="B5" s="19">
        <v>126</v>
      </c>
      <c r="C5" s="19">
        <f>+'Diciembre 2019'!B5</f>
        <v>121</v>
      </c>
      <c r="D5" s="17">
        <f t="shared" ref="D5:D18" si="2">+(B5-C5)*100/C5</f>
        <v>4.1322314049586772</v>
      </c>
      <c r="E5" s="2">
        <f>+B5+'Noviembre 2020'!E5</f>
        <v>1340</v>
      </c>
      <c r="F5" s="2">
        <f>+C5+'Noviembre 2020'!F5</f>
        <v>2140</v>
      </c>
      <c r="G5" s="17">
        <f t="shared" si="0"/>
        <v>-37.383177570093459</v>
      </c>
      <c r="H5" s="2">
        <f>+B5-C5+'Noviembre 2020'!H5</f>
        <v>1340</v>
      </c>
      <c r="I5" s="18">
        <f>+'Diciembre 2019'!H5</f>
        <v>2140</v>
      </c>
      <c r="J5" s="17">
        <f t="shared" si="1"/>
        <v>-37.383177570093459</v>
      </c>
    </row>
    <row r="6" spans="1:10" ht="13" x14ac:dyDescent="0.15">
      <c r="A6" s="1" t="s">
        <v>6</v>
      </c>
      <c r="B6" s="19">
        <v>114</v>
      </c>
      <c r="C6" s="19">
        <f>+'Diciembre 2019'!B6</f>
        <v>190</v>
      </c>
      <c r="D6" s="17">
        <f t="shared" si="2"/>
        <v>-40</v>
      </c>
      <c r="E6" s="2">
        <f>+B6+'Noviembre 2020'!E6</f>
        <v>1804</v>
      </c>
      <c r="F6" s="2">
        <f>+C6+'Noviembre 2020'!F6</f>
        <v>2563</v>
      </c>
      <c r="G6" s="17">
        <f t="shared" si="0"/>
        <v>-29.613733905579398</v>
      </c>
      <c r="H6" s="2">
        <f>+B6-C6+'Noviembre 2020'!H6</f>
        <v>1804</v>
      </c>
      <c r="I6" s="18">
        <f>+'Diciembre 2019'!H6</f>
        <v>2563</v>
      </c>
      <c r="J6" s="17">
        <f t="shared" si="1"/>
        <v>-29.613733905579398</v>
      </c>
    </row>
    <row r="7" spans="1:10" x14ac:dyDescent="0.15">
      <c r="A7" s="8" t="s">
        <v>1</v>
      </c>
      <c r="B7" s="6">
        <f t="shared" ref="B7" si="3">+B4+B5+B6</f>
        <v>333</v>
      </c>
      <c r="C7" s="6">
        <f>SUM(C4:C6)</f>
        <v>446</v>
      </c>
      <c r="D7" s="7">
        <f>+(B7-C7)*100/C7</f>
        <v>-25.336322869955158</v>
      </c>
      <c r="E7" s="6">
        <f>SUM(E4:E6)</f>
        <v>4411</v>
      </c>
      <c r="F7" s="6">
        <f>SUM(F4:F6)</f>
        <v>6563</v>
      </c>
      <c r="G7" s="7">
        <f t="shared" si="0"/>
        <v>-32.789882675605668</v>
      </c>
      <c r="H7" s="6">
        <f>SUM(H4:H6)</f>
        <v>4411</v>
      </c>
      <c r="I7" s="6">
        <f>SUM(I4:I6)</f>
        <v>6563</v>
      </c>
      <c r="J7" s="7">
        <f t="shared" si="1"/>
        <v>-32.789882675605668</v>
      </c>
    </row>
    <row r="8" spans="1:10" ht="13" x14ac:dyDescent="0.15">
      <c r="A8" s="1" t="s">
        <v>7</v>
      </c>
      <c r="B8" s="19">
        <v>116</v>
      </c>
      <c r="C8" s="19">
        <f>+'Diciembre 2019'!B8</f>
        <v>209</v>
      </c>
      <c r="D8" s="17">
        <f t="shared" si="2"/>
        <v>-44.497607655502392</v>
      </c>
      <c r="E8" s="2">
        <f>+B8+'Noviembre 2020'!E8</f>
        <v>1710</v>
      </c>
      <c r="F8" s="2">
        <f>+C8+'Noviembre 2020'!F8</f>
        <v>2664</v>
      </c>
      <c r="G8" s="17">
        <f t="shared" si="0"/>
        <v>-35.810810810810814</v>
      </c>
      <c r="H8" s="2">
        <f>+B8-C8+'Noviembre 2020'!H8</f>
        <v>1710</v>
      </c>
      <c r="I8" s="18">
        <f>+'Diciembre 2019'!H8</f>
        <v>2664</v>
      </c>
      <c r="J8" s="17">
        <f t="shared" si="1"/>
        <v>-35.810810810810814</v>
      </c>
    </row>
    <row r="9" spans="1:10" ht="13" x14ac:dyDescent="0.15">
      <c r="A9" s="1" t="s">
        <v>8</v>
      </c>
      <c r="B9" s="19">
        <v>188</v>
      </c>
      <c r="C9" s="19">
        <f>+'Diciembre 2019'!B9</f>
        <v>233</v>
      </c>
      <c r="D9" s="17">
        <f t="shared" si="2"/>
        <v>-19.313304721030043</v>
      </c>
      <c r="E9" s="2">
        <f>+B9+'Noviembre 2020'!E9</f>
        <v>2271</v>
      </c>
      <c r="F9" s="2">
        <f>+C9+'Noviembre 2020'!F9</f>
        <v>3052</v>
      </c>
      <c r="G9" s="17">
        <f t="shared" si="0"/>
        <v>-25.589777195281783</v>
      </c>
      <c r="H9" s="2">
        <f>+B9-C9+'Noviembre 2020'!H9</f>
        <v>2271</v>
      </c>
      <c r="I9" s="18">
        <f>+'Diciembre 2019'!H9</f>
        <v>3052</v>
      </c>
      <c r="J9" s="17">
        <f t="shared" si="1"/>
        <v>-25.589777195281783</v>
      </c>
    </row>
    <row r="10" spans="1:10" ht="13" x14ac:dyDescent="0.15">
      <c r="A10" s="1" t="s">
        <v>9</v>
      </c>
      <c r="B10" s="19">
        <v>275</v>
      </c>
      <c r="C10" s="19">
        <f>+'Diciembre 2019'!B10</f>
        <v>298</v>
      </c>
      <c r="D10" s="17">
        <f t="shared" si="2"/>
        <v>-7.7181208053691277</v>
      </c>
      <c r="E10" s="2">
        <f>+B10+'Noviembre 2020'!E10</f>
        <v>3301</v>
      </c>
      <c r="F10" s="2">
        <f>+C10+'Noviembre 2020'!F10</f>
        <v>4383</v>
      </c>
      <c r="G10" s="17">
        <f t="shared" si="0"/>
        <v>-24.686287930641114</v>
      </c>
      <c r="H10" s="2">
        <f>+B10-C10+'Noviembre 2020'!H10</f>
        <v>3301</v>
      </c>
      <c r="I10" s="18">
        <f>+'Diciembre 2019'!H10</f>
        <v>4383</v>
      </c>
      <c r="J10" s="17">
        <f t="shared" si="1"/>
        <v>-24.686287930641114</v>
      </c>
    </row>
    <row r="11" spans="1:10" ht="13" x14ac:dyDescent="0.15">
      <c r="A11" s="1" t="s">
        <v>10</v>
      </c>
      <c r="B11" s="19">
        <v>189</v>
      </c>
      <c r="C11" s="19">
        <f>+'Diciembre 2019'!B11</f>
        <v>199</v>
      </c>
      <c r="D11" s="17">
        <f t="shared" si="2"/>
        <v>-5.025125628140704</v>
      </c>
      <c r="E11" s="2">
        <f>+B11+'Noviembre 2020'!E11</f>
        <v>2427</v>
      </c>
      <c r="F11" s="2">
        <f>+C11+'Noviembre 2020'!F11</f>
        <v>3301</v>
      </c>
      <c r="G11" s="17">
        <f t="shared" si="0"/>
        <v>-26.47682520448349</v>
      </c>
      <c r="H11" s="2">
        <f>+B11-C11+'Noviembre 2020'!H11</f>
        <v>2427</v>
      </c>
      <c r="I11" s="18">
        <f>+'Diciembre 2019'!H11</f>
        <v>3301</v>
      </c>
      <c r="J11" s="17">
        <f t="shared" si="1"/>
        <v>-26.47682520448349</v>
      </c>
    </row>
    <row r="12" spans="1:10" ht="13" x14ac:dyDescent="0.15">
      <c r="A12" s="1" t="s">
        <v>11</v>
      </c>
      <c r="B12" s="19">
        <v>278</v>
      </c>
      <c r="C12" s="19">
        <f>+'Diciembre 2019'!B12</f>
        <v>254</v>
      </c>
      <c r="D12" s="17">
        <f t="shared" si="2"/>
        <v>9.4488188976377945</v>
      </c>
      <c r="E12" s="2">
        <f>+B12+'Noviembre 2020'!E12</f>
        <v>2780</v>
      </c>
      <c r="F12" s="2">
        <f>+C12+'Noviembre 2020'!F12</f>
        <v>3369</v>
      </c>
      <c r="G12" s="17">
        <f t="shared" si="0"/>
        <v>-17.482932620955772</v>
      </c>
      <c r="H12" s="2">
        <f>+B12-C12+'Noviembre 2020'!H12</f>
        <v>2780</v>
      </c>
      <c r="I12" s="18">
        <f>+'Diciembre 2019'!H12</f>
        <v>3369</v>
      </c>
      <c r="J12" s="17">
        <f t="shared" si="1"/>
        <v>-17.482932620955772</v>
      </c>
    </row>
    <row r="13" spans="1:10" x14ac:dyDescent="0.15">
      <c r="A13" s="8" t="s">
        <v>2</v>
      </c>
      <c r="B13" s="6">
        <f t="shared" ref="B13" si="4">+B8+B9+B10+B11+B12</f>
        <v>1046</v>
      </c>
      <c r="C13" s="6">
        <f>SUM(C8:C12)</f>
        <v>1193</v>
      </c>
      <c r="D13" s="7">
        <f>+(B13-C13)*100/C13</f>
        <v>-12.321877619446774</v>
      </c>
      <c r="E13" s="6">
        <f>SUM(E8:E12)</f>
        <v>12489</v>
      </c>
      <c r="F13" s="6">
        <f>SUM(F8:F12)</f>
        <v>16769</v>
      </c>
      <c r="G13" s="7">
        <f t="shared" si="0"/>
        <v>-25.523287017711255</v>
      </c>
      <c r="H13" s="6">
        <f>SUM(H8:H12)</f>
        <v>12489</v>
      </c>
      <c r="I13" s="6">
        <f>SUM(I8:I12)</f>
        <v>16769</v>
      </c>
      <c r="J13" s="7">
        <f t="shared" si="1"/>
        <v>-25.523287017711255</v>
      </c>
    </row>
    <row r="14" spans="1:10" ht="13" x14ac:dyDescent="0.15">
      <c r="A14" s="1" t="s">
        <v>12</v>
      </c>
      <c r="B14" s="19">
        <v>115</v>
      </c>
      <c r="C14" s="19">
        <f>+'Diciembre 2019'!B14</f>
        <v>142</v>
      </c>
      <c r="D14" s="17">
        <f t="shared" si="2"/>
        <v>-19.014084507042252</v>
      </c>
      <c r="E14" s="2">
        <f>+B14+'Noviembre 2020'!E14</f>
        <v>1306</v>
      </c>
      <c r="F14" s="2">
        <f>+C14+'Noviembre 2020'!F14</f>
        <v>1581</v>
      </c>
      <c r="G14" s="17">
        <f t="shared" si="0"/>
        <v>-17.39405439595193</v>
      </c>
      <c r="H14" s="2">
        <f>+B14-C14+'Noviembre 2020'!H14</f>
        <v>1306</v>
      </c>
      <c r="I14" s="18">
        <f>+'Diciembre 2019'!H14</f>
        <v>1581</v>
      </c>
      <c r="J14" s="17">
        <f t="shared" si="1"/>
        <v>-17.39405439595193</v>
      </c>
    </row>
    <row r="15" spans="1:10" ht="13" x14ac:dyDescent="0.15">
      <c r="A15" s="1" t="s">
        <v>13</v>
      </c>
      <c r="B15" s="19">
        <v>96</v>
      </c>
      <c r="C15" s="19">
        <f>+'Diciembre 2019'!B15</f>
        <v>97</v>
      </c>
      <c r="D15" s="17">
        <f t="shared" si="2"/>
        <v>-1.0309278350515463</v>
      </c>
      <c r="E15" s="2">
        <f>+B15+'Noviembre 2020'!E15</f>
        <v>1133</v>
      </c>
      <c r="F15" s="2">
        <f>+C15+'Noviembre 2020'!F15</f>
        <v>1303</v>
      </c>
      <c r="G15" s="17">
        <f t="shared" si="0"/>
        <v>-13.046815042210284</v>
      </c>
      <c r="H15" s="2">
        <f>+B15-C15+'Noviembre 2020'!H15</f>
        <v>1133</v>
      </c>
      <c r="I15" s="18">
        <f>+'Diciembre 2019'!H15</f>
        <v>1303</v>
      </c>
      <c r="J15" s="17">
        <f t="shared" si="1"/>
        <v>-13.046815042210284</v>
      </c>
    </row>
    <row r="16" spans="1:10" ht="13" x14ac:dyDescent="0.15">
      <c r="A16" s="1" t="s">
        <v>14</v>
      </c>
      <c r="B16" s="19">
        <v>103</v>
      </c>
      <c r="C16" s="19">
        <f>+'Diciembre 2019'!B16</f>
        <v>96</v>
      </c>
      <c r="D16" s="17">
        <f t="shared" si="2"/>
        <v>7.291666666666667</v>
      </c>
      <c r="E16" s="2">
        <f>+B16+'Noviembre 2020'!E16</f>
        <v>1028</v>
      </c>
      <c r="F16" s="2">
        <f>+C16+'Noviembre 2020'!F16</f>
        <v>1124</v>
      </c>
      <c r="G16" s="17">
        <f t="shared" si="0"/>
        <v>-8.5409252669039137</v>
      </c>
      <c r="H16" s="2">
        <f>+B16-C16+'Noviembre 2020'!H16</f>
        <v>1028</v>
      </c>
      <c r="I16" s="18">
        <f>+'Diciembre 2019'!H16</f>
        <v>1124</v>
      </c>
      <c r="J16" s="17">
        <f t="shared" si="1"/>
        <v>-8.5409252669039137</v>
      </c>
    </row>
    <row r="17" spans="1:10" ht="13" x14ac:dyDescent="0.15">
      <c r="A17" s="1" t="s">
        <v>15</v>
      </c>
      <c r="B17" s="19">
        <v>55</v>
      </c>
      <c r="C17" s="19">
        <f>+'Diciembre 2019'!B17</f>
        <v>68</v>
      </c>
      <c r="D17" s="17">
        <f t="shared" si="2"/>
        <v>-19.117647058823529</v>
      </c>
      <c r="E17" s="2">
        <f>+B17+'Noviembre 2020'!E17</f>
        <v>739</v>
      </c>
      <c r="F17" s="2">
        <f>+C17+'Noviembre 2020'!F17</f>
        <v>819</v>
      </c>
      <c r="G17" s="17">
        <f t="shared" si="0"/>
        <v>-9.7680097680097688</v>
      </c>
      <c r="H17" s="2">
        <f>+B17-C17+'Noviembre 2020'!H17</f>
        <v>739</v>
      </c>
      <c r="I17" s="18">
        <f>+'Diciembre 2019'!H17</f>
        <v>819</v>
      </c>
      <c r="J17" s="17">
        <f t="shared" si="1"/>
        <v>-9.7680097680097688</v>
      </c>
    </row>
    <row r="18" spans="1:10" ht="13" x14ac:dyDescent="0.15">
      <c r="A18" s="1" t="s">
        <v>31</v>
      </c>
      <c r="B18" s="19">
        <v>40</v>
      </c>
      <c r="C18" s="19">
        <f>+'Diciembre 2019'!B18</f>
        <v>44</v>
      </c>
      <c r="D18" s="17">
        <f t="shared" si="2"/>
        <v>-9.0909090909090917</v>
      </c>
      <c r="E18" s="2">
        <f>+B18+'Noviembre 2020'!E18</f>
        <v>443</v>
      </c>
      <c r="F18" s="2">
        <f>+C18+'Noviembre 2020'!F18</f>
        <v>537</v>
      </c>
      <c r="G18" s="17">
        <f t="shared" si="0"/>
        <v>-17.504655493482311</v>
      </c>
      <c r="H18" s="2">
        <f>+B18-C18+'Noviembre 2020'!H18</f>
        <v>443</v>
      </c>
      <c r="I18" s="18">
        <f>+'Diciembre 2019'!H18</f>
        <v>537</v>
      </c>
      <c r="J18" s="17">
        <f t="shared" si="1"/>
        <v>-17.504655493482311</v>
      </c>
    </row>
    <row r="19" spans="1:10" x14ac:dyDescent="0.15">
      <c r="A19" s="8" t="s">
        <v>3</v>
      </c>
      <c r="B19" s="6">
        <f t="shared" ref="B19" si="5">+B14+B16+B15+B17+B18</f>
        <v>409</v>
      </c>
      <c r="C19" s="6">
        <f>SUM(C14:C18)</f>
        <v>447</v>
      </c>
      <c r="D19" s="7">
        <f>+(B19-C19)*100/C19</f>
        <v>-8.5011185682326627</v>
      </c>
      <c r="E19" s="6">
        <f>SUM(E14:E18)</f>
        <v>4649</v>
      </c>
      <c r="F19" s="6">
        <f>SUM(F14:F18)</f>
        <v>5364</v>
      </c>
      <c r="G19" s="7">
        <f t="shared" si="0"/>
        <v>-13.329604772557794</v>
      </c>
      <c r="H19" s="6">
        <f>SUM(H14:H18)</f>
        <v>4649</v>
      </c>
      <c r="I19" s="6">
        <f>SUM(I14:I18)</f>
        <v>5364</v>
      </c>
      <c r="J19" s="7">
        <f t="shared" si="1"/>
        <v>-13.329604772557794</v>
      </c>
    </row>
    <row r="20" spans="1:10" ht="13" x14ac:dyDescent="0.15">
      <c r="A20" s="1" t="s">
        <v>16</v>
      </c>
      <c r="B20" s="19">
        <v>35</v>
      </c>
      <c r="C20" s="19">
        <f>+'Diciembre 2019'!B20</f>
        <v>37</v>
      </c>
      <c r="D20" s="17">
        <f t="shared" ref="D20:D27" si="6">+(B20-C20)*100/C20</f>
        <v>-5.4054054054054053</v>
      </c>
      <c r="E20" s="2">
        <f>+B20+'Noviembre 2020'!E20</f>
        <v>415</v>
      </c>
      <c r="F20" s="2">
        <f>+C20+'Noviembre 2020'!F20</f>
        <v>423</v>
      </c>
      <c r="G20" s="17">
        <f t="shared" si="0"/>
        <v>-1.8912529550827424</v>
      </c>
      <c r="H20" s="2">
        <f>+B20-C20+'Noviembre 2020'!H20</f>
        <v>415</v>
      </c>
      <c r="I20" s="18">
        <f>+'Diciembre 2019'!H20</f>
        <v>423</v>
      </c>
      <c r="J20" s="17">
        <f t="shared" si="1"/>
        <v>-1.8912529550827424</v>
      </c>
    </row>
    <row r="21" spans="1:10" ht="13" x14ac:dyDescent="0.15">
      <c r="A21" s="1" t="s">
        <v>17</v>
      </c>
      <c r="B21" s="19">
        <v>33</v>
      </c>
      <c r="C21" s="19">
        <f>+'Diciembre 2019'!B21</f>
        <v>36</v>
      </c>
      <c r="D21" s="17">
        <f t="shared" si="6"/>
        <v>-8.3333333333333339</v>
      </c>
      <c r="E21" s="2">
        <f>+B21+'Noviembre 2020'!E21</f>
        <v>370</v>
      </c>
      <c r="F21" s="2">
        <f>+C21+'Noviembre 2020'!F21</f>
        <v>383</v>
      </c>
      <c r="G21" s="17">
        <f t="shared" si="0"/>
        <v>-3.3942558746736293</v>
      </c>
      <c r="H21" s="2">
        <f>+B21-C21+'Noviembre 2020'!H21</f>
        <v>370</v>
      </c>
      <c r="I21" s="18">
        <f>+'Diciembre 2019'!H21</f>
        <v>383</v>
      </c>
      <c r="J21" s="17">
        <f t="shared" si="1"/>
        <v>-3.3942558746736293</v>
      </c>
    </row>
    <row r="22" spans="1:10" ht="13" x14ac:dyDescent="0.15">
      <c r="A22" s="1" t="s">
        <v>19</v>
      </c>
      <c r="B22" s="19">
        <v>11</v>
      </c>
      <c r="C22" s="19">
        <f>+'Diciembre 2019'!B22</f>
        <v>14</v>
      </c>
      <c r="D22" s="17">
        <f t="shared" si="6"/>
        <v>-21.428571428571427</v>
      </c>
      <c r="E22" s="2">
        <f>+B22+'Noviembre 2020'!E22</f>
        <v>163</v>
      </c>
      <c r="F22" s="2">
        <f>+C22+'Noviembre 2020'!F22</f>
        <v>170</v>
      </c>
      <c r="G22" s="17">
        <f t="shared" si="0"/>
        <v>-4.117647058823529</v>
      </c>
      <c r="H22" s="2">
        <f>+B22-C22+'Noviembre 2020'!H22</f>
        <v>163</v>
      </c>
      <c r="I22" s="18">
        <f>+'Diciembre 2019'!H22</f>
        <v>170</v>
      </c>
      <c r="J22" s="17">
        <f t="shared" si="1"/>
        <v>-4.117647058823529</v>
      </c>
    </row>
    <row r="23" spans="1:10" ht="13" x14ac:dyDescent="0.15">
      <c r="A23" s="1" t="s">
        <v>18</v>
      </c>
      <c r="B23" s="19">
        <v>25</v>
      </c>
      <c r="C23" s="19">
        <f>+'Diciembre 2019'!B23</f>
        <v>13</v>
      </c>
      <c r="D23" s="17">
        <f t="shared" si="6"/>
        <v>92.307692307692307</v>
      </c>
      <c r="E23" s="2">
        <f>+B23+'Noviembre 2020'!E23</f>
        <v>209</v>
      </c>
      <c r="F23" s="2">
        <f>+C23+'Noviembre 2020'!F23</f>
        <v>219</v>
      </c>
      <c r="G23" s="17">
        <f t="shared" si="0"/>
        <v>-4.5662100456621006</v>
      </c>
      <c r="H23" s="2">
        <f>+B23-C23+'Noviembre 2020'!H23</f>
        <v>209</v>
      </c>
      <c r="I23" s="18">
        <f>+'Diciembre 2019'!H23</f>
        <v>219</v>
      </c>
      <c r="J23" s="17">
        <f t="shared" si="1"/>
        <v>-4.5662100456621006</v>
      </c>
    </row>
    <row r="24" spans="1:10" ht="13" x14ac:dyDescent="0.15">
      <c r="A24" s="1" t="s">
        <v>20</v>
      </c>
      <c r="B24" s="19">
        <v>20</v>
      </c>
      <c r="C24" s="19">
        <f>+'Diciembre 2019'!B24</f>
        <v>17</v>
      </c>
      <c r="D24" s="17">
        <f t="shared" si="6"/>
        <v>17.647058823529413</v>
      </c>
      <c r="E24" s="2">
        <f>+B24+'Noviembre 2020'!E24</f>
        <v>195</v>
      </c>
      <c r="F24" s="2">
        <f>+C24+'Noviembre 2020'!F24</f>
        <v>188</v>
      </c>
      <c r="G24" s="17">
        <f t="shared" si="0"/>
        <v>3.7234042553191489</v>
      </c>
      <c r="H24" s="2">
        <f>+B24-C24+'Noviembre 2020'!H24</f>
        <v>195</v>
      </c>
      <c r="I24" s="18">
        <f>+'Diciembre 2019'!H24</f>
        <v>188</v>
      </c>
      <c r="J24" s="17">
        <f t="shared" si="1"/>
        <v>3.7234042553191489</v>
      </c>
    </row>
    <row r="25" spans="1:10" ht="13" x14ac:dyDescent="0.15">
      <c r="A25" s="1" t="s">
        <v>22</v>
      </c>
      <c r="B25" s="19">
        <v>41</v>
      </c>
      <c r="C25" s="19">
        <f>+'Diciembre 2019'!B25</f>
        <v>33</v>
      </c>
      <c r="D25" s="17">
        <f t="shared" si="6"/>
        <v>24.242424242424242</v>
      </c>
      <c r="E25" s="2">
        <f>+B25+'Noviembre 2020'!E25</f>
        <v>377</v>
      </c>
      <c r="F25" s="2">
        <f>+C25+'Noviembre 2020'!F25</f>
        <v>390</v>
      </c>
      <c r="G25" s="17">
        <f t="shared" si="0"/>
        <v>-3.3333333333333335</v>
      </c>
      <c r="H25" s="2">
        <f>+B25-C25+'Noviembre 2020'!H25</f>
        <v>377</v>
      </c>
      <c r="I25" s="18">
        <f>+'Diciembre 2019'!H25</f>
        <v>390</v>
      </c>
      <c r="J25" s="17">
        <f t="shared" si="1"/>
        <v>-3.3333333333333335</v>
      </c>
    </row>
    <row r="26" spans="1:10" ht="13" x14ac:dyDescent="0.15">
      <c r="A26" s="1" t="s">
        <v>21</v>
      </c>
      <c r="B26" s="19">
        <v>12</v>
      </c>
      <c r="C26" s="19">
        <f>+'Diciembre 2019'!B26</f>
        <v>5</v>
      </c>
      <c r="D26" s="17">
        <f t="shared" si="6"/>
        <v>140</v>
      </c>
      <c r="E26" s="2">
        <f>+B26+'Noviembre 2020'!E26</f>
        <v>125</v>
      </c>
      <c r="F26" s="2">
        <f>+C26+'Noviembre 2020'!F26</f>
        <v>97</v>
      </c>
      <c r="G26" s="17">
        <f t="shared" si="0"/>
        <v>28.865979381443299</v>
      </c>
      <c r="H26" s="2">
        <f>+B26-C26+'Noviembre 2020'!H26</f>
        <v>125</v>
      </c>
      <c r="I26" s="18">
        <f>+'Diciembre 2019'!H26</f>
        <v>97</v>
      </c>
      <c r="J26" s="17">
        <f t="shared" si="1"/>
        <v>28.865979381443299</v>
      </c>
    </row>
    <row r="27" spans="1:10" ht="13" x14ac:dyDescent="0.15">
      <c r="A27" s="1" t="s">
        <v>30</v>
      </c>
      <c r="B27" s="19">
        <v>4</v>
      </c>
      <c r="C27" s="19">
        <f>+'Diciembre 2019'!B27</f>
        <v>6</v>
      </c>
      <c r="D27" s="17">
        <f t="shared" si="6"/>
        <v>-33.333333333333336</v>
      </c>
      <c r="E27" s="2">
        <f>+B27+'Noviembre 2020'!E27</f>
        <v>55</v>
      </c>
      <c r="F27" s="2">
        <f>+C27+'Noviembre 2020'!F27</f>
        <v>49</v>
      </c>
      <c r="G27" s="17">
        <f t="shared" si="0"/>
        <v>12.244897959183673</v>
      </c>
      <c r="H27" s="2">
        <f>+B27-C27+'Noviembre 2020'!H27</f>
        <v>55</v>
      </c>
      <c r="I27" s="18">
        <f>+'Diciembre 2019'!H27</f>
        <v>49</v>
      </c>
      <c r="J27" s="17">
        <f t="shared" si="1"/>
        <v>12.244897959183673</v>
      </c>
    </row>
    <row r="28" spans="1:10" x14ac:dyDescent="0.15">
      <c r="A28" s="8" t="s">
        <v>27</v>
      </c>
      <c r="B28" s="6">
        <f>SUM(B20:B27)</f>
        <v>181</v>
      </c>
      <c r="C28" s="6">
        <f>SUM(C20:C27)</f>
        <v>161</v>
      </c>
      <c r="D28" s="7">
        <f>+(B28-C28)*100/C28</f>
        <v>12.422360248447205</v>
      </c>
      <c r="E28" s="6">
        <f>SUM(E20:E27)</f>
        <v>1909</v>
      </c>
      <c r="F28" s="6">
        <f>SUM(F20:F27)</f>
        <v>1919</v>
      </c>
      <c r="G28" s="7">
        <f>+(E28-F28)*100/F28</f>
        <v>-0.52110474205315271</v>
      </c>
      <c r="H28" s="6">
        <f>SUM(H20:H27)</f>
        <v>1909</v>
      </c>
      <c r="I28" s="6">
        <f>SUM(I20:I27)</f>
        <v>1919</v>
      </c>
      <c r="J28" s="7">
        <f>+(H28-I28)*100/I28</f>
        <v>-0.52110474205315271</v>
      </c>
    </row>
    <row r="29" spans="1:10" ht="14" x14ac:dyDescent="0.15">
      <c r="A29" s="16" t="s">
        <v>28</v>
      </c>
      <c r="B29" s="14">
        <f>+B7+B13+B19+B28</f>
        <v>1969</v>
      </c>
      <c r="C29" s="14">
        <f>+C7+C13+C19+C28</f>
        <v>2247</v>
      </c>
      <c r="D29" s="15">
        <f>+(B29-C29)*100/C29</f>
        <v>-12.372051624388073</v>
      </c>
      <c r="E29" s="14">
        <f t="shared" ref="E29:I29" si="7">+E7+E13+E19+E28</f>
        <v>23458</v>
      </c>
      <c r="F29" s="14">
        <f t="shared" si="7"/>
        <v>30615</v>
      </c>
      <c r="G29" s="15">
        <f>+(E29-F29)*100/F29</f>
        <v>-23.37742936469051</v>
      </c>
      <c r="H29" s="14">
        <f t="shared" si="7"/>
        <v>23458</v>
      </c>
      <c r="I29" s="14">
        <f t="shared" si="7"/>
        <v>30615</v>
      </c>
      <c r="J29" s="15">
        <f>+(H29-I29)*100/I29</f>
        <v>-23.37742936469051</v>
      </c>
    </row>
    <row r="30" spans="1:10" x14ac:dyDescent="0.15">
      <c r="A30" s="13" t="s">
        <v>29</v>
      </c>
      <c r="B30" s="13">
        <f>+B29-B7</f>
        <v>1636</v>
      </c>
      <c r="C30" s="13">
        <f>+C29-C7</f>
        <v>1801</v>
      </c>
      <c r="D30" s="12">
        <f>+(B30-C30)*100/C30</f>
        <v>-9.1615769017212667</v>
      </c>
      <c r="E30" s="13">
        <f t="shared" ref="E30:I30" si="8">+E29-E7</f>
        <v>19047</v>
      </c>
      <c r="F30" s="13">
        <f t="shared" si="8"/>
        <v>24052</v>
      </c>
      <c r="G30" s="12">
        <f>+(E30-F30)*100/F30</f>
        <v>-20.809080325960419</v>
      </c>
      <c r="H30" s="13">
        <f t="shared" si="8"/>
        <v>19047</v>
      </c>
      <c r="I30" s="13">
        <f t="shared" si="8"/>
        <v>24052</v>
      </c>
      <c r="J30" s="12">
        <f>+(H30-I30)*100/I30</f>
        <v>-20.809080325960419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0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145</v>
      </c>
      <c r="C4" s="19">
        <f>+'Noviembre 2019'!B4</f>
        <v>178</v>
      </c>
      <c r="D4" s="17">
        <f>+(B4-C4)*100/C4</f>
        <v>-18.539325842696631</v>
      </c>
      <c r="E4" s="2">
        <f>+B4+'Octubre 2020'!E4</f>
        <v>1174</v>
      </c>
      <c r="F4" s="2">
        <f>+C4+'Octubre 2020'!F4</f>
        <v>1725</v>
      </c>
      <c r="G4" s="17">
        <f t="shared" ref="G4:G27" si="0">+(E4-F4)*100/F4</f>
        <v>-31.942028985507246</v>
      </c>
      <c r="H4" s="2">
        <f>+B4-C4+'Octubre 2020'!H4</f>
        <v>1309</v>
      </c>
      <c r="I4" s="18">
        <f>+'Noviembre 2019'!H4</f>
        <v>1822</v>
      </c>
      <c r="J4" s="17">
        <f t="shared" ref="J4:J27" si="1">+(H4-I4)*100/I4</f>
        <v>-28.155872667398462</v>
      </c>
    </row>
    <row r="5" spans="1:10" ht="13" x14ac:dyDescent="0.15">
      <c r="A5" s="1" t="s">
        <v>5</v>
      </c>
      <c r="B5" s="19">
        <v>125</v>
      </c>
      <c r="C5" s="19">
        <f>+'Noviembre 2019'!B5</f>
        <v>177</v>
      </c>
      <c r="D5" s="17">
        <f t="shared" ref="D5:D18" si="2">+(B5-C5)*100/C5</f>
        <v>-29.378531073446329</v>
      </c>
      <c r="E5" s="2">
        <f>+B5+'Octubre 2020'!E5</f>
        <v>1214</v>
      </c>
      <c r="F5" s="2">
        <f>+C5+'Octubre 2020'!F5</f>
        <v>2019</v>
      </c>
      <c r="G5" s="17">
        <f t="shared" si="0"/>
        <v>-39.871223377909857</v>
      </c>
      <c r="H5" s="2">
        <f>+B5-C5+'Octubre 2020'!H5</f>
        <v>1335</v>
      </c>
      <c r="I5" s="18">
        <f>+'Noviembre 2019'!H5</f>
        <v>2148</v>
      </c>
      <c r="J5" s="17">
        <f t="shared" si="1"/>
        <v>-37.849162011173185</v>
      </c>
    </row>
    <row r="6" spans="1:10" ht="13" x14ac:dyDescent="0.15">
      <c r="A6" s="1" t="s">
        <v>6</v>
      </c>
      <c r="B6" s="19">
        <v>159</v>
      </c>
      <c r="C6" s="19">
        <f>+'Noviembre 2019'!B6</f>
        <v>233</v>
      </c>
      <c r="D6" s="17">
        <f t="shared" si="2"/>
        <v>-31.759656652360515</v>
      </c>
      <c r="E6" s="2">
        <f>+B6+'Octubre 2020'!E6</f>
        <v>1690</v>
      </c>
      <c r="F6" s="2">
        <f>+C6+'Octubre 2020'!F6</f>
        <v>2373</v>
      </c>
      <c r="G6" s="17">
        <f t="shared" si="0"/>
        <v>-28.782132321955331</v>
      </c>
      <c r="H6" s="2">
        <f>+B6-C6+'Octubre 2020'!H6</f>
        <v>1880</v>
      </c>
      <c r="I6" s="18">
        <f>+'Noviembre 2019'!H6</f>
        <v>2551</v>
      </c>
      <c r="J6" s="17">
        <f t="shared" si="1"/>
        <v>-26.303410427283417</v>
      </c>
    </row>
    <row r="7" spans="1:10" x14ac:dyDescent="0.15">
      <c r="A7" s="8" t="s">
        <v>1</v>
      </c>
      <c r="B7" s="6">
        <f t="shared" ref="B7" si="3">+B4+B5+B6</f>
        <v>429</v>
      </c>
      <c r="C7" s="6">
        <f>SUM(C4:C6)</f>
        <v>588</v>
      </c>
      <c r="D7" s="7">
        <f>+(B7-C7)*100/C7</f>
        <v>-27.040816326530614</v>
      </c>
      <c r="E7" s="6">
        <f>SUM(E4:E6)</f>
        <v>4078</v>
      </c>
      <c r="F7" s="6">
        <f>SUM(F4:F6)</f>
        <v>6117</v>
      </c>
      <c r="G7" s="7">
        <f t="shared" si="0"/>
        <v>-33.333333333333336</v>
      </c>
      <c r="H7" s="6">
        <f>SUM(H4:H6)</f>
        <v>4524</v>
      </c>
      <c r="I7" s="6">
        <f>SUM(I4:I6)</f>
        <v>6521</v>
      </c>
      <c r="J7" s="7">
        <f t="shared" si="1"/>
        <v>-30.624137402238919</v>
      </c>
    </row>
    <row r="8" spans="1:10" ht="13" x14ac:dyDescent="0.15">
      <c r="A8" s="1" t="s">
        <v>7</v>
      </c>
      <c r="B8" s="19">
        <v>147</v>
      </c>
      <c r="C8" s="19">
        <f>+'Noviembre 2019'!B8</f>
        <v>234</v>
      </c>
      <c r="D8" s="17">
        <f t="shared" si="2"/>
        <v>-37.179487179487182</v>
      </c>
      <c r="E8" s="2">
        <f>+B8+'Octubre 2020'!E8</f>
        <v>1594</v>
      </c>
      <c r="F8" s="2">
        <f>+C8+'Octubre 2020'!F8</f>
        <v>2455</v>
      </c>
      <c r="G8" s="17">
        <f t="shared" si="0"/>
        <v>-35.071283095723011</v>
      </c>
      <c r="H8" s="2">
        <f>+B8-C8+'Octubre 2020'!H8</f>
        <v>1803</v>
      </c>
      <c r="I8" s="18">
        <f>+'Noviembre 2019'!H8</f>
        <v>2616</v>
      </c>
      <c r="J8" s="17">
        <f t="shared" si="1"/>
        <v>-31.077981651376145</v>
      </c>
    </row>
    <row r="9" spans="1:10" ht="13" x14ac:dyDescent="0.15">
      <c r="A9" s="1" t="s">
        <v>8</v>
      </c>
      <c r="B9" s="19">
        <v>261</v>
      </c>
      <c r="C9" s="19">
        <f>+'Noviembre 2019'!B9</f>
        <v>299</v>
      </c>
      <c r="D9" s="17">
        <f t="shared" si="2"/>
        <v>-12.709030100334449</v>
      </c>
      <c r="E9" s="2">
        <f>+B9+'Octubre 2020'!E9</f>
        <v>2083</v>
      </c>
      <c r="F9" s="2">
        <f>+C9+'Octubre 2020'!F9</f>
        <v>2819</v>
      </c>
      <c r="G9" s="17">
        <f t="shared" si="0"/>
        <v>-26.108549130897483</v>
      </c>
      <c r="H9" s="2">
        <f>+B9-C9+'Octubre 2020'!H9</f>
        <v>2316</v>
      </c>
      <c r="I9" s="18">
        <f>+'Noviembre 2019'!H9</f>
        <v>3015</v>
      </c>
      <c r="J9" s="17">
        <f t="shared" si="1"/>
        <v>-23.184079601990049</v>
      </c>
    </row>
    <row r="10" spans="1:10" ht="13" x14ac:dyDescent="0.15">
      <c r="A10" s="1" t="s">
        <v>9</v>
      </c>
      <c r="B10" s="19">
        <v>372</v>
      </c>
      <c r="C10" s="19">
        <f>+'Noviembre 2019'!B10</f>
        <v>394</v>
      </c>
      <c r="D10" s="17">
        <f t="shared" si="2"/>
        <v>-5.5837563451776653</v>
      </c>
      <c r="E10" s="2">
        <f>+B10+'Octubre 2020'!E10</f>
        <v>3026</v>
      </c>
      <c r="F10" s="2">
        <f>+C10+'Octubre 2020'!F10</f>
        <v>4085</v>
      </c>
      <c r="G10" s="17">
        <f t="shared" si="0"/>
        <v>-25.924112607099143</v>
      </c>
      <c r="H10" s="2">
        <f>+B10-C10+'Octubre 2020'!H10</f>
        <v>3324</v>
      </c>
      <c r="I10" s="18">
        <f>+'Noviembre 2019'!H10</f>
        <v>4342</v>
      </c>
      <c r="J10" s="17">
        <f t="shared" si="1"/>
        <v>-23.445416858590512</v>
      </c>
    </row>
    <row r="11" spans="1:10" ht="13" x14ac:dyDescent="0.15">
      <c r="A11" s="1" t="s">
        <v>10</v>
      </c>
      <c r="B11" s="19">
        <v>297</v>
      </c>
      <c r="C11" s="19">
        <f>+'Noviembre 2019'!B11</f>
        <v>319</v>
      </c>
      <c r="D11" s="17">
        <f t="shared" si="2"/>
        <v>-6.8965517241379306</v>
      </c>
      <c r="E11" s="2">
        <f>+B11+'Octubre 2020'!E11</f>
        <v>2238</v>
      </c>
      <c r="F11" s="2">
        <f>+C11+'Octubre 2020'!F11</f>
        <v>3102</v>
      </c>
      <c r="G11" s="17">
        <f t="shared" si="0"/>
        <v>-27.852998065764023</v>
      </c>
      <c r="H11" s="2">
        <f>+B11-C11+'Octubre 2020'!H11</f>
        <v>2437</v>
      </c>
      <c r="I11" s="18">
        <f>+'Noviembre 2019'!H11</f>
        <v>3296</v>
      </c>
      <c r="J11" s="17">
        <f t="shared" si="1"/>
        <v>-26.061893203883496</v>
      </c>
    </row>
    <row r="12" spans="1:10" ht="13" x14ac:dyDescent="0.15">
      <c r="A12" s="1" t="s">
        <v>11</v>
      </c>
      <c r="B12" s="19">
        <v>335</v>
      </c>
      <c r="C12" s="19">
        <f>+'Noviembre 2019'!B12</f>
        <v>313</v>
      </c>
      <c r="D12" s="17">
        <f t="shared" si="2"/>
        <v>7.0287539936102235</v>
      </c>
      <c r="E12" s="2">
        <f>+B12+'Octubre 2020'!E12</f>
        <v>2502</v>
      </c>
      <c r="F12" s="2">
        <f>+C12+'Octubre 2020'!F12</f>
        <v>3115</v>
      </c>
      <c r="G12" s="17">
        <f t="shared" si="0"/>
        <v>-19.678972712680579</v>
      </c>
      <c r="H12" s="2">
        <f>+B12-C12+'Octubre 2020'!H12</f>
        <v>2756</v>
      </c>
      <c r="I12" s="18">
        <f>+'Noviembre 2019'!H12</f>
        <v>3295</v>
      </c>
      <c r="J12" s="17">
        <f t="shared" si="1"/>
        <v>-16.358118361153263</v>
      </c>
    </row>
    <row r="13" spans="1:10" x14ac:dyDescent="0.15">
      <c r="A13" s="8" t="s">
        <v>2</v>
      </c>
      <c r="B13" s="6">
        <f t="shared" ref="B13" si="4">+B8+B9+B10+B11+B12</f>
        <v>1412</v>
      </c>
      <c r="C13" s="6">
        <f>SUM(C8:C12)</f>
        <v>1559</v>
      </c>
      <c r="D13" s="7">
        <f>+(B13-C13)*100/C13</f>
        <v>-9.4291212315586908</v>
      </c>
      <c r="E13" s="6">
        <f>SUM(E8:E12)</f>
        <v>11443</v>
      </c>
      <c r="F13" s="6">
        <f>SUM(F8:F12)</f>
        <v>15576</v>
      </c>
      <c r="G13" s="7">
        <f t="shared" si="0"/>
        <v>-26.534411915767848</v>
      </c>
      <c r="H13" s="6">
        <f>SUM(H8:H12)</f>
        <v>12636</v>
      </c>
      <c r="I13" s="6">
        <f>SUM(I8:I12)</f>
        <v>16564</v>
      </c>
      <c r="J13" s="7">
        <f t="shared" si="1"/>
        <v>-23.714078724945665</v>
      </c>
    </row>
    <row r="14" spans="1:10" ht="13" x14ac:dyDescent="0.15">
      <c r="A14" s="1" t="s">
        <v>12</v>
      </c>
      <c r="B14" s="19">
        <v>159</v>
      </c>
      <c r="C14" s="19">
        <f>+'Noviembre 2019'!B14</f>
        <v>134</v>
      </c>
      <c r="D14" s="17">
        <f t="shared" si="2"/>
        <v>18.656716417910449</v>
      </c>
      <c r="E14" s="2">
        <f>+B14+'Octubre 2020'!E14</f>
        <v>1191</v>
      </c>
      <c r="F14" s="2">
        <f>+C14+'Octubre 2020'!F14</f>
        <v>1439</v>
      </c>
      <c r="G14" s="17">
        <f t="shared" si="0"/>
        <v>-17.234190410006949</v>
      </c>
      <c r="H14" s="2">
        <f>+B14-C14+'Octubre 2020'!H14</f>
        <v>1333</v>
      </c>
      <c r="I14" s="18">
        <f>+'Noviembre 2019'!H14</f>
        <v>1556</v>
      </c>
      <c r="J14" s="17">
        <f t="shared" si="1"/>
        <v>-14.331619537275063</v>
      </c>
    </row>
    <row r="15" spans="1:10" ht="13" x14ac:dyDescent="0.15">
      <c r="A15" s="1" t="s">
        <v>13</v>
      </c>
      <c r="B15" s="19">
        <v>125</v>
      </c>
      <c r="C15" s="19">
        <f>+'Noviembre 2019'!B15</f>
        <v>120</v>
      </c>
      <c r="D15" s="17">
        <f t="shared" si="2"/>
        <v>4.166666666666667</v>
      </c>
      <c r="E15" s="2">
        <f>+B15+'Octubre 2020'!E15</f>
        <v>1037</v>
      </c>
      <c r="F15" s="2">
        <f>+C15+'Octubre 2020'!F15</f>
        <v>1206</v>
      </c>
      <c r="G15" s="17">
        <f t="shared" si="0"/>
        <v>-14.013266998341626</v>
      </c>
      <c r="H15" s="2">
        <f>+B15-C15+'Octubre 2020'!H15</f>
        <v>1134</v>
      </c>
      <c r="I15" s="18">
        <f>+'Noviembre 2019'!H15</f>
        <v>1282</v>
      </c>
      <c r="J15" s="17">
        <f t="shared" si="1"/>
        <v>-11.544461778471138</v>
      </c>
    </row>
    <row r="16" spans="1:10" ht="13" x14ac:dyDescent="0.15">
      <c r="A16" s="1" t="s">
        <v>14</v>
      </c>
      <c r="B16" s="19">
        <v>131</v>
      </c>
      <c r="C16" s="19">
        <f>+'Noviembre 2019'!B16</f>
        <v>101</v>
      </c>
      <c r="D16" s="17">
        <f t="shared" si="2"/>
        <v>29.702970297029704</v>
      </c>
      <c r="E16" s="2">
        <f>+B16+'Octubre 2020'!E16</f>
        <v>925</v>
      </c>
      <c r="F16" s="2">
        <f>+C16+'Octubre 2020'!F16</f>
        <v>1028</v>
      </c>
      <c r="G16" s="17">
        <f t="shared" si="0"/>
        <v>-10.019455252918288</v>
      </c>
      <c r="H16" s="2">
        <f>+B16-C16+'Octubre 2020'!H16</f>
        <v>1021</v>
      </c>
      <c r="I16" s="18">
        <f>+'Noviembre 2019'!H16</f>
        <v>1092</v>
      </c>
      <c r="J16" s="17">
        <f t="shared" si="1"/>
        <v>-6.5018315018315018</v>
      </c>
    </row>
    <row r="17" spans="1:10" ht="13" x14ac:dyDescent="0.15">
      <c r="A17" s="1" t="s">
        <v>15</v>
      </c>
      <c r="B17" s="19">
        <v>101</v>
      </c>
      <c r="C17" s="19">
        <f>+'Noviembre 2019'!B17</f>
        <v>65</v>
      </c>
      <c r="D17" s="17">
        <f t="shared" si="2"/>
        <v>55.384615384615387</v>
      </c>
      <c r="E17" s="2">
        <f>+B17+'Octubre 2020'!E17</f>
        <v>684</v>
      </c>
      <c r="F17" s="2">
        <f>+C17+'Octubre 2020'!F17</f>
        <v>751</v>
      </c>
      <c r="G17" s="17">
        <f t="shared" si="0"/>
        <v>-8.9214380825565911</v>
      </c>
      <c r="H17" s="2">
        <f>+B17-C17+'Octubre 2020'!H17</f>
        <v>752</v>
      </c>
      <c r="I17" s="18">
        <f>+'Noviembre 2019'!H17</f>
        <v>790</v>
      </c>
      <c r="J17" s="17">
        <f t="shared" si="1"/>
        <v>-4.8101265822784809</v>
      </c>
    </row>
    <row r="18" spans="1:10" ht="13" x14ac:dyDescent="0.15">
      <c r="A18" s="1" t="s">
        <v>31</v>
      </c>
      <c r="B18" s="19">
        <v>51</v>
      </c>
      <c r="C18" s="19">
        <f>+'Noviembre 2019'!B18</f>
        <v>40</v>
      </c>
      <c r="D18" s="17">
        <f t="shared" si="2"/>
        <v>27.5</v>
      </c>
      <c r="E18" s="2">
        <f>+B18+'Octubre 2020'!E18</f>
        <v>403</v>
      </c>
      <c r="F18" s="2">
        <f>+C18+'Octubre 2020'!F18</f>
        <v>493</v>
      </c>
      <c r="G18" s="17">
        <f t="shared" si="0"/>
        <v>-18.255578093306287</v>
      </c>
      <c r="H18" s="2">
        <f>+B18-C18+'Octubre 2020'!H18</f>
        <v>447</v>
      </c>
      <c r="I18" s="18">
        <f>+'Noviembre 2019'!H18</f>
        <v>522</v>
      </c>
      <c r="J18" s="17">
        <f t="shared" si="1"/>
        <v>-14.367816091954023</v>
      </c>
    </row>
    <row r="19" spans="1:10" x14ac:dyDescent="0.15">
      <c r="A19" s="8" t="s">
        <v>3</v>
      </c>
      <c r="B19" s="6">
        <f t="shared" ref="B19" si="5">+B14+B16+B15+B17+B18</f>
        <v>567</v>
      </c>
      <c r="C19" s="6">
        <f>SUM(C14:C18)</f>
        <v>460</v>
      </c>
      <c r="D19" s="7">
        <f>+(B19-C19)*100/C19</f>
        <v>23.260869565217391</v>
      </c>
      <c r="E19" s="6">
        <f>SUM(E14:E18)</f>
        <v>4240</v>
      </c>
      <c r="F19" s="6">
        <f>SUM(F14:F18)</f>
        <v>4917</v>
      </c>
      <c r="G19" s="7">
        <f t="shared" si="0"/>
        <v>-13.768558063860077</v>
      </c>
      <c r="H19" s="6">
        <f>SUM(H14:H18)</f>
        <v>4687</v>
      </c>
      <c r="I19" s="6">
        <f>SUM(I14:I18)</f>
        <v>5242</v>
      </c>
      <c r="J19" s="7">
        <f t="shared" si="1"/>
        <v>-10.587561999236932</v>
      </c>
    </row>
    <row r="20" spans="1:10" ht="13" x14ac:dyDescent="0.15">
      <c r="A20" s="1" t="s">
        <v>16</v>
      </c>
      <c r="B20" s="19">
        <v>51</v>
      </c>
      <c r="C20" s="19">
        <f>+'Noviembre 2019'!B20</f>
        <v>42</v>
      </c>
      <c r="D20" s="17">
        <f t="shared" ref="D20:D27" si="6">+(B20-C20)*100/C20</f>
        <v>21.428571428571427</v>
      </c>
      <c r="E20" s="2">
        <f>+B20+'Octubre 2020'!E20</f>
        <v>380</v>
      </c>
      <c r="F20" s="2">
        <f>+C20+'Octubre 2020'!F20</f>
        <v>386</v>
      </c>
      <c r="G20" s="17">
        <f t="shared" si="0"/>
        <v>-1.5544041450777202</v>
      </c>
      <c r="H20" s="2">
        <f>+B20-C20+'Octubre 2020'!H20</f>
        <v>417</v>
      </c>
      <c r="I20" s="18">
        <f>+'Noviembre 2019'!H20</f>
        <v>414</v>
      </c>
      <c r="J20" s="17">
        <f t="shared" si="1"/>
        <v>0.72463768115942029</v>
      </c>
    </row>
    <row r="21" spans="1:10" ht="13" x14ac:dyDescent="0.15">
      <c r="A21" s="1" t="s">
        <v>17</v>
      </c>
      <c r="B21" s="19">
        <v>36</v>
      </c>
      <c r="C21" s="19">
        <f>+'Noviembre 2019'!B21</f>
        <v>43</v>
      </c>
      <c r="D21" s="17">
        <f t="shared" si="6"/>
        <v>-16.279069767441861</v>
      </c>
      <c r="E21" s="2">
        <f>+B21+'Octubre 2020'!E21</f>
        <v>337</v>
      </c>
      <c r="F21" s="2">
        <f>+C21+'Octubre 2020'!F21</f>
        <v>347</v>
      </c>
      <c r="G21" s="17">
        <f t="shared" si="0"/>
        <v>-2.8818443804034581</v>
      </c>
      <c r="H21" s="2">
        <f>+B21-C21+'Octubre 2020'!H21</f>
        <v>373</v>
      </c>
      <c r="I21" s="18">
        <f>+'Noviembre 2019'!H21</f>
        <v>375</v>
      </c>
      <c r="J21" s="17">
        <f t="shared" si="1"/>
        <v>-0.53333333333333333</v>
      </c>
    </row>
    <row r="22" spans="1:10" ht="13" x14ac:dyDescent="0.15">
      <c r="A22" s="1" t="s">
        <v>19</v>
      </c>
      <c r="B22" s="19">
        <v>15</v>
      </c>
      <c r="C22" s="19">
        <f>+'Noviembre 2019'!B22</f>
        <v>18</v>
      </c>
      <c r="D22" s="17">
        <f t="shared" si="6"/>
        <v>-16.666666666666668</v>
      </c>
      <c r="E22" s="2">
        <f>+B22+'Octubre 2020'!E22</f>
        <v>152</v>
      </c>
      <c r="F22" s="2">
        <f>+C22+'Octubre 2020'!F22</f>
        <v>156</v>
      </c>
      <c r="G22" s="17">
        <f t="shared" si="0"/>
        <v>-2.5641025641025643</v>
      </c>
      <c r="H22" s="2">
        <f>+B22-C22+'Octubre 2020'!H22</f>
        <v>166</v>
      </c>
      <c r="I22" s="18">
        <f>+'Noviembre 2019'!H22</f>
        <v>169</v>
      </c>
      <c r="J22" s="17">
        <f t="shared" si="1"/>
        <v>-1.7751479289940828</v>
      </c>
    </row>
    <row r="23" spans="1:10" ht="13" x14ac:dyDescent="0.15">
      <c r="A23" s="1" t="s">
        <v>18</v>
      </c>
      <c r="B23" s="19">
        <v>30</v>
      </c>
      <c r="C23" s="19">
        <f>+'Noviembre 2019'!B23</f>
        <v>27</v>
      </c>
      <c r="D23" s="17">
        <f t="shared" si="6"/>
        <v>11.111111111111111</v>
      </c>
      <c r="E23" s="2">
        <f>+B23+'Octubre 2020'!E23</f>
        <v>184</v>
      </c>
      <c r="F23" s="2">
        <f>+C23+'Octubre 2020'!F23</f>
        <v>206</v>
      </c>
      <c r="G23" s="17">
        <f t="shared" si="0"/>
        <v>-10.679611650485437</v>
      </c>
      <c r="H23" s="2">
        <f>+B23-C23+'Octubre 2020'!H23</f>
        <v>197</v>
      </c>
      <c r="I23" s="18">
        <f>+'Noviembre 2019'!H23</f>
        <v>212</v>
      </c>
      <c r="J23" s="17">
        <f t="shared" si="1"/>
        <v>-7.0754716981132075</v>
      </c>
    </row>
    <row r="24" spans="1:10" ht="13" x14ac:dyDescent="0.15">
      <c r="A24" s="1" t="s">
        <v>20</v>
      </c>
      <c r="B24" s="19">
        <v>28</v>
      </c>
      <c r="C24" s="19">
        <f>+'Noviembre 2019'!B24</f>
        <v>19</v>
      </c>
      <c r="D24" s="17">
        <f t="shared" si="6"/>
        <v>47.368421052631582</v>
      </c>
      <c r="E24" s="2">
        <f>+B24+'Octubre 2020'!E24</f>
        <v>175</v>
      </c>
      <c r="F24" s="2">
        <f>+C24+'Octubre 2020'!F24</f>
        <v>171</v>
      </c>
      <c r="G24" s="17">
        <f t="shared" si="0"/>
        <v>2.3391812865497075</v>
      </c>
      <c r="H24" s="2">
        <f>+B24-C24+'Octubre 2020'!H24</f>
        <v>192</v>
      </c>
      <c r="I24" s="18">
        <f>+'Noviembre 2019'!H24</f>
        <v>191</v>
      </c>
      <c r="J24" s="17">
        <f t="shared" si="1"/>
        <v>0.52356020942408377</v>
      </c>
    </row>
    <row r="25" spans="1:10" ht="13" x14ac:dyDescent="0.15">
      <c r="A25" s="1" t="s">
        <v>22</v>
      </c>
      <c r="B25" s="19">
        <v>40</v>
      </c>
      <c r="C25" s="19">
        <f>+'Noviembre 2019'!B25</f>
        <v>32</v>
      </c>
      <c r="D25" s="17">
        <f t="shared" si="6"/>
        <v>25</v>
      </c>
      <c r="E25" s="2">
        <f>+B25+'Octubre 2020'!E25</f>
        <v>336</v>
      </c>
      <c r="F25" s="2">
        <f>+C25+'Octubre 2020'!F25</f>
        <v>357</v>
      </c>
      <c r="G25" s="17">
        <f t="shared" si="0"/>
        <v>-5.882352941176471</v>
      </c>
      <c r="H25" s="2">
        <f>+B25-C25+'Octubre 2020'!H25</f>
        <v>369</v>
      </c>
      <c r="I25" s="18">
        <f>+'Noviembre 2019'!H25</f>
        <v>393</v>
      </c>
      <c r="J25" s="17">
        <f t="shared" si="1"/>
        <v>-6.106870229007634</v>
      </c>
    </row>
    <row r="26" spans="1:10" ht="13" x14ac:dyDescent="0.15">
      <c r="A26" s="1" t="s">
        <v>21</v>
      </c>
      <c r="B26" s="19">
        <v>15</v>
      </c>
      <c r="C26" s="19">
        <f>+'Noviembre 2019'!B26</f>
        <v>8</v>
      </c>
      <c r="D26" s="17">
        <f t="shared" si="6"/>
        <v>87.5</v>
      </c>
      <c r="E26" s="2">
        <f>+B26+'Octubre 2020'!E26</f>
        <v>113</v>
      </c>
      <c r="F26" s="2">
        <f>+C26+'Octubre 2020'!F26</f>
        <v>92</v>
      </c>
      <c r="G26" s="17">
        <f t="shared" si="0"/>
        <v>22.826086956521738</v>
      </c>
      <c r="H26" s="2">
        <f>+B26-C26+'Octubre 2020'!H26</f>
        <v>118</v>
      </c>
      <c r="I26" s="18">
        <f>+'Noviembre 2019'!H26</f>
        <v>101</v>
      </c>
      <c r="J26" s="17">
        <f t="shared" si="1"/>
        <v>16.831683168316832</v>
      </c>
    </row>
    <row r="27" spans="1:10" ht="13" x14ac:dyDescent="0.15">
      <c r="A27" s="1" t="s">
        <v>30</v>
      </c>
      <c r="B27" s="19">
        <v>6</v>
      </c>
      <c r="C27" s="19">
        <f>+'Noviembre 2019'!B27</f>
        <v>4</v>
      </c>
      <c r="D27" s="17">
        <f t="shared" si="6"/>
        <v>50</v>
      </c>
      <c r="E27" s="2">
        <f>+B27+'Octubre 2020'!E27</f>
        <v>51</v>
      </c>
      <c r="F27" s="2">
        <f>+C27+'Octubre 2020'!F27</f>
        <v>43</v>
      </c>
      <c r="G27" s="17">
        <f t="shared" si="0"/>
        <v>18.604651162790699</v>
      </c>
      <c r="H27" s="2">
        <f>+B27-C27+'Octubre 2020'!H27</f>
        <v>57</v>
      </c>
      <c r="I27" s="18">
        <f>+'Noviembre 2019'!H27</f>
        <v>46</v>
      </c>
      <c r="J27" s="17">
        <f t="shared" si="1"/>
        <v>23.913043478260871</v>
      </c>
    </row>
    <row r="28" spans="1:10" x14ac:dyDescent="0.15">
      <c r="A28" s="8" t="s">
        <v>27</v>
      </c>
      <c r="B28" s="6">
        <f>SUM(B20:B27)</f>
        <v>221</v>
      </c>
      <c r="C28" s="6">
        <f>SUM(C20:C27)</f>
        <v>193</v>
      </c>
      <c r="D28" s="7">
        <f>+(B28-C28)*100/C28</f>
        <v>14.507772020725389</v>
      </c>
      <c r="E28" s="6">
        <f>SUM(E20:E27)</f>
        <v>1728</v>
      </c>
      <c r="F28" s="6">
        <f>SUM(F20:F27)</f>
        <v>1758</v>
      </c>
      <c r="G28" s="7">
        <f>+(E28-F28)*100/F28</f>
        <v>-1.7064846416382253</v>
      </c>
      <c r="H28" s="6">
        <f>SUM(H20:H27)</f>
        <v>1889</v>
      </c>
      <c r="I28" s="6">
        <f>SUM(I20:I27)</f>
        <v>1901</v>
      </c>
      <c r="J28" s="7">
        <f>+(H28-I28)*100/I28</f>
        <v>-0.63124671225670703</v>
      </c>
    </row>
    <row r="29" spans="1:10" ht="14" x14ac:dyDescent="0.15">
      <c r="A29" s="16" t="s">
        <v>28</v>
      </c>
      <c r="B29" s="14">
        <f>+B7+B13+B19+B28</f>
        <v>2629</v>
      </c>
      <c r="C29" s="14">
        <f>+C7+C13+C19+C28</f>
        <v>2800</v>
      </c>
      <c r="D29" s="15">
        <f>+(B29-C29)*100/C29</f>
        <v>-6.1071428571428568</v>
      </c>
      <c r="E29" s="14">
        <f t="shared" ref="E29:I29" si="7">+E7+E13+E19+E28</f>
        <v>21489</v>
      </c>
      <c r="F29" s="14">
        <f t="shared" si="7"/>
        <v>28368</v>
      </c>
      <c r="G29" s="15">
        <f>+(E29-F29)*100/F29</f>
        <v>-24.249153976311337</v>
      </c>
      <c r="H29" s="14">
        <f t="shared" si="7"/>
        <v>23736</v>
      </c>
      <c r="I29" s="14">
        <f t="shared" si="7"/>
        <v>30228</v>
      </c>
      <c r="J29" s="15">
        <f>+(H29-I29)*100/I29</f>
        <v>-21.476776498610558</v>
      </c>
    </row>
    <row r="30" spans="1:10" x14ac:dyDescent="0.15">
      <c r="A30" s="13" t="s">
        <v>29</v>
      </c>
      <c r="B30" s="13">
        <f>+B29-B7</f>
        <v>2200</v>
      </c>
      <c r="C30" s="13">
        <f>+C29-C7</f>
        <v>2212</v>
      </c>
      <c r="D30" s="12">
        <f>+(B30-C30)*100/C30</f>
        <v>-0.54249547920433994</v>
      </c>
      <c r="E30" s="13">
        <f t="shared" ref="E30:I30" si="8">+E29-E7</f>
        <v>17411</v>
      </c>
      <c r="F30" s="13">
        <f t="shared" si="8"/>
        <v>22251</v>
      </c>
      <c r="G30" s="12">
        <f>+(E30-F30)*100/F30</f>
        <v>-21.751831378365019</v>
      </c>
      <c r="H30" s="13">
        <f t="shared" si="8"/>
        <v>19212</v>
      </c>
      <c r="I30" s="13">
        <f t="shared" si="8"/>
        <v>23707</v>
      </c>
      <c r="J30" s="12">
        <f>+(H30-I30)*100/I30</f>
        <v>-18.960644535369301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1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128</v>
      </c>
      <c r="C4" s="19">
        <f>+'Octubre 2019'!B4</f>
        <v>201</v>
      </c>
      <c r="D4" s="17">
        <f>+(B4-C4)*100/C4</f>
        <v>-36.318407960199004</v>
      </c>
      <c r="E4" s="2">
        <f>+B4+'Septiembre 2020'!E4</f>
        <v>1029</v>
      </c>
      <c r="F4" s="2">
        <f>+C4+'Septiembre 2020'!F4</f>
        <v>1547</v>
      </c>
      <c r="G4" s="17">
        <f t="shared" ref="G4:G27" si="0">+(E4-F4)*100/F4</f>
        <v>-33.484162895927604</v>
      </c>
      <c r="H4" s="2">
        <f>+B4-C4+'Septiembre 2020'!H4</f>
        <v>1342</v>
      </c>
      <c r="I4" s="18">
        <f>+'Octubre 2019'!H4</f>
        <v>1821</v>
      </c>
      <c r="J4" s="17">
        <f t="shared" ref="J4:J27" si="1">+(H4-I4)*100/I4</f>
        <v>-26.304228445908841</v>
      </c>
    </row>
    <row r="5" spans="1:10" ht="13" x14ac:dyDescent="0.15">
      <c r="A5" s="1" t="s">
        <v>5</v>
      </c>
      <c r="B5" s="19">
        <v>113</v>
      </c>
      <c r="C5" s="19">
        <f>+'Octubre 2019'!B5</f>
        <v>230</v>
      </c>
      <c r="D5" s="17">
        <f t="shared" ref="D5:D18" si="2">+(B5-C5)*100/C5</f>
        <v>-50.869565217391305</v>
      </c>
      <c r="E5" s="2">
        <f>+B5+'Septiembre 2020'!E5</f>
        <v>1089</v>
      </c>
      <c r="F5" s="2">
        <f>+C5+'Septiembre 2020'!F5</f>
        <v>1842</v>
      </c>
      <c r="G5" s="17">
        <f t="shared" si="0"/>
        <v>-40.879478827361567</v>
      </c>
      <c r="H5" s="2">
        <f>+B5-C5+'Septiembre 2020'!H5</f>
        <v>1387</v>
      </c>
      <c r="I5" s="18">
        <f>+'Octubre 2019'!H5</f>
        <v>2168</v>
      </c>
      <c r="J5" s="17">
        <f t="shared" si="1"/>
        <v>-36.023985239852401</v>
      </c>
    </row>
    <row r="6" spans="1:10" ht="13" x14ac:dyDescent="0.15">
      <c r="A6" s="1" t="s">
        <v>6</v>
      </c>
      <c r="B6" s="19">
        <v>145</v>
      </c>
      <c r="C6" s="19">
        <f>+'Octubre 2019'!B6</f>
        <v>248</v>
      </c>
      <c r="D6" s="17">
        <f t="shared" si="2"/>
        <v>-41.532258064516128</v>
      </c>
      <c r="E6" s="2">
        <f>+B6+'Septiembre 2020'!E6</f>
        <v>1531</v>
      </c>
      <c r="F6" s="2">
        <f>+C6+'Septiembre 2020'!F6</f>
        <v>2140</v>
      </c>
      <c r="G6" s="17">
        <f t="shared" si="0"/>
        <v>-28.457943925233646</v>
      </c>
      <c r="H6" s="2">
        <f>+B6-C6+'Septiembre 2020'!H6</f>
        <v>1954</v>
      </c>
      <c r="I6" s="18">
        <f>+'Octubre 2019'!H6</f>
        <v>2535</v>
      </c>
      <c r="J6" s="17">
        <f t="shared" si="1"/>
        <v>-22.91913214990138</v>
      </c>
    </row>
    <row r="7" spans="1:10" x14ac:dyDescent="0.15">
      <c r="A7" s="8" t="s">
        <v>1</v>
      </c>
      <c r="B7" s="6">
        <f t="shared" ref="B7" si="3">+B4+B5+B6</f>
        <v>386</v>
      </c>
      <c r="C7" s="6">
        <f>SUM(C4:C6)</f>
        <v>679</v>
      </c>
      <c r="D7" s="7">
        <f>+(B7-C7)*100/C7</f>
        <v>-43.151693667157588</v>
      </c>
      <c r="E7" s="6">
        <f>SUM(E4:E6)</f>
        <v>3649</v>
      </c>
      <c r="F7" s="6">
        <f>SUM(F4:F6)</f>
        <v>5529</v>
      </c>
      <c r="G7" s="7">
        <f t="shared" si="0"/>
        <v>-34.002532103454513</v>
      </c>
      <c r="H7" s="6">
        <f>SUM(H4:H6)</f>
        <v>4683</v>
      </c>
      <c r="I7" s="6">
        <f>SUM(I4:I6)</f>
        <v>6524</v>
      </c>
      <c r="J7" s="7">
        <f t="shared" si="1"/>
        <v>-28.218884120171673</v>
      </c>
    </row>
    <row r="8" spans="1:10" ht="13" x14ac:dyDescent="0.15">
      <c r="A8" s="1" t="s">
        <v>7</v>
      </c>
      <c r="B8" s="19">
        <v>114</v>
      </c>
      <c r="C8" s="19">
        <f>+'Octubre 2019'!B8</f>
        <v>237</v>
      </c>
      <c r="D8" s="17">
        <f t="shared" si="2"/>
        <v>-51.898734177215189</v>
      </c>
      <c r="E8" s="2">
        <f>+B8+'Septiembre 2020'!E8</f>
        <v>1447</v>
      </c>
      <c r="F8" s="2">
        <f>+C8+'Septiembre 2020'!F8</f>
        <v>2221</v>
      </c>
      <c r="G8" s="17">
        <f t="shared" si="0"/>
        <v>-34.849167041873031</v>
      </c>
      <c r="H8" s="2">
        <f>+B8-C8+'Septiembre 2020'!H8</f>
        <v>1890</v>
      </c>
      <c r="I8" s="18">
        <f>+'Octubre 2019'!H8</f>
        <v>2611</v>
      </c>
      <c r="J8" s="17">
        <f t="shared" si="1"/>
        <v>-27.613941018766756</v>
      </c>
    </row>
    <row r="9" spans="1:10" ht="13" x14ac:dyDescent="0.15">
      <c r="A9" s="1" t="s">
        <v>8</v>
      </c>
      <c r="B9" s="19">
        <v>185</v>
      </c>
      <c r="C9" s="19">
        <f>+'Octubre 2019'!B9</f>
        <v>306</v>
      </c>
      <c r="D9" s="17">
        <f t="shared" si="2"/>
        <v>-39.542483660130721</v>
      </c>
      <c r="E9" s="2">
        <f>+B9+'Septiembre 2020'!E9</f>
        <v>1822</v>
      </c>
      <c r="F9" s="2">
        <f>+C9+'Septiembre 2020'!F9</f>
        <v>2520</v>
      </c>
      <c r="G9" s="17">
        <f t="shared" si="0"/>
        <v>-27.698412698412699</v>
      </c>
      <c r="H9" s="2">
        <f>+B9-C9+'Septiembre 2020'!H9</f>
        <v>2354</v>
      </c>
      <c r="I9" s="18">
        <f>+'Octubre 2019'!H9</f>
        <v>2993</v>
      </c>
      <c r="J9" s="17">
        <f t="shared" si="1"/>
        <v>-21.349816237888405</v>
      </c>
    </row>
    <row r="10" spans="1:10" ht="13" x14ac:dyDescent="0.15">
      <c r="A10" s="1" t="s">
        <v>9</v>
      </c>
      <c r="B10" s="19">
        <v>319</v>
      </c>
      <c r="C10" s="19">
        <f>+'Octubre 2019'!B10</f>
        <v>425</v>
      </c>
      <c r="D10" s="17">
        <f t="shared" si="2"/>
        <v>-24.941176470588236</v>
      </c>
      <c r="E10" s="2">
        <f>+B10+'Septiembre 2020'!E10</f>
        <v>2654</v>
      </c>
      <c r="F10" s="2">
        <f>+C10+'Septiembre 2020'!F10</f>
        <v>3691</v>
      </c>
      <c r="G10" s="17">
        <f t="shared" si="0"/>
        <v>-28.095367109184505</v>
      </c>
      <c r="H10" s="2">
        <f>+B10-C10+'Septiembre 2020'!H10</f>
        <v>3346</v>
      </c>
      <c r="I10" s="18">
        <f>+'Octubre 2019'!H10</f>
        <v>4365</v>
      </c>
      <c r="J10" s="17">
        <f t="shared" si="1"/>
        <v>-23.344788087056127</v>
      </c>
    </row>
    <row r="11" spans="1:10" ht="13" x14ac:dyDescent="0.15">
      <c r="A11" s="1" t="s">
        <v>10</v>
      </c>
      <c r="B11" s="19">
        <v>255</v>
      </c>
      <c r="C11" s="19">
        <f>+'Octubre 2019'!B11</f>
        <v>285</v>
      </c>
      <c r="D11" s="17">
        <f t="shared" si="2"/>
        <v>-10.526315789473685</v>
      </c>
      <c r="E11" s="2">
        <f>+B11+'Septiembre 2020'!E11</f>
        <v>1941</v>
      </c>
      <c r="F11" s="2">
        <f>+C11+'Septiembre 2020'!F11</f>
        <v>2783</v>
      </c>
      <c r="G11" s="17">
        <f t="shared" si="0"/>
        <v>-30.255120373697448</v>
      </c>
      <c r="H11" s="2">
        <f>+B11-C11+'Septiembre 2020'!H11</f>
        <v>2459</v>
      </c>
      <c r="I11" s="18">
        <f>+'Octubre 2019'!H11</f>
        <v>3240</v>
      </c>
      <c r="J11" s="17">
        <f t="shared" si="1"/>
        <v>-24.104938271604937</v>
      </c>
    </row>
    <row r="12" spans="1:10" ht="13" x14ac:dyDescent="0.15">
      <c r="A12" s="1" t="s">
        <v>11</v>
      </c>
      <c r="B12" s="19">
        <v>302</v>
      </c>
      <c r="C12" s="19">
        <f>+'Octubre 2019'!B12</f>
        <v>301</v>
      </c>
      <c r="D12" s="17">
        <f t="shared" si="2"/>
        <v>0.33222591362126247</v>
      </c>
      <c r="E12" s="2">
        <f>+B12+'Septiembre 2020'!E12</f>
        <v>2167</v>
      </c>
      <c r="F12" s="2">
        <f>+C12+'Septiembre 2020'!F12</f>
        <v>2802</v>
      </c>
      <c r="G12" s="17">
        <f t="shared" si="0"/>
        <v>-22.662384011420414</v>
      </c>
      <c r="H12" s="2">
        <f>+B12-C12+'Septiembre 2020'!H12</f>
        <v>2734</v>
      </c>
      <c r="I12" s="18">
        <f>+'Octubre 2019'!H12</f>
        <v>3271</v>
      </c>
      <c r="J12" s="17">
        <f t="shared" si="1"/>
        <v>-16.416997859981656</v>
      </c>
    </row>
    <row r="13" spans="1:10" x14ac:dyDescent="0.15">
      <c r="A13" s="8" t="s">
        <v>2</v>
      </c>
      <c r="B13" s="6">
        <f t="shared" ref="B13" si="4">+B8+B9+B10+B11+B12</f>
        <v>1175</v>
      </c>
      <c r="C13" s="6">
        <f>SUM(C8:C12)</f>
        <v>1554</v>
      </c>
      <c r="D13" s="7">
        <f>+(B13-C13)*100/C13</f>
        <v>-24.388674388674389</v>
      </c>
      <c r="E13" s="6">
        <f>SUM(E8:E12)</f>
        <v>10031</v>
      </c>
      <c r="F13" s="6">
        <f>SUM(F8:F12)</f>
        <v>14017</v>
      </c>
      <c r="G13" s="7">
        <f t="shared" si="0"/>
        <v>-28.436898052364985</v>
      </c>
      <c r="H13" s="6">
        <f>SUM(H8:H12)</f>
        <v>12783</v>
      </c>
      <c r="I13" s="6">
        <f>SUM(I8:I12)</f>
        <v>16480</v>
      </c>
      <c r="J13" s="7">
        <f t="shared" si="1"/>
        <v>-22.433252427184467</v>
      </c>
    </row>
    <row r="14" spans="1:10" ht="13" x14ac:dyDescent="0.15">
      <c r="A14" s="1" t="s">
        <v>12</v>
      </c>
      <c r="B14" s="19">
        <v>135</v>
      </c>
      <c r="C14" s="19">
        <f>+'Octubre 2019'!B14</f>
        <v>157</v>
      </c>
      <c r="D14" s="17">
        <f t="shared" si="2"/>
        <v>-14.012738853503185</v>
      </c>
      <c r="E14" s="2">
        <f>+B14+'Septiembre 2020'!E14</f>
        <v>1032</v>
      </c>
      <c r="F14" s="2">
        <f>+C14+'Septiembre 2020'!F14</f>
        <v>1305</v>
      </c>
      <c r="G14" s="17">
        <f t="shared" si="0"/>
        <v>-20.919540229885058</v>
      </c>
      <c r="H14" s="2">
        <f>+B14-C14+'Septiembre 2020'!H14</f>
        <v>1308</v>
      </c>
      <c r="I14" s="18">
        <f>+'Octubre 2019'!H14</f>
        <v>1565</v>
      </c>
      <c r="J14" s="17">
        <f t="shared" si="1"/>
        <v>-16.421725239616613</v>
      </c>
    </row>
    <row r="15" spans="1:10" ht="13" x14ac:dyDescent="0.15">
      <c r="A15" s="1" t="s">
        <v>13</v>
      </c>
      <c r="B15" s="19">
        <v>154</v>
      </c>
      <c r="C15" s="19">
        <f>+'Octubre 2019'!B15</f>
        <v>119</v>
      </c>
      <c r="D15" s="17">
        <f t="shared" si="2"/>
        <v>29.411764705882351</v>
      </c>
      <c r="E15" s="2">
        <f>+B15+'Septiembre 2020'!E15</f>
        <v>912</v>
      </c>
      <c r="F15" s="2">
        <f>+C15+'Septiembre 2020'!F15</f>
        <v>1086</v>
      </c>
      <c r="G15" s="17">
        <f t="shared" si="0"/>
        <v>-16.022099447513813</v>
      </c>
      <c r="H15" s="2">
        <f>+B15-C15+'Septiembre 2020'!H15</f>
        <v>1129</v>
      </c>
      <c r="I15" s="18">
        <f>+'Octubre 2019'!H15</f>
        <v>1287</v>
      </c>
      <c r="J15" s="17">
        <f t="shared" si="1"/>
        <v>-12.276612276612276</v>
      </c>
    </row>
    <row r="16" spans="1:10" ht="13" x14ac:dyDescent="0.15">
      <c r="A16" s="1" t="s">
        <v>14</v>
      </c>
      <c r="B16" s="19">
        <v>90</v>
      </c>
      <c r="C16" s="19">
        <f>+'Octubre 2019'!B16</f>
        <v>108</v>
      </c>
      <c r="D16" s="17">
        <f t="shared" si="2"/>
        <v>-16.666666666666668</v>
      </c>
      <c r="E16" s="2">
        <f>+B16+'Septiembre 2020'!E16</f>
        <v>794</v>
      </c>
      <c r="F16" s="2">
        <f>+C16+'Septiembre 2020'!F16</f>
        <v>927</v>
      </c>
      <c r="G16" s="17">
        <f t="shared" si="0"/>
        <v>-14.347357065803667</v>
      </c>
      <c r="H16" s="2">
        <f>+B16-C16+'Septiembre 2020'!H16</f>
        <v>991</v>
      </c>
      <c r="I16" s="18">
        <f>+'Octubre 2019'!H16</f>
        <v>1091</v>
      </c>
      <c r="J16" s="17">
        <f t="shared" si="1"/>
        <v>-9.1659028414298813</v>
      </c>
    </row>
    <row r="17" spans="1:10" ht="13" x14ac:dyDescent="0.15">
      <c r="A17" s="1" t="s">
        <v>15</v>
      </c>
      <c r="B17" s="19">
        <v>83</v>
      </c>
      <c r="C17" s="19">
        <f>+'Octubre 2019'!B17</f>
        <v>81</v>
      </c>
      <c r="D17" s="17">
        <f t="shared" si="2"/>
        <v>2.4691358024691357</v>
      </c>
      <c r="E17" s="2">
        <f>+B17+'Septiembre 2020'!E17</f>
        <v>583</v>
      </c>
      <c r="F17" s="2">
        <f>+C17+'Septiembre 2020'!F17</f>
        <v>686</v>
      </c>
      <c r="G17" s="17">
        <f t="shared" si="0"/>
        <v>-15.014577259475219</v>
      </c>
      <c r="H17" s="2">
        <f>+B17-C17+'Septiembre 2020'!H17</f>
        <v>716</v>
      </c>
      <c r="I17" s="18">
        <f>+'Octubre 2019'!H17</f>
        <v>811</v>
      </c>
      <c r="J17" s="17">
        <f t="shared" si="1"/>
        <v>-11.713933415536374</v>
      </c>
    </row>
    <row r="18" spans="1:10" ht="13" x14ac:dyDescent="0.15">
      <c r="A18" s="1" t="s">
        <v>31</v>
      </c>
      <c r="B18" s="19">
        <v>44</v>
      </c>
      <c r="C18" s="19">
        <f>+'Octubre 2019'!B18</f>
        <v>52</v>
      </c>
      <c r="D18" s="17">
        <f t="shared" si="2"/>
        <v>-15.384615384615385</v>
      </c>
      <c r="E18" s="2">
        <f>+B18+'Septiembre 2020'!E18</f>
        <v>352</v>
      </c>
      <c r="F18" s="2">
        <f>+C18+'Septiembre 2020'!F18</f>
        <v>453</v>
      </c>
      <c r="G18" s="17">
        <f t="shared" si="0"/>
        <v>-22.29580573951435</v>
      </c>
      <c r="H18" s="2">
        <f>+B18-C18+'Septiembre 2020'!H18</f>
        <v>436</v>
      </c>
      <c r="I18" s="18">
        <f>+'Octubre 2019'!H18</f>
        <v>524</v>
      </c>
      <c r="J18" s="17">
        <f t="shared" si="1"/>
        <v>-16.793893129770993</v>
      </c>
    </row>
    <row r="19" spans="1:10" x14ac:dyDescent="0.15">
      <c r="A19" s="8" t="s">
        <v>3</v>
      </c>
      <c r="B19" s="6">
        <f t="shared" ref="B19" si="5">+B14+B16+B15+B17+B18</f>
        <v>506</v>
      </c>
      <c r="C19" s="6">
        <f>SUM(C14:C18)</f>
        <v>517</v>
      </c>
      <c r="D19" s="7">
        <f>+(B19-C19)*100/C19</f>
        <v>-2.1276595744680851</v>
      </c>
      <c r="E19" s="6">
        <f>SUM(E14:E18)</f>
        <v>3673</v>
      </c>
      <c r="F19" s="6">
        <f>SUM(F14:F18)</f>
        <v>4457</v>
      </c>
      <c r="G19" s="7">
        <f t="shared" si="0"/>
        <v>-17.590307381646848</v>
      </c>
      <c r="H19" s="6">
        <f>SUM(H14:H18)</f>
        <v>4580</v>
      </c>
      <c r="I19" s="6">
        <f>SUM(I14:I18)</f>
        <v>5278</v>
      </c>
      <c r="J19" s="7">
        <f t="shared" si="1"/>
        <v>-13.224706328154603</v>
      </c>
    </row>
    <row r="20" spans="1:10" ht="13" x14ac:dyDescent="0.15">
      <c r="A20" s="1" t="s">
        <v>16</v>
      </c>
      <c r="B20" s="19">
        <v>48</v>
      </c>
      <c r="C20" s="19">
        <f>+'Octubre 2019'!B20</f>
        <v>39</v>
      </c>
      <c r="D20" s="17">
        <f t="shared" ref="D20:D27" si="6">+(B20-C20)*100/C20</f>
        <v>23.076923076923077</v>
      </c>
      <c r="E20" s="2">
        <f>+B20+'Septiembre 2020'!E20</f>
        <v>329</v>
      </c>
      <c r="F20" s="2">
        <f>+C20+'Septiembre 2020'!F20</f>
        <v>344</v>
      </c>
      <c r="G20" s="17">
        <f t="shared" si="0"/>
        <v>-4.3604651162790695</v>
      </c>
      <c r="H20" s="2">
        <f>+B20-C20+'Septiembre 2020'!H20</f>
        <v>408</v>
      </c>
      <c r="I20" s="18">
        <f>+'Octubre 2019'!H20</f>
        <v>405</v>
      </c>
      <c r="J20" s="17">
        <f t="shared" si="1"/>
        <v>0.7407407407407407</v>
      </c>
    </row>
    <row r="21" spans="1:10" ht="13" x14ac:dyDescent="0.15">
      <c r="A21" s="1" t="s">
        <v>17</v>
      </c>
      <c r="B21" s="19">
        <v>35</v>
      </c>
      <c r="C21" s="19">
        <f>+'Octubre 2019'!B21</f>
        <v>34</v>
      </c>
      <c r="D21" s="17">
        <f t="shared" si="6"/>
        <v>2.9411764705882355</v>
      </c>
      <c r="E21" s="2">
        <f>+B21+'Septiembre 2020'!E21</f>
        <v>301</v>
      </c>
      <c r="F21" s="2">
        <f>+C21+'Septiembre 2020'!F21</f>
        <v>304</v>
      </c>
      <c r="G21" s="17">
        <f t="shared" si="0"/>
        <v>-0.98684210526315785</v>
      </c>
      <c r="H21" s="2">
        <f>+B21-C21+'Septiembre 2020'!H21</f>
        <v>380</v>
      </c>
      <c r="I21" s="18">
        <f>+'Octubre 2019'!H21</f>
        <v>373</v>
      </c>
      <c r="J21" s="17">
        <f t="shared" si="1"/>
        <v>1.8766756032171581</v>
      </c>
    </row>
    <row r="22" spans="1:10" ht="13" x14ac:dyDescent="0.15">
      <c r="A22" s="1" t="s">
        <v>19</v>
      </c>
      <c r="B22" s="19">
        <v>16</v>
      </c>
      <c r="C22" s="19">
        <f>+'Octubre 2019'!B22</f>
        <v>14</v>
      </c>
      <c r="D22" s="17">
        <f t="shared" si="6"/>
        <v>14.285714285714286</v>
      </c>
      <c r="E22" s="2">
        <f>+B22+'Septiembre 2020'!E22</f>
        <v>137</v>
      </c>
      <c r="F22" s="2">
        <f>+C22+'Septiembre 2020'!F22</f>
        <v>138</v>
      </c>
      <c r="G22" s="17">
        <f t="shared" si="0"/>
        <v>-0.72463768115942029</v>
      </c>
      <c r="H22" s="2">
        <f>+B22-C22+'Septiembre 2020'!H22</f>
        <v>169</v>
      </c>
      <c r="I22" s="18">
        <f>+'Octubre 2019'!H22</f>
        <v>170</v>
      </c>
      <c r="J22" s="17">
        <f t="shared" si="1"/>
        <v>-0.58823529411764708</v>
      </c>
    </row>
    <row r="23" spans="1:10" ht="13" x14ac:dyDescent="0.15">
      <c r="A23" s="1" t="s">
        <v>18</v>
      </c>
      <c r="B23" s="19">
        <v>23</v>
      </c>
      <c r="C23" s="19">
        <f>+'Octubre 2019'!B23</f>
        <v>22</v>
      </c>
      <c r="D23" s="17">
        <f t="shared" si="6"/>
        <v>4.5454545454545459</v>
      </c>
      <c r="E23" s="2">
        <f>+B23+'Septiembre 2020'!E23</f>
        <v>154</v>
      </c>
      <c r="F23" s="2">
        <f>+C23+'Septiembre 2020'!F23</f>
        <v>179</v>
      </c>
      <c r="G23" s="17">
        <f t="shared" si="0"/>
        <v>-13.966480446927374</v>
      </c>
      <c r="H23" s="2">
        <f>+B23-C23+'Septiembre 2020'!H23</f>
        <v>194</v>
      </c>
      <c r="I23" s="18">
        <f>+'Octubre 2019'!H23</f>
        <v>196</v>
      </c>
      <c r="J23" s="17">
        <f t="shared" si="1"/>
        <v>-1.0204081632653061</v>
      </c>
    </row>
    <row r="24" spans="1:10" ht="13" x14ac:dyDescent="0.15">
      <c r="A24" s="1" t="s">
        <v>20</v>
      </c>
      <c r="B24" s="19">
        <v>21</v>
      </c>
      <c r="C24" s="19">
        <f>+'Octubre 2019'!B24</f>
        <v>21</v>
      </c>
      <c r="D24" s="17">
        <f t="shared" si="6"/>
        <v>0</v>
      </c>
      <c r="E24" s="2">
        <f>+B24+'Septiembre 2020'!E24</f>
        <v>147</v>
      </c>
      <c r="F24" s="2">
        <f>+C24+'Septiembre 2020'!F24</f>
        <v>152</v>
      </c>
      <c r="G24" s="17">
        <f t="shared" si="0"/>
        <v>-3.2894736842105261</v>
      </c>
      <c r="H24" s="2">
        <f>+B24-C24+'Septiembre 2020'!H24</f>
        <v>183</v>
      </c>
      <c r="I24" s="18">
        <f>+'Octubre 2019'!H24</f>
        <v>186</v>
      </c>
      <c r="J24" s="17">
        <f t="shared" si="1"/>
        <v>-1.6129032258064515</v>
      </c>
    </row>
    <row r="25" spans="1:10" ht="13" x14ac:dyDescent="0.15">
      <c r="A25" s="1" t="s">
        <v>22</v>
      </c>
      <c r="B25" s="19">
        <v>41</v>
      </c>
      <c r="C25" s="19">
        <f>+'Octubre 2019'!B25</f>
        <v>38</v>
      </c>
      <c r="D25" s="17">
        <f t="shared" si="6"/>
        <v>7.8947368421052628</v>
      </c>
      <c r="E25" s="2">
        <f>+B25+'Septiembre 2020'!E25</f>
        <v>296</v>
      </c>
      <c r="F25" s="2">
        <f>+C25+'Septiembre 2020'!F25</f>
        <v>325</v>
      </c>
      <c r="G25" s="17">
        <f t="shared" si="0"/>
        <v>-8.9230769230769234</v>
      </c>
      <c r="H25" s="2">
        <f>+B25-C25+'Septiembre 2020'!H25</f>
        <v>361</v>
      </c>
      <c r="I25" s="18">
        <f>+'Octubre 2019'!H25</f>
        <v>394</v>
      </c>
      <c r="J25" s="17">
        <f t="shared" si="1"/>
        <v>-8.3756345177664979</v>
      </c>
    </row>
    <row r="26" spans="1:10" ht="13" x14ac:dyDescent="0.15">
      <c r="A26" s="1" t="s">
        <v>21</v>
      </c>
      <c r="B26" s="19">
        <v>13</v>
      </c>
      <c r="C26" s="19">
        <f>+'Octubre 2019'!B26</f>
        <v>10</v>
      </c>
      <c r="D26" s="17">
        <f t="shared" si="6"/>
        <v>30</v>
      </c>
      <c r="E26" s="2">
        <f>+B26+'Septiembre 2020'!E26</f>
        <v>98</v>
      </c>
      <c r="F26" s="2">
        <f>+C26+'Septiembre 2020'!F26</f>
        <v>84</v>
      </c>
      <c r="G26" s="17">
        <f t="shared" si="0"/>
        <v>16.666666666666668</v>
      </c>
      <c r="H26" s="2">
        <f>+B26-C26+'Septiembre 2020'!H26</f>
        <v>111</v>
      </c>
      <c r="I26" s="18">
        <f>+'Octubre 2019'!H26</f>
        <v>103</v>
      </c>
      <c r="J26" s="17">
        <f t="shared" si="1"/>
        <v>7.766990291262136</v>
      </c>
    </row>
    <row r="27" spans="1:10" ht="13" x14ac:dyDescent="0.15">
      <c r="A27" s="1" t="s">
        <v>30</v>
      </c>
      <c r="B27" s="19">
        <v>9</v>
      </c>
      <c r="C27" s="19">
        <f>+'Octubre 2019'!B27</f>
        <v>7</v>
      </c>
      <c r="D27" s="17">
        <f t="shared" si="6"/>
        <v>28.571428571428573</v>
      </c>
      <c r="E27" s="2">
        <f>+B27+'Septiembre 2020'!E27</f>
        <v>45</v>
      </c>
      <c r="F27" s="2">
        <f>+C27+'Septiembre 2020'!F27</f>
        <v>39</v>
      </c>
      <c r="G27" s="17">
        <f t="shared" si="0"/>
        <v>15.384615384615385</v>
      </c>
      <c r="H27" s="2">
        <f>+B27-C27+'Septiembre 2020'!H27</f>
        <v>55</v>
      </c>
      <c r="I27" s="18">
        <f>+'Octubre 2019'!H27</f>
        <v>49</v>
      </c>
      <c r="J27" s="17">
        <f t="shared" si="1"/>
        <v>12.244897959183673</v>
      </c>
    </row>
    <row r="28" spans="1:10" x14ac:dyDescent="0.15">
      <c r="A28" s="8" t="s">
        <v>27</v>
      </c>
      <c r="B28" s="6">
        <f>SUM(B20:B27)</f>
        <v>206</v>
      </c>
      <c r="C28" s="6">
        <f>SUM(C20:C27)</f>
        <v>185</v>
      </c>
      <c r="D28" s="7">
        <f>+(B28-C28)*100/C28</f>
        <v>11.351351351351351</v>
      </c>
      <c r="E28" s="6">
        <f>SUM(E20:E27)</f>
        <v>1507</v>
      </c>
      <c r="F28" s="6">
        <f>SUM(F20:F27)</f>
        <v>1565</v>
      </c>
      <c r="G28" s="7">
        <f>+(E28-F28)*100/F28</f>
        <v>-3.7060702875399363</v>
      </c>
      <c r="H28" s="6">
        <f>SUM(H20:H27)</f>
        <v>1861</v>
      </c>
      <c r="I28" s="6">
        <f>SUM(I20:I27)</f>
        <v>1876</v>
      </c>
      <c r="J28" s="7">
        <f>+(H28-I28)*100/I28</f>
        <v>-0.79957356076759056</v>
      </c>
    </row>
    <row r="29" spans="1:10" ht="14" x14ac:dyDescent="0.15">
      <c r="A29" s="16" t="s">
        <v>28</v>
      </c>
      <c r="B29" s="14">
        <f>+B7+B13+B19+B28</f>
        <v>2273</v>
      </c>
      <c r="C29" s="14">
        <f>+C7+C13+C19+C28</f>
        <v>2935</v>
      </c>
      <c r="D29" s="15">
        <f>+(B29-C29)*100/C29</f>
        <v>-22.555366269165248</v>
      </c>
      <c r="E29" s="14">
        <f t="shared" ref="E29:I29" si="7">+E7+E13+E19+E28</f>
        <v>18860</v>
      </c>
      <c r="F29" s="14">
        <f t="shared" si="7"/>
        <v>25568</v>
      </c>
      <c r="G29" s="15">
        <f>+(E29-F29)*100/F29</f>
        <v>-26.235919899874844</v>
      </c>
      <c r="H29" s="14">
        <f t="shared" si="7"/>
        <v>23907</v>
      </c>
      <c r="I29" s="14">
        <f t="shared" si="7"/>
        <v>30158</v>
      </c>
      <c r="J29" s="15">
        <f>+(H29-I29)*100/I29</f>
        <v>-20.727501823728364</v>
      </c>
    </row>
    <row r="30" spans="1:10" x14ac:dyDescent="0.15">
      <c r="A30" s="13" t="s">
        <v>29</v>
      </c>
      <c r="B30" s="13">
        <f>+B29-B7</f>
        <v>1887</v>
      </c>
      <c r="C30" s="13">
        <f>+C29-C7</f>
        <v>2256</v>
      </c>
      <c r="D30" s="12">
        <f>+(B30-C30)*100/C30</f>
        <v>-16.356382978723403</v>
      </c>
      <c r="E30" s="13">
        <f t="shared" ref="E30:I30" si="8">+E29-E7</f>
        <v>15211</v>
      </c>
      <c r="F30" s="13">
        <f t="shared" si="8"/>
        <v>20039</v>
      </c>
      <c r="G30" s="12">
        <f>+(E30-F30)*100/F30</f>
        <v>-24.093018613703279</v>
      </c>
      <c r="H30" s="13">
        <f t="shared" si="8"/>
        <v>19224</v>
      </c>
      <c r="I30" s="13">
        <f t="shared" si="8"/>
        <v>23634</v>
      </c>
      <c r="J30" s="12">
        <f>+(H30-I30)*100/I30</f>
        <v>-18.659558263518658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9EB2-5C65-D344-9E40-0674B9653D78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83</v>
      </c>
      <c r="C4" s="19">
        <f>+'Junio 2023'!B4</f>
        <v>112</v>
      </c>
      <c r="D4" s="17">
        <f>+(B4-C4)*100/C4</f>
        <v>-25.892857142857142</v>
      </c>
      <c r="E4" s="2">
        <f>+B4+'Mayo 2024'!E4</f>
        <v>482</v>
      </c>
      <c r="F4" s="2">
        <f>+C4+'Mayo 2024'!F4</f>
        <v>563</v>
      </c>
      <c r="G4" s="17">
        <f t="shared" ref="G4:G27" si="0">+(E4-F4)*100/F4</f>
        <v>-14.38721136767318</v>
      </c>
      <c r="H4" s="2">
        <f>+B4-C4+'Mayo 2024'!H4</f>
        <v>938</v>
      </c>
      <c r="I4" s="18">
        <f>+'Junio 2023'!H4</f>
        <v>1052</v>
      </c>
      <c r="J4" s="17">
        <f t="shared" ref="J4:J27" si="1">+(H4-I4)*100/I4</f>
        <v>-10.836501901140684</v>
      </c>
    </row>
    <row r="5" spans="1:10" ht="13" x14ac:dyDescent="0.15">
      <c r="A5" s="1" t="s">
        <v>5</v>
      </c>
      <c r="B5" s="2">
        <v>93</v>
      </c>
      <c r="C5" s="19">
        <f>+'Junio 2023'!B5</f>
        <v>126</v>
      </c>
      <c r="D5" s="17">
        <f t="shared" ref="D5:D18" si="2">+(B5-C5)*100/C5</f>
        <v>-26.19047619047619</v>
      </c>
      <c r="E5" s="2">
        <f>+B5+'Mayo 2024'!E5</f>
        <v>605</v>
      </c>
      <c r="F5" s="2">
        <f>+C5+'Mayo 2024'!F5</f>
        <v>637</v>
      </c>
      <c r="G5" s="17">
        <f t="shared" si="0"/>
        <v>-5.0235478806907379</v>
      </c>
      <c r="H5" s="2">
        <f>+B5-C5+'Mayo 2024'!H5</f>
        <v>1121</v>
      </c>
      <c r="I5" s="18">
        <f>+'Junio 2023'!H5</f>
        <v>1173</v>
      </c>
      <c r="J5" s="17">
        <f t="shared" si="1"/>
        <v>-4.4330775788576302</v>
      </c>
    </row>
    <row r="6" spans="1:10" ht="13" x14ac:dyDescent="0.15">
      <c r="A6" s="1" t="s">
        <v>6</v>
      </c>
      <c r="B6" s="2">
        <v>125</v>
      </c>
      <c r="C6" s="19">
        <f>+'Junio 2023'!B6</f>
        <v>134</v>
      </c>
      <c r="D6" s="17">
        <f t="shared" si="2"/>
        <v>-6.7164179104477615</v>
      </c>
      <c r="E6" s="2">
        <f>+B6+'Mayo 2024'!E6</f>
        <v>718</v>
      </c>
      <c r="F6" s="2">
        <f>+C6+'Mayo 2024'!F6</f>
        <v>792</v>
      </c>
      <c r="G6" s="17">
        <f t="shared" si="0"/>
        <v>-9.3434343434343443</v>
      </c>
      <c r="H6" s="2">
        <f>+B6-C6+'Mayo 2024'!H6</f>
        <v>1347</v>
      </c>
      <c r="I6" s="18">
        <f>+'Junio 2023'!H6</f>
        <v>1498</v>
      </c>
      <c r="J6" s="17">
        <f t="shared" si="1"/>
        <v>-10.080106809078771</v>
      </c>
    </row>
    <row r="7" spans="1:10" x14ac:dyDescent="0.15">
      <c r="A7" s="8" t="s">
        <v>1</v>
      </c>
      <c r="B7" s="6">
        <f t="shared" ref="B7" si="3">SUM(B4:B6)</f>
        <v>301</v>
      </c>
      <c r="C7" s="6">
        <f>SUM(C4:C6)</f>
        <v>372</v>
      </c>
      <c r="D7" s="7">
        <f>+(B7-C7)*100/C7</f>
        <v>-19.086021505376344</v>
      </c>
      <c r="E7" s="6">
        <f>SUM(E4:E6)</f>
        <v>1805</v>
      </c>
      <c r="F7" s="6">
        <f>SUM(F4:F6)</f>
        <v>1992</v>
      </c>
      <c r="G7" s="7">
        <f t="shared" si="0"/>
        <v>-9.3875502008032132</v>
      </c>
      <c r="H7" s="6">
        <f>SUM(H4:H6)</f>
        <v>3406</v>
      </c>
      <c r="I7" s="6">
        <f>SUM(I4:I6)</f>
        <v>3723</v>
      </c>
      <c r="J7" s="7">
        <f t="shared" si="1"/>
        <v>-8.5146387322052117</v>
      </c>
    </row>
    <row r="8" spans="1:10" ht="13" x14ac:dyDescent="0.15">
      <c r="A8" s="1" t="s">
        <v>7</v>
      </c>
      <c r="B8" s="2">
        <v>106</v>
      </c>
      <c r="C8" s="19">
        <f>+'Junio 2023'!B8</f>
        <v>114</v>
      </c>
      <c r="D8" s="17">
        <f t="shared" si="2"/>
        <v>-7.0175438596491224</v>
      </c>
      <c r="E8" s="2">
        <f>+B8+'Mayo 2024'!E8</f>
        <v>630</v>
      </c>
      <c r="F8" s="2">
        <f>+C8+'Mayo 2024'!F8</f>
        <v>660</v>
      </c>
      <c r="G8" s="17">
        <f t="shared" si="0"/>
        <v>-4.5454545454545459</v>
      </c>
      <c r="H8" s="2">
        <f>+B8-C8+'Mayo 2024'!H8</f>
        <v>1221</v>
      </c>
      <c r="I8" s="18">
        <f>+'Junio 2023'!H8</f>
        <v>1246</v>
      </c>
      <c r="J8" s="17">
        <f t="shared" si="1"/>
        <v>-2.0064205457463884</v>
      </c>
    </row>
    <row r="9" spans="1:10" ht="13" x14ac:dyDescent="0.15">
      <c r="A9" s="1" t="s">
        <v>8</v>
      </c>
      <c r="B9" s="2">
        <v>182</v>
      </c>
      <c r="C9" s="19">
        <f>+'Junio 2023'!B9</f>
        <v>217</v>
      </c>
      <c r="D9" s="17">
        <f t="shared" si="2"/>
        <v>-16.129032258064516</v>
      </c>
      <c r="E9" s="2">
        <f>+B9+'Mayo 2024'!E9</f>
        <v>1217</v>
      </c>
      <c r="F9" s="2">
        <f>+C9+'Mayo 2024'!F9</f>
        <v>1177</v>
      </c>
      <c r="G9" s="17">
        <f t="shared" si="0"/>
        <v>3.3984706881903142</v>
      </c>
      <c r="H9" s="2">
        <f>+B9-C9+'Mayo 2024'!H9</f>
        <v>2168</v>
      </c>
      <c r="I9" s="18">
        <f>+'Junio 2023'!H9</f>
        <v>2281</v>
      </c>
      <c r="J9" s="17">
        <f t="shared" si="1"/>
        <v>-4.953967558088558</v>
      </c>
    </row>
    <row r="10" spans="1:10" ht="13" x14ac:dyDescent="0.15">
      <c r="A10" s="1" t="s">
        <v>9</v>
      </c>
      <c r="B10" s="2">
        <v>304</v>
      </c>
      <c r="C10" s="19">
        <f>+'Junio 2023'!B10</f>
        <v>356</v>
      </c>
      <c r="D10" s="17">
        <f t="shared" si="2"/>
        <v>-14.606741573033707</v>
      </c>
      <c r="E10" s="2">
        <f>+B10+'Mayo 2024'!E10</f>
        <v>1912</v>
      </c>
      <c r="F10" s="2">
        <f>+C10+'Mayo 2024'!F10</f>
        <v>1871</v>
      </c>
      <c r="G10" s="17">
        <f t="shared" si="0"/>
        <v>2.1913415285943345</v>
      </c>
      <c r="H10" s="2">
        <f>+B10-C10+'Mayo 2024'!H10</f>
        <v>3518</v>
      </c>
      <c r="I10" s="18">
        <f>+'Junio 2023'!H10</f>
        <v>3508</v>
      </c>
      <c r="J10" s="17">
        <f t="shared" si="1"/>
        <v>0.28506271379703535</v>
      </c>
    </row>
    <row r="11" spans="1:10" ht="13" x14ac:dyDescent="0.15">
      <c r="A11" s="1" t="s">
        <v>10</v>
      </c>
      <c r="B11" s="2">
        <v>228</v>
      </c>
      <c r="C11" s="19">
        <f>+'Junio 2023'!B11</f>
        <v>251</v>
      </c>
      <c r="D11" s="17">
        <f t="shared" si="2"/>
        <v>-9.1633466135458175</v>
      </c>
      <c r="E11" s="2">
        <f>+B11+'Mayo 2024'!E11</f>
        <v>1550</v>
      </c>
      <c r="F11" s="2">
        <f>+C11+'Mayo 2024'!F11</f>
        <v>1558</v>
      </c>
      <c r="G11" s="17">
        <f t="shared" si="0"/>
        <v>-0.51347881899871628</v>
      </c>
      <c r="H11" s="2">
        <f>+B11-C11+'Mayo 2024'!H11</f>
        <v>2757</v>
      </c>
      <c r="I11" s="18">
        <f>+'Junio 2023'!H11</f>
        <v>2883</v>
      </c>
      <c r="J11" s="17">
        <f t="shared" si="1"/>
        <v>-4.3704474505723203</v>
      </c>
    </row>
    <row r="12" spans="1:10" ht="13" x14ac:dyDescent="0.15">
      <c r="A12" s="1" t="s">
        <v>11</v>
      </c>
      <c r="B12" s="2">
        <v>268</v>
      </c>
      <c r="C12" s="19">
        <f>+'Junio 2023'!B12</f>
        <v>270</v>
      </c>
      <c r="D12" s="17">
        <f t="shared" si="2"/>
        <v>-0.7407407407407407</v>
      </c>
      <c r="E12" s="2">
        <f>+B12+'Mayo 2024'!E12</f>
        <v>1817</v>
      </c>
      <c r="F12" s="2">
        <f>+C12+'Mayo 2024'!F12</f>
        <v>1757</v>
      </c>
      <c r="G12" s="17">
        <f t="shared" si="0"/>
        <v>3.414911781445646</v>
      </c>
      <c r="H12" s="2">
        <f>+B12-C12+'Mayo 2024'!H12</f>
        <v>3266</v>
      </c>
      <c r="I12" s="18">
        <f>+'Junio 2023'!H12</f>
        <v>3282</v>
      </c>
      <c r="J12" s="17">
        <f t="shared" si="1"/>
        <v>-0.48750761730652042</v>
      </c>
    </row>
    <row r="13" spans="1:10" x14ac:dyDescent="0.15">
      <c r="A13" s="8" t="s">
        <v>2</v>
      </c>
      <c r="B13" s="6">
        <f t="shared" ref="B13" si="4">SUM(B8:B12)</f>
        <v>1088</v>
      </c>
      <c r="C13" s="6">
        <f>SUM(C8:C12)</f>
        <v>1208</v>
      </c>
      <c r="D13" s="7">
        <f>+(B13-C13)*100/C13</f>
        <v>-9.9337748344370862</v>
      </c>
      <c r="E13" s="6">
        <f>SUM(E8:E12)</f>
        <v>7126</v>
      </c>
      <c r="F13" s="6">
        <f>SUM(F8:F12)</f>
        <v>7023</v>
      </c>
      <c r="G13" s="7">
        <f t="shared" si="0"/>
        <v>1.4666097109497367</v>
      </c>
      <c r="H13" s="6">
        <f>SUM(H8:H12)</f>
        <v>12930</v>
      </c>
      <c r="I13" s="6">
        <f>SUM(I8:I12)</f>
        <v>13200</v>
      </c>
      <c r="J13" s="7">
        <f t="shared" si="1"/>
        <v>-2.0454545454545454</v>
      </c>
    </row>
    <row r="14" spans="1:10" ht="13" x14ac:dyDescent="0.15">
      <c r="A14" s="1" t="s">
        <v>12</v>
      </c>
      <c r="B14" s="2">
        <v>155</v>
      </c>
      <c r="C14" s="19">
        <f>+'Junio 2023'!B14</f>
        <v>177</v>
      </c>
      <c r="D14" s="17">
        <f t="shared" si="2"/>
        <v>-12.429378531073446</v>
      </c>
      <c r="E14" s="2">
        <f>+B14+'Mayo 2024'!E14</f>
        <v>985</v>
      </c>
      <c r="F14" s="2">
        <f>+C14+'Mayo 2024'!F14</f>
        <v>880</v>
      </c>
      <c r="G14" s="17">
        <f t="shared" si="0"/>
        <v>11.931818181818182</v>
      </c>
      <c r="H14" s="2">
        <f>+B14-C14+'Mayo 2024'!H14</f>
        <v>1726</v>
      </c>
      <c r="I14" s="18">
        <f>+'Junio 2023'!H14</f>
        <v>1678</v>
      </c>
      <c r="J14" s="17">
        <f t="shared" si="1"/>
        <v>2.8605482717520858</v>
      </c>
    </row>
    <row r="15" spans="1:10" ht="13" x14ac:dyDescent="0.15">
      <c r="A15" s="1" t="s">
        <v>13</v>
      </c>
      <c r="B15" s="2">
        <v>115</v>
      </c>
      <c r="C15" s="19">
        <f>+'Junio 2023'!B15</f>
        <v>129</v>
      </c>
      <c r="D15" s="17">
        <f t="shared" si="2"/>
        <v>-10.852713178294573</v>
      </c>
      <c r="E15" s="2">
        <f>+B15+'Mayo 2024'!E15</f>
        <v>757</v>
      </c>
      <c r="F15" s="2">
        <f>+C15+'Mayo 2024'!F15</f>
        <v>712</v>
      </c>
      <c r="G15" s="17">
        <f t="shared" si="0"/>
        <v>6.3202247191011232</v>
      </c>
      <c r="H15" s="2">
        <f>+B15-C15+'Mayo 2024'!H15</f>
        <v>1386</v>
      </c>
      <c r="I15" s="18">
        <f>+'Junio 2023'!H15</f>
        <v>1327</v>
      </c>
      <c r="J15" s="17">
        <f t="shared" si="1"/>
        <v>4.4461190655614171</v>
      </c>
    </row>
    <row r="16" spans="1:10" ht="13" x14ac:dyDescent="0.15">
      <c r="A16" s="1" t="s">
        <v>14</v>
      </c>
      <c r="B16" s="2">
        <v>114</v>
      </c>
      <c r="C16" s="19">
        <f>+'Junio 2023'!B16</f>
        <v>101</v>
      </c>
      <c r="D16" s="17">
        <f t="shared" si="2"/>
        <v>12.871287128712872</v>
      </c>
      <c r="E16" s="2">
        <f>+B16+'Mayo 2024'!E16</f>
        <v>688</v>
      </c>
      <c r="F16" s="2">
        <f>+C16+'Mayo 2024'!F16</f>
        <v>600</v>
      </c>
      <c r="G16" s="17">
        <f t="shared" si="0"/>
        <v>14.666666666666666</v>
      </c>
      <c r="H16" s="2">
        <f>+B16-C16+'Mayo 2024'!H16</f>
        <v>1217</v>
      </c>
      <c r="I16" s="18">
        <f>+'Junio 2023'!H16</f>
        <v>1168</v>
      </c>
      <c r="J16" s="17">
        <f t="shared" si="1"/>
        <v>4.1952054794520546</v>
      </c>
    </row>
    <row r="17" spans="1:10" ht="13" x14ac:dyDescent="0.15">
      <c r="A17" s="1" t="s">
        <v>15</v>
      </c>
      <c r="B17" s="2">
        <v>78</v>
      </c>
      <c r="C17" s="19">
        <f>+'Junio 2023'!B17</f>
        <v>80</v>
      </c>
      <c r="D17" s="17">
        <f t="shared" si="2"/>
        <v>-2.5</v>
      </c>
      <c r="E17" s="2">
        <f>+B17+'Mayo 2024'!E17</f>
        <v>462</v>
      </c>
      <c r="F17" s="2">
        <f>+C17+'Mayo 2024'!F17</f>
        <v>436</v>
      </c>
      <c r="G17" s="17">
        <f t="shared" si="0"/>
        <v>5.9633027522935782</v>
      </c>
      <c r="H17" s="2">
        <f>+B17-C17+'Mayo 2024'!H17</f>
        <v>785</v>
      </c>
      <c r="I17" s="18">
        <f>+'Junio 2023'!H17</f>
        <v>794</v>
      </c>
      <c r="J17" s="17">
        <f t="shared" si="1"/>
        <v>-1.1335012594458438</v>
      </c>
    </row>
    <row r="18" spans="1:10" ht="13" x14ac:dyDescent="0.15">
      <c r="A18" s="1" t="s">
        <v>31</v>
      </c>
      <c r="B18" s="2">
        <v>53</v>
      </c>
      <c r="C18" s="19">
        <f>+'Junio 2023'!B18</f>
        <v>45</v>
      </c>
      <c r="D18" s="17">
        <f t="shared" si="2"/>
        <v>17.777777777777779</v>
      </c>
      <c r="E18" s="2">
        <f>+B18+'Mayo 2024'!E18</f>
        <v>305</v>
      </c>
      <c r="F18" s="2">
        <f>+C18+'Mayo 2024'!F18</f>
        <v>247</v>
      </c>
      <c r="G18" s="17">
        <f t="shared" si="0"/>
        <v>23.481781376518217</v>
      </c>
      <c r="H18" s="2">
        <f>+B18-C18+'Mayo 2024'!H18</f>
        <v>567</v>
      </c>
      <c r="I18" s="18">
        <f>+'Junio 2023'!H18</f>
        <v>504</v>
      </c>
      <c r="J18" s="17">
        <f t="shared" si="1"/>
        <v>12.5</v>
      </c>
    </row>
    <row r="19" spans="1:10" x14ac:dyDescent="0.15">
      <c r="A19" s="8" t="s">
        <v>3</v>
      </c>
      <c r="B19" s="6">
        <f t="shared" ref="B19" si="5">SUM(B14:B18)</f>
        <v>515</v>
      </c>
      <c r="C19" s="6">
        <f>SUM(C14:C18)</f>
        <v>532</v>
      </c>
      <c r="D19" s="7">
        <f>+(B19-C19)*100/C19</f>
        <v>-3.1954887218045114</v>
      </c>
      <c r="E19" s="6">
        <f>SUM(E14:E18)</f>
        <v>3197</v>
      </c>
      <c r="F19" s="6">
        <f>SUM(F14:F18)</f>
        <v>2875</v>
      </c>
      <c r="G19" s="7">
        <f t="shared" si="0"/>
        <v>11.2</v>
      </c>
      <c r="H19" s="6">
        <f>SUM(H14:H18)</f>
        <v>5681</v>
      </c>
      <c r="I19" s="6">
        <f>SUM(I14:I18)</f>
        <v>5471</v>
      </c>
      <c r="J19" s="7">
        <f t="shared" si="1"/>
        <v>3.838420764028514</v>
      </c>
    </row>
    <row r="20" spans="1:10" ht="13" x14ac:dyDescent="0.15">
      <c r="A20" s="1" t="s">
        <v>16</v>
      </c>
      <c r="B20" s="2">
        <v>40</v>
      </c>
      <c r="C20" s="19">
        <f>+'Junio 2023'!B20</f>
        <v>37</v>
      </c>
      <c r="D20" s="17">
        <f t="shared" ref="D20:D27" si="6">+(B20-C20)*100/C20</f>
        <v>8.1081081081081088</v>
      </c>
      <c r="E20" s="2">
        <f>+B20+'Mayo 2024'!E20</f>
        <v>276</v>
      </c>
      <c r="F20" s="2">
        <f>+C20+'Mayo 2024'!F20</f>
        <v>244</v>
      </c>
      <c r="G20" s="17">
        <f t="shared" si="0"/>
        <v>13.114754098360656</v>
      </c>
      <c r="H20" s="2">
        <f>+B20-C20+'Mayo 2024'!H20</f>
        <v>467</v>
      </c>
      <c r="I20" s="18">
        <f>+'Junio 2023'!H20</f>
        <v>452</v>
      </c>
      <c r="J20" s="17">
        <f t="shared" si="1"/>
        <v>3.3185840707964602</v>
      </c>
    </row>
    <row r="21" spans="1:10" ht="13" x14ac:dyDescent="0.15">
      <c r="A21" s="1" t="s">
        <v>17</v>
      </c>
      <c r="B21" s="2">
        <v>46</v>
      </c>
      <c r="C21" s="19">
        <f>+'Junio 2023'!B21</f>
        <v>47</v>
      </c>
      <c r="D21" s="17">
        <f t="shared" si="6"/>
        <v>-2.1276595744680851</v>
      </c>
      <c r="E21" s="2">
        <f>+B21+'Mayo 2024'!E21</f>
        <v>279</v>
      </c>
      <c r="F21" s="2">
        <f>+C21+'Mayo 2024'!F21</f>
        <v>254</v>
      </c>
      <c r="G21" s="17">
        <f t="shared" si="0"/>
        <v>9.8425196850393704</v>
      </c>
      <c r="H21" s="2">
        <f>+B21-C21+'Mayo 2024'!H21</f>
        <v>471</v>
      </c>
      <c r="I21" s="18">
        <f>+'Junio 2023'!H21</f>
        <v>463</v>
      </c>
      <c r="J21" s="17">
        <f t="shared" si="1"/>
        <v>1.7278617710583153</v>
      </c>
    </row>
    <row r="22" spans="1:10" ht="13" x14ac:dyDescent="0.15">
      <c r="A22" s="1" t="s">
        <v>19</v>
      </c>
      <c r="B22" s="2">
        <v>23</v>
      </c>
      <c r="C22" s="19">
        <f>+'Junio 2023'!B22</f>
        <v>20</v>
      </c>
      <c r="D22" s="17">
        <f t="shared" si="6"/>
        <v>15</v>
      </c>
      <c r="E22" s="2">
        <f>+B22+'Mayo 2024'!E22</f>
        <v>124</v>
      </c>
      <c r="F22" s="2">
        <f>+C22+'Mayo 2024'!F22</f>
        <v>107</v>
      </c>
      <c r="G22" s="17">
        <f t="shared" si="0"/>
        <v>15.88785046728972</v>
      </c>
      <c r="H22" s="2">
        <f>+B22-C22+'Mayo 2024'!H22</f>
        <v>218</v>
      </c>
      <c r="I22" s="18">
        <f>+'Junio 2023'!H22</f>
        <v>211</v>
      </c>
      <c r="J22" s="17">
        <f t="shared" si="1"/>
        <v>3.3175355450236967</v>
      </c>
    </row>
    <row r="23" spans="1:10" ht="13" x14ac:dyDescent="0.15">
      <c r="A23" s="1" t="s">
        <v>18</v>
      </c>
      <c r="B23" s="2">
        <v>28</v>
      </c>
      <c r="C23" s="19">
        <f>+'Junio 2023'!B23</f>
        <v>18</v>
      </c>
      <c r="D23" s="17">
        <f t="shared" si="6"/>
        <v>55.555555555555557</v>
      </c>
      <c r="E23" s="2">
        <f>+B23+'Mayo 2024'!E23</f>
        <v>136</v>
      </c>
      <c r="F23" s="2">
        <f>+C23+'Mayo 2024'!F23</f>
        <v>118</v>
      </c>
      <c r="G23" s="17">
        <f t="shared" si="0"/>
        <v>15.254237288135593</v>
      </c>
      <c r="H23" s="2">
        <f>+B23-C23+'Mayo 2024'!H23</f>
        <v>237</v>
      </c>
      <c r="I23" s="18">
        <f>+'Junio 2023'!H23</f>
        <v>216</v>
      </c>
      <c r="J23" s="17">
        <f t="shared" si="1"/>
        <v>9.7222222222222214</v>
      </c>
    </row>
    <row r="24" spans="1:10" ht="13" x14ac:dyDescent="0.15">
      <c r="A24" s="1" t="s">
        <v>20</v>
      </c>
      <c r="B24" s="2">
        <v>28</v>
      </c>
      <c r="C24" s="19">
        <f>+'Junio 2023'!B24</f>
        <v>19</v>
      </c>
      <c r="D24" s="17">
        <f t="shared" si="6"/>
        <v>47.368421052631582</v>
      </c>
      <c r="E24" s="2">
        <f>+B24+'Mayo 2024'!E24</f>
        <v>140</v>
      </c>
      <c r="F24" s="2">
        <f>+C24+'Mayo 2024'!F24</f>
        <v>152</v>
      </c>
      <c r="G24" s="17">
        <f t="shared" si="0"/>
        <v>-7.8947368421052628</v>
      </c>
      <c r="H24" s="2">
        <f>+B24-C24+'Mayo 2024'!H24</f>
        <v>229</v>
      </c>
      <c r="I24" s="18">
        <f>+'Junio 2023'!H24</f>
        <v>244</v>
      </c>
      <c r="J24" s="17">
        <f t="shared" si="1"/>
        <v>-6.1475409836065573</v>
      </c>
    </row>
    <row r="25" spans="1:10" ht="13" x14ac:dyDescent="0.15">
      <c r="A25" s="1" t="s">
        <v>22</v>
      </c>
      <c r="B25" s="2">
        <v>49</v>
      </c>
      <c r="C25" s="19">
        <f>+'Junio 2023'!B25</f>
        <v>53</v>
      </c>
      <c r="D25" s="17">
        <f t="shared" si="6"/>
        <v>-7.5471698113207548</v>
      </c>
      <c r="E25" s="2">
        <f>+B25+'Mayo 2024'!E25</f>
        <v>339</v>
      </c>
      <c r="F25" s="2">
        <f>+C25+'Mayo 2024'!F25</f>
        <v>286</v>
      </c>
      <c r="G25" s="17">
        <f t="shared" si="0"/>
        <v>18.53146853146853</v>
      </c>
      <c r="H25" s="2">
        <f>+B25-C25+'Mayo 2024'!H25</f>
        <v>585</v>
      </c>
      <c r="I25" s="18">
        <f>+'Junio 2023'!H25</f>
        <v>536</v>
      </c>
      <c r="J25" s="17">
        <f t="shared" si="1"/>
        <v>9.1417910447761201</v>
      </c>
    </row>
    <row r="26" spans="1:10" ht="13" x14ac:dyDescent="0.15">
      <c r="A26" s="1" t="s">
        <v>21</v>
      </c>
      <c r="B26" s="2">
        <v>22</v>
      </c>
      <c r="C26" s="19">
        <f>+'Junio 2023'!B26</f>
        <v>11</v>
      </c>
      <c r="D26" s="17">
        <f t="shared" si="6"/>
        <v>100</v>
      </c>
      <c r="E26" s="2">
        <f>+B26+'Mayo 2024'!E26</f>
        <v>103</v>
      </c>
      <c r="F26" s="2">
        <f>+C26+'Mayo 2024'!F26</f>
        <v>86</v>
      </c>
      <c r="G26" s="17">
        <f t="shared" si="0"/>
        <v>19.767441860465116</v>
      </c>
      <c r="H26" s="2">
        <f>+B26-C26+'Mayo 2024'!H26</f>
        <v>183</v>
      </c>
      <c r="I26" s="18">
        <f>+'Junio 2023'!H26</f>
        <v>161</v>
      </c>
      <c r="J26" s="17">
        <f t="shared" si="1"/>
        <v>13.664596273291925</v>
      </c>
    </row>
    <row r="27" spans="1:10" ht="13" x14ac:dyDescent="0.15">
      <c r="A27" s="1" t="s">
        <v>30</v>
      </c>
      <c r="B27" s="2">
        <v>9</v>
      </c>
      <c r="C27" s="19">
        <f>+'Junio 2023'!B27</f>
        <v>9</v>
      </c>
      <c r="D27" s="17">
        <f t="shared" si="6"/>
        <v>0</v>
      </c>
      <c r="E27" s="2">
        <f>+B27+'Mayo 2024'!E27</f>
        <v>64</v>
      </c>
      <c r="F27" s="2">
        <f>+C27+'Mayo 2024'!F27</f>
        <v>58</v>
      </c>
      <c r="G27" s="17">
        <f t="shared" si="0"/>
        <v>10.344827586206897</v>
      </c>
      <c r="H27" s="2">
        <f>+B27-C27+'Mayo 2024'!H27</f>
        <v>102</v>
      </c>
      <c r="I27" s="18">
        <f>+'Junio 2023'!H27</f>
        <v>100</v>
      </c>
      <c r="J27" s="17">
        <f t="shared" si="1"/>
        <v>2</v>
      </c>
    </row>
    <row r="28" spans="1:10" x14ac:dyDescent="0.15">
      <c r="A28" s="8" t="s">
        <v>27</v>
      </c>
      <c r="B28" s="6">
        <f t="shared" ref="B28" si="7">SUM(B20:B27)</f>
        <v>245</v>
      </c>
      <c r="C28" s="6">
        <f>SUM(C20:C27)</f>
        <v>214</v>
      </c>
      <c r="D28" s="7">
        <f>+(B28-C28)*100/C28</f>
        <v>14.485981308411215</v>
      </c>
      <c r="E28" s="6">
        <f>SUM(E20:E27)</f>
        <v>1461</v>
      </c>
      <c r="F28" s="6">
        <f>SUM(F20:F27)</f>
        <v>1305</v>
      </c>
      <c r="G28" s="7">
        <f>+(E28-F28)*100/F28</f>
        <v>11.954022988505747</v>
      </c>
      <c r="H28" s="6">
        <f>SUM(H20:H27)</f>
        <v>2492</v>
      </c>
      <c r="I28" s="6">
        <f>SUM(I20:I27)</f>
        <v>2383</v>
      </c>
      <c r="J28" s="7">
        <f>+(H28-I28)*100/I28</f>
        <v>4.5740663029794373</v>
      </c>
    </row>
    <row r="29" spans="1:10" ht="14" x14ac:dyDescent="0.15">
      <c r="A29" s="16" t="s">
        <v>28</v>
      </c>
      <c r="B29" s="14">
        <f>+B7+B13+B19+B28</f>
        <v>2149</v>
      </c>
      <c r="C29" s="14">
        <f>+C7+C13+C19+C28</f>
        <v>2326</v>
      </c>
      <c r="D29" s="15">
        <f>+(B29-C29)*100/C29</f>
        <v>-7.6096302665520206</v>
      </c>
      <c r="E29" s="14">
        <f t="shared" ref="E29:I29" si="8">+E7+E13+E19+E28</f>
        <v>13589</v>
      </c>
      <c r="F29" s="14">
        <f t="shared" si="8"/>
        <v>13195</v>
      </c>
      <c r="G29" s="15">
        <f>+(E29-F29)*100/F29</f>
        <v>2.9859795377036757</v>
      </c>
      <c r="H29" s="14">
        <f t="shared" si="8"/>
        <v>24509</v>
      </c>
      <c r="I29" s="14">
        <f t="shared" si="8"/>
        <v>24777</v>
      </c>
      <c r="J29" s="15">
        <f>+(H29-I29)*100/I29</f>
        <v>-1.0816483028615247</v>
      </c>
    </row>
    <row r="30" spans="1:10" x14ac:dyDescent="0.15">
      <c r="A30" s="13" t="s">
        <v>29</v>
      </c>
      <c r="B30" s="13">
        <f>+B29-B7</f>
        <v>1848</v>
      </c>
      <c r="C30" s="13">
        <f>+C29-C7</f>
        <v>1954</v>
      </c>
      <c r="D30" s="12">
        <f>+(B30-C30)*100/C30</f>
        <v>-5.4247697031729789</v>
      </c>
      <c r="E30" s="13">
        <f t="shared" ref="E30:I30" si="9">+E29-E7</f>
        <v>11784</v>
      </c>
      <c r="F30" s="13">
        <f t="shared" si="9"/>
        <v>11203</v>
      </c>
      <c r="G30" s="12">
        <f>+(E30-F30)*100/F30</f>
        <v>5.1861108631616535</v>
      </c>
      <c r="H30" s="13">
        <f t="shared" si="9"/>
        <v>21103</v>
      </c>
      <c r="I30" s="13">
        <f t="shared" si="9"/>
        <v>21054</v>
      </c>
      <c r="J30" s="12">
        <f>+(H30-I30)*100/I30</f>
        <v>0.23273487223330483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99</v>
      </c>
      <c r="C4" s="19">
        <f>+'Septiembre 2019'!B4</f>
        <v>139</v>
      </c>
      <c r="D4" s="17">
        <f>+(B4-C4)*100/C4</f>
        <v>-28.776978417266186</v>
      </c>
      <c r="E4" s="2">
        <f>+B4+'Agosto 2020'!E4</f>
        <v>901</v>
      </c>
      <c r="F4" s="2">
        <f>+C4+'Agosto 2020'!F4</f>
        <v>1346</v>
      </c>
      <c r="G4" s="17">
        <f t="shared" ref="G4:G27" si="0">+(E4-F4)*100/F4</f>
        <v>-33.060921248142648</v>
      </c>
      <c r="H4" s="2">
        <f>+B4-C4+'Agosto 2020'!H4</f>
        <v>1415</v>
      </c>
      <c r="I4" s="18">
        <f>+'Septiembre 2019'!H4</f>
        <v>1770</v>
      </c>
      <c r="J4" s="17">
        <f t="shared" ref="J4:J27" si="1">+(H4-I4)*100/I4</f>
        <v>-20.056497175141242</v>
      </c>
    </row>
    <row r="5" spans="1:10" ht="13" x14ac:dyDescent="0.15">
      <c r="A5" s="1" t="s">
        <v>5</v>
      </c>
      <c r="B5" s="19">
        <v>91</v>
      </c>
      <c r="C5" s="19">
        <f>+'Septiembre 2019'!B5</f>
        <v>171</v>
      </c>
      <c r="D5" s="17">
        <f t="shared" ref="D5:D18" si="2">+(B5-C5)*100/C5</f>
        <v>-46.783625730994153</v>
      </c>
      <c r="E5" s="2">
        <f>+B5+'Agosto 2020'!E5</f>
        <v>976</v>
      </c>
      <c r="F5" s="2">
        <f>+C5+'Agosto 2020'!F5</f>
        <v>1612</v>
      </c>
      <c r="G5" s="17">
        <f t="shared" si="0"/>
        <v>-39.454094292803973</v>
      </c>
      <c r="H5" s="2">
        <f>+B5-C5+'Agosto 2020'!H5</f>
        <v>1504</v>
      </c>
      <c r="I5" s="18">
        <f>+'Septiembre 2019'!H5</f>
        <v>2102</v>
      </c>
      <c r="J5" s="17">
        <f t="shared" si="1"/>
        <v>-28.449096098953376</v>
      </c>
    </row>
    <row r="6" spans="1:10" ht="13" x14ac:dyDescent="0.15">
      <c r="A6" s="1" t="s">
        <v>6</v>
      </c>
      <c r="B6" s="19">
        <v>116</v>
      </c>
      <c r="C6" s="19">
        <f>+'Septiembre 2019'!B6</f>
        <v>181</v>
      </c>
      <c r="D6" s="17">
        <f t="shared" si="2"/>
        <v>-35.911602209944753</v>
      </c>
      <c r="E6" s="2">
        <f>+B6+'Agosto 2020'!E6</f>
        <v>1386</v>
      </c>
      <c r="F6" s="2">
        <f>+C6+'Agosto 2020'!F6</f>
        <v>1892</v>
      </c>
      <c r="G6" s="17">
        <f t="shared" si="0"/>
        <v>-26.744186046511629</v>
      </c>
      <c r="H6" s="2">
        <f>+B6-C6+'Agosto 2020'!H6</f>
        <v>2057</v>
      </c>
      <c r="I6" s="18">
        <f>+'Septiembre 2019'!H6</f>
        <v>2515</v>
      </c>
      <c r="J6" s="17">
        <f t="shared" si="1"/>
        <v>-18.210735586481114</v>
      </c>
    </row>
    <row r="7" spans="1:10" x14ac:dyDescent="0.15">
      <c r="A7" s="8" t="s">
        <v>1</v>
      </c>
      <c r="B7" s="6">
        <f t="shared" ref="B7" si="3">+B4+B5+B6</f>
        <v>306</v>
      </c>
      <c r="C7" s="6">
        <f>SUM(C4:C6)</f>
        <v>491</v>
      </c>
      <c r="D7" s="7">
        <f>+(B7-C7)*100/C7</f>
        <v>-37.678207739307538</v>
      </c>
      <c r="E7" s="6">
        <f>SUM(E4:E6)</f>
        <v>3263</v>
      </c>
      <c r="F7" s="6">
        <f>SUM(F4:F6)</f>
        <v>4850</v>
      </c>
      <c r="G7" s="7">
        <f t="shared" si="0"/>
        <v>-32.72164948453608</v>
      </c>
      <c r="H7" s="6">
        <f>SUM(H4:H6)</f>
        <v>4976</v>
      </c>
      <c r="I7" s="6">
        <f>SUM(I4:I6)</f>
        <v>6387</v>
      </c>
      <c r="J7" s="7">
        <f t="shared" si="1"/>
        <v>-22.09174886488179</v>
      </c>
    </row>
    <row r="8" spans="1:10" ht="13" x14ac:dyDescent="0.15">
      <c r="A8" s="1" t="s">
        <v>7</v>
      </c>
      <c r="B8" s="19">
        <v>116</v>
      </c>
      <c r="C8" s="19">
        <f>+'Septiembre 2019'!B8</f>
        <v>162</v>
      </c>
      <c r="D8" s="17">
        <f t="shared" si="2"/>
        <v>-28.395061728395063</v>
      </c>
      <c r="E8" s="2">
        <f>+B8+'Agosto 2020'!E8</f>
        <v>1333</v>
      </c>
      <c r="F8" s="2">
        <f>+C8+'Agosto 2020'!F8</f>
        <v>1984</v>
      </c>
      <c r="G8" s="17">
        <f t="shared" si="0"/>
        <v>-32.8125</v>
      </c>
      <c r="H8" s="2">
        <f>+B8-C8+'Agosto 2020'!H8</f>
        <v>2013</v>
      </c>
      <c r="I8" s="18">
        <f>+'Septiembre 2019'!H8</f>
        <v>2568</v>
      </c>
      <c r="J8" s="17">
        <f t="shared" si="1"/>
        <v>-21.61214953271028</v>
      </c>
    </row>
    <row r="9" spans="1:10" ht="13" x14ac:dyDescent="0.15">
      <c r="A9" s="1" t="s">
        <v>8</v>
      </c>
      <c r="B9" s="19">
        <v>171</v>
      </c>
      <c r="C9" s="19">
        <f>+'Septiembre 2019'!B9</f>
        <v>223</v>
      </c>
      <c r="D9" s="17">
        <f t="shared" si="2"/>
        <v>-23.318385650224215</v>
      </c>
      <c r="E9" s="2">
        <f>+B9+'Agosto 2020'!E9</f>
        <v>1637</v>
      </c>
      <c r="F9" s="2">
        <f>+C9+'Agosto 2020'!F9</f>
        <v>2214</v>
      </c>
      <c r="G9" s="17">
        <f t="shared" si="0"/>
        <v>-26.061427280939476</v>
      </c>
      <c r="H9" s="2">
        <f>+B9-C9+'Agosto 2020'!H9</f>
        <v>2475</v>
      </c>
      <c r="I9" s="18">
        <f>+'Septiembre 2019'!H9</f>
        <v>2914</v>
      </c>
      <c r="J9" s="17">
        <f t="shared" si="1"/>
        <v>-15.065202470830474</v>
      </c>
    </row>
    <row r="10" spans="1:10" ht="13" x14ac:dyDescent="0.15">
      <c r="A10" s="1" t="s">
        <v>9</v>
      </c>
      <c r="B10" s="19">
        <v>267</v>
      </c>
      <c r="C10" s="19">
        <f>+'Septiembre 2019'!B10</f>
        <v>287</v>
      </c>
      <c r="D10" s="17">
        <f t="shared" si="2"/>
        <v>-6.968641114982578</v>
      </c>
      <c r="E10" s="2">
        <f>+B10+'Agosto 2020'!E10</f>
        <v>2335</v>
      </c>
      <c r="F10" s="2">
        <f>+C10+'Agosto 2020'!F10</f>
        <v>3266</v>
      </c>
      <c r="G10" s="17">
        <f t="shared" si="0"/>
        <v>-28.505817513778322</v>
      </c>
      <c r="H10" s="2">
        <f>+B10-C10+'Agosto 2020'!H10</f>
        <v>3452</v>
      </c>
      <c r="I10" s="18">
        <f>+'Septiembre 2019'!H10</f>
        <v>4274</v>
      </c>
      <c r="J10" s="17">
        <f t="shared" si="1"/>
        <v>-19.232569021993449</v>
      </c>
    </row>
    <row r="11" spans="1:10" ht="13" x14ac:dyDescent="0.15">
      <c r="A11" s="1" t="s">
        <v>10</v>
      </c>
      <c r="B11" s="19">
        <v>227</v>
      </c>
      <c r="C11" s="19">
        <f>+'Septiembre 2019'!B11</f>
        <v>236</v>
      </c>
      <c r="D11" s="17">
        <f t="shared" si="2"/>
        <v>-3.8135593220338984</v>
      </c>
      <c r="E11" s="2">
        <f>+B11+'Agosto 2020'!E11</f>
        <v>1686</v>
      </c>
      <c r="F11" s="2">
        <f>+C11+'Agosto 2020'!F11</f>
        <v>2498</v>
      </c>
      <c r="G11" s="17">
        <f t="shared" si="0"/>
        <v>-32.506004803843076</v>
      </c>
      <c r="H11" s="2">
        <f>+B11-C11+'Agosto 2020'!H11</f>
        <v>2489</v>
      </c>
      <c r="I11" s="18">
        <f>+'Septiembre 2019'!H11</f>
        <v>3208</v>
      </c>
      <c r="J11" s="17">
        <f t="shared" si="1"/>
        <v>-22.41271820448878</v>
      </c>
    </row>
    <row r="12" spans="1:10" ht="13" x14ac:dyDescent="0.15">
      <c r="A12" s="1" t="s">
        <v>11</v>
      </c>
      <c r="B12" s="19">
        <v>255</v>
      </c>
      <c r="C12" s="19">
        <f>+'Septiembre 2019'!B12</f>
        <v>249</v>
      </c>
      <c r="D12" s="17">
        <f t="shared" si="2"/>
        <v>2.4096385542168677</v>
      </c>
      <c r="E12" s="2">
        <f>+B12+'Agosto 2020'!E12</f>
        <v>1865</v>
      </c>
      <c r="F12" s="2">
        <f>+C12+'Agosto 2020'!F12</f>
        <v>2501</v>
      </c>
      <c r="G12" s="17">
        <f t="shared" si="0"/>
        <v>-25.42982806877249</v>
      </c>
      <c r="H12" s="2">
        <f>+B12-C12+'Agosto 2020'!H12</f>
        <v>2733</v>
      </c>
      <c r="I12" s="18">
        <f>+'Septiembre 2019'!H12</f>
        <v>3239</v>
      </c>
      <c r="J12" s="17">
        <f t="shared" si="1"/>
        <v>-15.622105588144489</v>
      </c>
    </row>
    <row r="13" spans="1:10" x14ac:dyDescent="0.15">
      <c r="A13" s="8" t="s">
        <v>2</v>
      </c>
      <c r="B13" s="6">
        <f t="shared" ref="B13" si="4">+B8+B9+B10+B11+B12</f>
        <v>1036</v>
      </c>
      <c r="C13" s="6">
        <f>SUM(C8:C12)</f>
        <v>1157</v>
      </c>
      <c r="D13" s="7">
        <f>+(B13-C13)*100/C13</f>
        <v>-10.458081244598098</v>
      </c>
      <c r="E13" s="6">
        <f>SUM(E8:E12)</f>
        <v>8856</v>
      </c>
      <c r="F13" s="6">
        <f>SUM(F8:F12)</f>
        <v>12463</v>
      </c>
      <c r="G13" s="7">
        <f t="shared" si="0"/>
        <v>-28.941667335312523</v>
      </c>
      <c r="H13" s="6">
        <f>SUM(H8:H12)</f>
        <v>13162</v>
      </c>
      <c r="I13" s="6">
        <f>SUM(I8:I12)</f>
        <v>16203</v>
      </c>
      <c r="J13" s="7">
        <f t="shared" si="1"/>
        <v>-18.768129358760724</v>
      </c>
    </row>
    <row r="14" spans="1:10" ht="13" x14ac:dyDescent="0.15">
      <c r="A14" s="1" t="s">
        <v>12</v>
      </c>
      <c r="B14" s="19">
        <v>129</v>
      </c>
      <c r="C14" s="19">
        <f>+'Septiembre 2019'!B14</f>
        <v>126</v>
      </c>
      <c r="D14" s="17">
        <f t="shared" si="2"/>
        <v>2.3809523809523809</v>
      </c>
      <c r="E14" s="2">
        <f>+B14+'Agosto 2020'!E14</f>
        <v>897</v>
      </c>
      <c r="F14" s="2">
        <f>+C14+'Agosto 2020'!F14</f>
        <v>1148</v>
      </c>
      <c r="G14" s="17">
        <f t="shared" si="0"/>
        <v>-21.864111498257838</v>
      </c>
      <c r="H14" s="2">
        <f>+B14-C14+'Agosto 2020'!H14</f>
        <v>1330</v>
      </c>
      <c r="I14" s="18">
        <f>+'Septiembre 2019'!H14</f>
        <v>1554</v>
      </c>
      <c r="J14" s="17">
        <f t="shared" si="1"/>
        <v>-14.414414414414415</v>
      </c>
    </row>
    <row r="15" spans="1:10" ht="13" x14ac:dyDescent="0.15">
      <c r="A15" s="1" t="s">
        <v>13</v>
      </c>
      <c r="B15" s="19">
        <v>98</v>
      </c>
      <c r="C15" s="19">
        <f>+'Septiembre 2019'!B15</f>
        <v>79</v>
      </c>
      <c r="D15" s="17">
        <f t="shared" si="2"/>
        <v>24.050632911392405</v>
      </c>
      <c r="E15" s="2">
        <f>+B15+'Agosto 2020'!E15</f>
        <v>758</v>
      </c>
      <c r="F15" s="2">
        <f>+C15+'Agosto 2020'!F15</f>
        <v>967</v>
      </c>
      <c r="G15" s="17">
        <f t="shared" si="0"/>
        <v>-21.613236814891415</v>
      </c>
      <c r="H15" s="2">
        <f>+B15-C15+'Agosto 2020'!H15</f>
        <v>1094</v>
      </c>
      <c r="I15" s="18">
        <f>+'Septiembre 2019'!H15</f>
        <v>1270</v>
      </c>
      <c r="J15" s="17">
        <f t="shared" si="1"/>
        <v>-13.858267716535433</v>
      </c>
    </row>
    <row r="16" spans="1:10" ht="13" x14ac:dyDescent="0.15">
      <c r="A16" s="1" t="s">
        <v>14</v>
      </c>
      <c r="B16" s="19">
        <v>102</v>
      </c>
      <c r="C16" s="19">
        <f>+'Septiembre 2019'!B16</f>
        <v>71</v>
      </c>
      <c r="D16" s="17">
        <f t="shared" si="2"/>
        <v>43.661971830985912</v>
      </c>
      <c r="E16" s="2">
        <f>+B16+'Agosto 2020'!E16</f>
        <v>704</v>
      </c>
      <c r="F16" s="2">
        <f>+C16+'Agosto 2020'!F16</f>
        <v>819</v>
      </c>
      <c r="G16" s="17">
        <f t="shared" si="0"/>
        <v>-14.041514041514041</v>
      </c>
      <c r="H16" s="2">
        <f>+B16-C16+'Agosto 2020'!H16</f>
        <v>1009</v>
      </c>
      <c r="I16" s="18">
        <f>+'Septiembre 2019'!H16</f>
        <v>1064</v>
      </c>
      <c r="J16" s="17">
        <f t="shared" si="1"/>
        <v>-5.1691729323308273</v>
      </c>
    </row>
    <row r="17" spans="1:10" ht="13" x14ac:dyDescent="0.15">
      <c r="A17" s="1" t="s">
        <v>15</v>
      </c>
      <c r="B17" s="19">
        <v>64</v>
      </c>
      <c r="C17" s="19">
        <f>+'Septiembre 2019'!B17</f>
        <v>74</v>
      </c>
      <c r="D17" s="17">
        <f t="shared" si="2"/>
        <v>-13.513513513513514</v>
      </c>
      <c r="E17" s="2">
        <f>+B17+'Agosto 2020'!E17</f>
        <v>500</v>
      </c>
      <c r="F17" s="2">
        <f>+C17+'Agosto 2020'!F17</f>
        <v>605</v>
      </c>
      <c r="G17" s="17">
        <f t="shared" si="0"/>
        <v>-17.355371900826448</v>
      </c>
      <c r="H17" s="2">
        <f>+B17-C17+'Agosto 2020'!H17</f>
        <v>714</v>
      </c>
      <c r="I17" s="18">
        <f>+'Septiembre 2019'!H17</f>
        <v>805</v>
      </c>
      <c r="J17" s="17">
        <f t="shared" si="1"/>
        <v>-11.304347826086957</v>
      </c>
    </row>
    <row r="18" spans="1:10" ht="13" x14ac:dyDescent="0.15">
      <c r="A18" s="1" t="s">
        <v>31</v>
      </c>
      <c r="B18" s="19">
        <v>43</v>
      </c>
      <c r="C18" s="19">
        <f>+'Septiembre 2019'!B18</f>
        <v>40</v>
      </c>
      <c r="D18" s="17">
        <f t="shared" si="2"/>
        <v>7.5</v>
      </c>
      <c r="E18" s="2">
        <f>+B18+'Agosto 2020'!E18</f>
        <v>308</v>
      </c>
      <c r="F18" s="2">
        <f>+C18+'Agosto 2020'!F18</f>
        <v>401</v>
      </c>
      <c r="G18" s="17">
        <f t="shared" si="0"/>
        <v>-23.192019950124688</v>
      </c>
      <c r="H18" s="2">
        <f>+B18-C18+'Agosto 2020'!H18</f>
        <v>444</v>
      </c>
      <c r="I18" s="18">
        <f>+'Septiembre 2019'!H18</f>
        <v>522</v>
      </c>
      <c r="J18" s="17">
        <f t="shared" si="1"/>
        <v>-14.942528735632184</v>
      </c>
    </row>
    <row r="19" spans="1:10" x14ac:dyDescent="0.15">
      <c r="A19" s="8" t="s">
        <v>3</v>
      </c>
      <c r="B19" s="6">
        <f t="shared" ref="B19" si="5">+B14+B16+B15+B17+B18</f>
        <v>436</v>
      </c>
      <c r="C19" s="6">
        <f>SUM(C14:C18)</f>
        <v>390</v>
      </c>
      <c r="D19" s="7">
        <f>+(B19-C19)*100/C19</f>
        <v>11.794871794871796</v>
      </c>
      <c r="E19" s="6">
        <f>SUM(E14:E18)</f>
        <v>3167</v>
      </c>
      <c r="F19" s="6">
        <f>SUM(F14:F18)</f>
        <v>3940</v>
      </c>
      <c r="G19" s="7">
        <f t="shared" si="0"/>
        <v>-19.619289340101524</v>
      </c>
      <c r="H19" s="6">
        <f>SUM(H14:H18)</f>
        <v>4591</v>
      </c>
      <c r="I19" s="6">
        <f>SUM(I14:I18)</f>
        <v>5215</v>
      </c>
      <c r="J19" s="7">
        <f t="shared" si="1"/>
        <v>-11.96548418024928</v>
      </c>
    </row>
    <row r="20" spans="1:10" ht="13" x14ac:dyDescent="0.15">
      <c r="A20" s="1" t="s">
        <v>16</v>
      </c>
      <c r="B20" s="19">
        <v>40</v>
      </c>
      <c r="C20" s="19">
        <f>+'Septiembre 2019'!B20</f>
        <v>34</v>
      </c>
      <c r="D20" s="17">
        <f t="shared" ref="D20:D27" si="6">+(B20-C20)*100/C20</f>
        <v>17.647058823529413</v>
      </c>
      <c r="E20" s="2">
        <f>+B20+'Agosto 2020'!E20</f>
        <v>281</v>
      </c>
      <c r="F20" s="2">
        <f>+C20+'Agosto 2020'!F20</f>
        <v>305</v>
      </c>
      <c r="G20" s="17">
        <f t="shared" si="0"/>
        <v>-7.8688524590163933</v>
      </c>
      <c r="H20" s="2">
        <f>+B20-C20+'Agosto 2020'!H20</f>
        <v>399</v>
      </c>
      <c r="I20" s="18">
        <f>+'Septiembre 2019'!H20</f>
        <v>403</v>
      </c>
      <c r="J20" s="17">
        <f t="shared" si="1"/>
        <v>-0.99255583126550873</v>
      </c>
    </row>
    <row r="21" spans="1:10" ht="13" x14ac:dyDescent="0.15">
      <c r="A21" s="1" t="s">
        <v>17</v>
      </c>
      <c r="B21" s="19">
        <v>30</v>
      </c>
      <c r="C21" s="19">
        <f>+'Septiembre 2019'!B21</f>
        <v>28</v>
      </c>
      <c r="D21" s="17">
        <f t="shared" si="6"/>
        <v>7.1428571428571432</v>
      </c>
      <c r="E21" s="2">
        <f>+B21+'Agosto 2020'!E21</f>
        <v>266</v>
      </c>
      <c r="F21" s="2">
        <f>+C21+'Agosto 2020'!F21</f>
        <v>270</v>
      </c>
      <c r="G21" s="17">
        <f t="shared" si="0"/>
        <v>-1.4814814814814814</v>
      </c>
      <c r="H21" s="2">
        <f>+B21-C21+'Agosto 2020'!H21</f>
        <v>379</v>
      </c>
      <c r="I21" s="18">
        <f>+'Septiembre 2019'!H21</f>
        <v>372</v>
      </c>
      <c r="J21" s="17">
        <f t="shared" si="1"/>
        <v>1.881720430107527</v>
      </c>
    </row>
    <row r="22" spans="1:10" ht="13" x14ac:dyDescent="0.15">
      <c r="A22" s="1" t="s">
        <v>19</v>
      </c>
      <c r="B22" s="19">
        <v>8</v>
      </c>
      <c r="C22" s="19">
        <f>+'Septiembre 2019'!B22</f>
        <v>6</v>
      </c>
      <c r="D22" s="17">
        <f t="shared" si="6"/>
        <v>33.333333333333336</v>
      </c>
      <c r="E22" s="2">
        <f>+B22+'Agosto 2020'!E22</f>
        <v>121</v>
      </c>
      <c r="F22" s="2">
        <f>+C22+'Agosto 2020'!F22</f>
        <v>124</v>
      </c>
      <c r="G22" s="17">
        <f t="shared" si="0"/>
        <v>-2.4193548387096775</v>
      </c>
      <c r="H22" s="2">
        <f>+B22-C22+'Agosto 2020'!H22</f>
        <v>167</v>
      </c>
      <c r="I22" s="18">
        <f>+'Septiembre 2019'!H22</f>
        <v>178</v>
      </c>
      <c r="J22" s="17">
        <f t="shared" si="1"/>
        <v>-6.1797752808988768</v>
      </c>
    </row>
    <row r="23" spans="1:10" ht="13" x14ac:dyDescent="0.15">
      <c r="A23" s="1" t="s">
        <v>18</v>
      </c>
      <c r="B23" s="19">
        <v>23</v>
      </c>
      <c r="C23" s="19">
        <f>+'Septiembre 2019'!B23</f>
        <v>26</v>
      </c>
      <c r="D23" s="17">
        <f t="shared" si="6"/>
        <v>-11.538461538461538</v>
      </c>
      <c r="E23" s="2">
        <f>+B23+'Agosto 2020'!E23</f>
        <v>131</v>
      </c>
      <c r="F23" s="2">
        <f>+C23+'Agosto 2020'!F23</f>
        <v>157</v>
      </c>
      <c r="G23" s="17">
        <f t="shared" si="0"/>
        <v>-16.560509554140129</v>
      </c>
      <c r="H23" s="2">
        <f>+B23-C23+'Agosto 2020'!H23</f>
        <v>193</v>
      </c>
      <c r="I23" s="18">
        <f>+'Septiembre 2019'!H23</f>
        <v>196</v>
      </c>
      <c r="J23" s="17">
        <f t="shared" si="1"/>
        <v>-1.5306122448979591</v>
      </c>
    </row>
    <row r="24" spans="1:10" ht="13" x14ac:dyDescent="0.15">
      <c r="A24" s="1" t="s">
        <v>20</v>
      </c>
      <c r="B24" s="19">
        <v>13</v>
      </c>
      <c r="C24" s="19">
        <f>+'Septiembre 2019'!B24</f>
        <v>13</v>
      </c>
      <c r="D24" s="17">
        <f t="shared" si="6"/>
        <v>0</v>
      </c>
      <c r="E24" s="2">
        <f>+B24+'Agosto 2020'!E24</f>
        <v>126</v>
      </c>
      <c r="F24" s="2">
        <f>+C24+'Agosto 2020'!F24</f>
        <v>131</v>
      </c>
      <c r="G24" s="17">
        <f t="shared" si="0"/>
        <v>-3.8167938931297711</v>
      </c>
      <c r="H24" s="2">
        <f>+B24-C24+'Agosto 2020'!H24</f>
        <v>183</v>
      </c>
      <c r="I24" s="18">
        <f>+'Septiembre 2019'!H24</f>
        <v>178</v>
      </c>
      <c r="J24" s="17">
        <f t="shared" si="1"/>
        <v>2.808988764044944</v>
      </c>
    </row>
    <row r="25" spans="1:10" ht="13" x14ac:dyDescent="0.15">
      <c r="A25" s="1" t="s">
        <v>22</v>
      </c>
      <c r="B25" s="19">
        <v>34</v>
      </c>
      <c r="C25" s="19">
        <f>+'Septiembre 2019'!B25</f>
        <v>28</v>
      </c>
      <c r="D25" s="17">
        <f t="shared" si="6"/>
        <v>21.428571428571427</v>
      </c>
      <c r="E25" s="2">
        <f>+B25+'Agosto 2020'!E25</f>
        <v>255</v>
      </c>
      <c r="F25" s="2">
        <f>+C25+'Agosto 2020'!F25</f>
        <v>287</v>
      </c>
      <c r="G25" s="17">
        <f t="shared" si="0"/>
        <v>-11.149825783972126</v>
      </c>
      <c r="H25" s="2">
        <f>+B25-C25+'Agosto 2020'!H25</f>
        <v>358</v>
      </c>
      <c r="I25" s="18">
        <f>+'Septiembre 2019'!H25</f>
        <v>381</v>
      </c>
      <c r="J25" s="17">
        <f t="shared" si="1"/>
        <v>-6.0367454068241466</v>
      </c>
    </row>
    <row r="26" spans="1:10" ht="13" x14ac:dyDescent="0.15">
      <c r="A26" s="1" t="s">
        <v>21</v>
      </c>
      <c r="B26" s="19">
        <v>14</v>
      </c>
      <c r="C26" s="19">
        <f>+'Septiembre 2019'!B26</f>
        <v>10</v>
      </c>
      <c r="D26" s="17">
        <f t="shared" si="6"/>
        <v>40</v>
      </c>
      <c r="E26" s="2">
        <f>+B26+'Agosto 2020'!E26</f>
        <v>85</v>
      </c>
      <c r="F26" s="2">
        <f>+C26+'Agosto 2020'!F26</f>
        <v>74</v>
      </c>
      <c r="G26" s="17">
        <f t="shared" si="0"/>
        <v>14.864864864864865</v>
      </c>
      <c r="H26" s="2">
        <f>+B26-C26+'Agosto 2020'!H26</f>
        <v>108</v>
      </c>
      <c r="I26" s="18">
        <f>+'Septiembre 2019'!H26</f>
        <v>99</v>
      </c>
      <c r="J26" s="17">
        <f t="shared" si="1"/>
        <v>9.0909090909090917</v>
      </c>
    </row>
    <row r="27" spans="1:10" ht="13" x14ac:dyDescent="0.15">
      <c r="A27" s="1" t="s">
        <v>30</v>
      </c>
      <c r="B27" s="19">
        <v>5</v>
      </c>
      <c r="C27" s="19">
        <f>+'Septiembre 2019'!B27</f>
        <v>3</v>
      </c>
      <c r="D27" s="17">
        <f t="shared" si="6"/>
        <v>66.666666666666671</v>
      </c>
      <c r="E27" s="2">
        <f>+B27+'Agosto 2020'!E27</f>
        <v>36</v>
      </c>
      <c r="F27" s="2">
        <f>+C27+'Agosto 2020'!F27</f>
        <v>32</v>
      </c>
      <c r="G27" s="17">
        <f t="shared" si="0"/>
        <v>12.5</v>
      </c>
      <c r="H27" s="2">
        <f>+B27-C27+'Agosto 2020'!H27</f>
        <v>53</v>
      </c>
      <c r="I27" s="18">
        <f>+'Septiembre 2019'!H27</f>
        <v>45</v>
      </c>
      <c r="J27" s="17">
        <f t="shared" si="1"/>
        <v>17.777777777777779</v>
      </c>
    </row>
    <row r="28" spans="1:10" x14ac:dyDescent="0.15">
      <c r="A28" s="8" t="s">
        <v>27</v>
      </c>
      <c r="B28" s="6">
        <f>SUM(B20:B27)</f>
        <v>167</v>
      </c>
      <c r="C28" s="6">
        <f>SUM(C20:C27)</f>
        <v>148</v>
      </c>
      <c r="D28" s="7">
        <f>+(B28-C28)*100/C28</f>
        <v>12.837837837837839</v>
      </c>
      <c r="E28" s="6">
        <f>SUM(E20:E27)</f>
        <v>1301</v>
      </c>
      <c r="F28" s="6">
        <f>SUM(F20:F27)</f>
        <v>1380</v>
      </c>
      <c r="G28" s="7">
        <f>+(E28-F28)*100/F28</f>
        <v>-5.72463768115942</v>
      </c>
      <c r="H28" s="6">
        <f>SUM(H20:H27)</f>
        <v>1840</v>
      </c>
      <c r="I28" s="6">
        <f>SUM(I20:I27)</f>
        <v>1852</v>
      </c>
      <c r="J28" s="7">
        <f>+(H28-I28)*100/I28</f>
        <v>-0.64794816414686829</v>
      </c>
    </row>
    <row r="29" spans="1:10" ht="14" x14ac:dyDescent="0.15">
      <c r="A29" s="16" t="s">
        <v>28</v>
      </c>
      <c r="B29" s="14">
        <f>+B7+B13+B19+B28</f>
        <v>1945</v>
      </c>
      <c r="C29" s="14">
        <f>+C7+C13+C19+C28</f>
        <v>2186</v>
      </c>
      <c r="D29" s="15">
        <f>+(B29-C29)*100/C29</f>
        <v>-11.024702653247941</v>
      </c>
      <c r="E29" s="14">
        <f t="shared" ref="E29:I29" si="7">+E7+E13+E19+E28</f>
        <v>16587</v>
      </c>
      <c r="F29" s="14">
        <f t="shared" si="7"/>
        <v>22633</v>
      </c>
      <c r="G29" s="15">
        <f>+(E29-F29)*100/F29</f>
        <v>-26.713206380064509</v>
      </c>
      <c r="H29" s="14">
        <f t="shared" si="7"/>
        <v>24569</v>
      </c>
      <c r="I29" s="14">
        <f t="shared" si="7"/>
        <v>29657</v>
      </c>
      <c r="J29" s="15">
        <f>+(H29-I29)*100/I29</f>
        <v>-17.156152004585763</v>
      </c>
    </row>
    <row r="30" spans="1:10" x14ac:dyDescent="0.15">
      <c r="A30" s="13" t="s">
        <v>29</v>
      </c>
      <c r="B30" s="13">
        <f>+B29-B7</f>
        <v>1639</v>
      </c>
      <c r="C30" s="13">
        <f>+C29-C7</f>
        <v>1695</v>
      </c>
      <c r="D30" s="12">
        <f>+(B30-C30)*100/C30</f>
        <v>-3.303834808259587</v>
      </c>
      <c r="E30" s="13">
        <f t="shared" ref="E30:I30" si="8">+E29-E7</f>
        <v>13324</v>
      </c>
      <c r="F30" s="13">
        <f t="shared" si="8"/>
        <v>17783</v>
      </c>
      <c r="G30" s="12">
        <f>+(E30-F30)*100/F30</f>
        <v>-25.074509362874654</v>
      </c>
      <c r="H30" s="13">
        <f t="shared" si="8"/>
        <v>19593</v>
      </c>
      <c r="I30" s="13">
        <f t="shared" si="8"/>
        <v>23270</v>
      </c>
      <c r="J30" s="12">
        <f>+(H30-I30)*100/I30</f>
        <v>-15.801461108723679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86</v>
      </c>
      <c r="C4" s="19">
        <f>+'Agosto 2019'!B4</f>
        <v>125</v>
      </c>
      <c r="D4" s="17">
        <f>+(B4-C4)*100/C4</f>
        <v>-31.2</v>
      </c>
      <c r="E4" s="2">
        <f>+B4+'Julio 2020'!E4</f>
        <v>802</v>
      </c>
      <c r="F4" s="2">
        <f>+C4+'Julio 2020'!F4</f>
        <v>1207</v>
      </c>
      <c r="G4" s="17">
        <f t="shared" ref="G4:G27" si="0">+(E4-F4)*100/F4</f>
        <v>-33.554266777133385</v>
      </c>
      <c r="H4" s="2">
        <f>+B4-C4+'Julio 2020'!H4</f>
        <v>1455</v>
      </c>
      <c r="I4" s="18">
        <f>+'Agosto 2019'!H4</f>
        <v>1757</v>
      </c>
      <c r="J4" s="17">
        <f t="shared" ref="J4:J27" si="1">+(H4-I4)*100/I4</f>
        <v>-17.188389299943086</v>
      </c>
    </row>
    <row r="5" spans="1:10" ht="13" x14ac:dyDescent="0.15">
      <c r="A5" s="1" t="s">
        <v>5</v>
      </c>
      <c r="B5" s="19">
        <v>78</v>
      </c>
      <c r="C5" s="19">
        <f>+'Agosto 2019'!B5</f>
        <v>136</v>
      </c>
      <c r="D5" s="17">
        <f t="shared" ref="D5:D18" si="2">+(B5-C5)*100/C5</f>
        <v>-42.647058823529413</v>
      </c>
      <c r="E5" s="2">
        <f>+B5+'Julio 2020'!E5</f>
        <v>885</v>
      </c>
      <c r="F5" s="2">
        <f>+C5+'Julio 2020'!F5</f>
        <v>1441</v>
      </c>
      <c r="G5" s="17">
        <f t="shared" si="0"/>
        <v>-38.584316446911863</v>
      </c>
      <c r="H5" s="2">
        <f>+B5-C5+'Julio 2020'!H5</f>
        <v>1584</v>
      </c>
      <c r="I5" s="18">
        <f>+'Agosto 2019'!H5</f>
        <v>2078</v>
      </c>
      <c r="J5" s="17">
        <f t="shared" si="1"/>
        <v>-23.772858517805581</v>
      </c>
    </row>
    <row r="6" spans="1:10" ht="13" x14ac:dyDescent="0.15">
      <c r="A6" s="1" t="s">
        <v>6</v>
      </c>
      <c r="B6" s="19">
        <v>81</v>
      </c>
      <c r="C6" s="19">
        <f>+'Agosto 2019'!B6</f>
        <v>149</v>
      </c>
      <c r="D6" s="17">
        <f t="shared" si="2"/>
        <v>-45.63758389261745</v>
      </c>
      <c r="E6" s="2">
        <f>+B6+'Julio 2020'!E6</f>
        <v>1270</v>
      </c>
      <c r="F6" s="2">
        <f>+C6+'Julio 2020'!F6</f>
        <v>1711</v>
      </c>
      <c r="G6" s="17">
        <f t="shared" si="0"/>
        <v>-25.774400935125659</v>
      </c>
      <c r="H6" s="2">
        <f>+B6-C6+'Julio 2020'!H6</f>
        <v>2122</v>
      </c>
      <c r="I6" s="18">
        <f>+'Agosto 2019'!H6</f>
        <v>2507</v>
      </c>
      <c r="J6" s="17">
        <f t="shared" si="1"/>
        <v>-15.357000398883127</v>
      </c>
    </row>
    <row r="7" spans="1:10" x14ac:dyDescent="0.15">
      <c r="A7" s="8" t="s">
        <v>1</v>
      </c>
      <c r="B7" s="6">
        <f t="shared" ref="B7" si="3">+B4+B5+B6</f>
        <v>245</v>
      </c>
      <c r="C7" s="6">
        <f>SUM(C4:C6)</f>
        <v>410</v>
      </c>
      <c r="D7" s="7">
        <f>+(B7-C7)*100/C7</f>
        <v>-40.243902439024389</v>
      </c>
      <c r="E7" s="6">
        <f>SUM(E4:E6)</f>
        <v>2957</v>
      </c>
      <c r="F7" s="6">
        <f>SUM(F4:F6)</f>
        <v>4359</v>
      </c>
      <c r="G7" s="7">
        <f t="shared" si="0"/>
        <v>-32.163340215645789</v>
      </c>
      <c r="H7" s="6">
        <f>SUM(H4:H6)</f>
        <v>5161</v>
      </c>
      <c r="I7" s="6">
        <f>SUM(I4:I6)</f>
        <v>6342</v>
      </c>
      <c r="J7" s="7">
        <f t="shared" si="1"/>
        <v>-18.621885840428888</v>
      </c>
    </row>
    <row r="8" spans="1:10" ht="13" x14ac:dyDescent="0.15">
      <c r="A8" s="1" t="s">
        <v>7</v>
      </c>
      <c r="B8" s="19">
        <v>105</v>
      </c>
      <c r="C8" s="19">
        <f>+'Agosto 2019'!B8</f>
        <v>157</v>
      </c>
      <c r="D8" s="17">
        <f t="shared" si="2"/>
        <v>-33.121019108280258</v>
      </c>
      <c r="E8" s="2">
        <f>+B8+'Julio 2020'!E8</f>
        <v>1217</v>
      </c>
      <c r="F8" s="2">
        <f>+C8+'Julio 2020'!F8</f>
        <v>1822</v>
      </c>
      <c r="G8" s="17">
        <f t="shared" si="0"/>
        <v>-33.205268935236006</v>
      </c>
      <c r="H8" s="2">
        <f>+B8-C8+'Julio 2020'!H8</f>
        <v>2059</v>
      </c>
      <c r="I8" s="18">
        <f>+'Agosto 2019'!H8</f>
        <v>2610</v>
      </c>
      <c r="J8" s="17">
        <f t="shared" si="1"/>
        <v>-21.111111111111111</v>
      </c>
    </row>
    <row r="9" spans="1:10" ht="13" x14ac:dyDescent="0.15">
      <c r="A9" s="1" t="s">
        <v>8</v>
      </c>
      <c r="B9" s="19">
        <v>148</v>
      </c>
      <c r="C9" s="19">
        <f>+'Agosto 2019'!B9</f>
        <v>183</v>
      </c>
      <c r="D9" s="17">
        <f t="shared" si="2"/>
        <v>-19.125683060109289</v>
      </c>
      <c r="E9" s="2">
        <f>+B9+'Julio 2020'!E9</f>
        <v>1466</v>
      </c>
      <c r="F9" s="2">
        <f>+C9+'Julio 2020'!F9</f>
        <v>1991</v>
      </c>
      <c r="G9" s="17">
        <f t="shared" si="0"/>
        <v>-26.36865896534405</v>
      </c>
      <c r="H9" s="2">
        <f>+B9-C9+'Julio 2020'!H9</f>
        <v>2527</v>
      </c>
      <c r="I9" s="18">
        <f>+'Agosto 2019'!H9</f>
        <v>2866</v>
      </c>
      <c r="J9" s="17">
        <f t="shared" si="1"/>
        <v>-11.828332170272157</v>
      </c>
    </row>
    <row r="10" spans="1:10" ht="13" x14ac:dyDescent="0.15">
      <c r="A10" s="1" t="s">
        <v>9</v>
      </c>
      <c r="B10" s="19">
        <v>225</v>
      </c>
      <c r="C10" s="19">
        <f>+'Agosto 2019'!B10</f>
        <v>291</v>
      </c>
      <c r="D10" s="17">
        <f t="shared" si="2"/>
        <v>-22.680412371134022</v>
      </c>
      <c r="E10" s="2">
        <f>+B10+'Julio 2020'!E10</f>
        <v>2068</v>
      </c>
      <c r="F10" s="2">
        <f>+C10+'Julio 2020'!F10</f>
        <v>2979</v>
      </c>
      <c r="G10" s="17">
        <f t="shared" si="0"/>
        <v>-30.580731789191002</v>
      </c>
      <c r="H10" s="2">
        <f>+B10-C10+'Julio 2020'!H10</f>
        <v>3472</v>
      </c>
      <c r="I10" s="18">
        <f>+'Agosto 2019'!H10</f>
        <v>4250</v>
      </c>
      <c r="J10" s="17">
        <f t="shared" si="1"/>
        <v>-18.305882352941175</v>
      </c>
    </row>
    <row r="11" spans="1:10" ht="13" x14ac:dyDescent="0.15">
      <c r="A11" s="1" t="s">
        <v>10</v>
      </c>
      <c r="B11" s="19">
        <v>142</v>
      </c>
      <c r="C11" s="19">
        <f>+'Agosto 2019'!B11</f>
        <v>207</v>
      </c>
      <c r="D11" s="17">
        <f t="shared" si="2"/>
        <v>-31.40096618357488</v>
      </c>
      <c r="E11" s="2">
        <f>+B11+'Julio 2020'!E11</f>
        <v>1459</v>
      </c>
      <c r="F11" s="2">
        <f>+C11+'Julio 2020'!F11</f>
        <v>2262</v>
      </c>
      <c r="G11" s="17">
        <f t="shared" si="0"/>
        <v>-35.499557913351019</v>
      </c>
      <c r="H11" s="2">
        <f>+B11-C11+'Julio 2020'!H11</f>
        <v>2498</v>
      </c>
      <c r="I11" s="18">
        <f>+'Agosto 2019'!H11</f>
        <v>3166</v>
      </c>
      <c r="J11" s="17">
        <f t="shared" si="1"/>
        <v>-21.099178774478837</v>
      </c>
    </row>
    <row r="12" spans="1:10" ht="13" x14ac:dyDescent="0.15">
      <c r="A12" s="1" t="s">
        <v>11</v>
      </c>
      <c r="B12" s="19">
        <v>181</v>
      </c>
      <c r="C12" s="19">
        <f>+'Agosto 2019'!B12</f>
        <v>226</v>
      </c>
      <c r="D12" s="17">
        <f t="shared" si="2"/>
        <v>-19.911504424778762</v>
      </c>
      <c r="E12" s="2">
        <f>+B12+'Julio 2020'!E12</f>
        <v>1610</v>
      </c>
      <c r="F12" s="2">
        <f>+C12+'Julio 2020'!F12</f>
        <v>2252</v>
      </c>
      <c r="G12" s="17">
        <f t="shared" si="0"/>
        <v>-28.507992895204264</v>
      </c>
      <c r="H12" s="2">
        <f>+B12-C12+'Julio 2020'!H12</f>
        <v>2727</v>
      </c>
      <c r="I12" s="18">
        <f>+'Agosto 2019'!H12</f>
        <v>3186</v>
      </c>
      <c r="J12" s="17">
        <f t="shared" si="1"/>
        <v>-14.40677966101695</v>
      </c>
    </row>
    <row r="13" spans="1:10" x14ac:dyDescent="0.15">
      <c r="A13" s="8" t="s">
        <v>2</v>
      </c>
      <c r="B13" s="6">
        <f t="shared" ref="B13" si="4">+B8+B9+B10+B11+B12</f>
        <v>801</v>
      </c>
      <c r="C13" s="6">
        <f>SUM(C8:C12)</f>
        <v>1064</v>
      </c>
      <c r="D13" s="7">
        <f>+(B13-C13)*100/C13</f>
        <v>-24.718045112781954</v>
      </c>
      <c r="E13" s="6">
        <f>SUM(E8:E12)</f>
        <v>7820</v>
      </c>
      <c r="F13" s="6">
        <f>SUM(F8:F12)</f>
        <v>11306</v>
      </c>
      <c r="G13" s="7">
        <f t="shared" si="0"/>
        <v>-30.833185918981073</v>
      </c>
      <c r="H13" s="6">
        <f>SUM(H8:H12)</f>
        <v>13283</v>
      </c>
      <c r="I13" s="6">
        <f>SUM(I8:I12)</f>
        <v>16078</v>
      </c>
      <c r="J13" s="7">
        <f t="shared" si="1"/>
        <v>-17.384002985445949</v>
      </c>
    </row>
    <row r="14" spans="1:10" ht="13" x14ac:dyDescent="0.15">
      <c r="A14" s="1" t="s">
        <v>12</v>
      </c>
      <c r="B14" s="19">
        <v>94</v>
      </c>
      <c r="C14" s="19">
        <f>+'Agosto 2019'!B14</f>
        <v>100</v>
      </c>
      <c r="D14" s="17">
        <f t="shared" si="2"/>
        <v>-6</v>
      </c>
      <c r="E14" s="2">
        <f>+B14+'Julio 2020'!E14</f>
        <v>768</v>
      </c>
      <c r="F14" s="2">
        <f>+C14+'Julio 2020'!F14</f>
        <v>1022</v>
      </c>
      <c r="G14" s="17">
        <f t="shared" si="0"/>
        <v>-24.853228962818005</v>
      </c>
      <c r="H14" s="2">
        <f>+B14-C14+'Julio 2020'!H14</f>
        <v>1327</v>
      </c>
      <c r="I14" s="18">
        <f>+'Agosto 2019'!H14</f>
        <v>1512</v>
      </c>
      <c r="J14" s="17">
        <f t="shared" si="1"/>
        <v>-12.235449735449736</v>
      </c>
    </row>
    <row r="15" spans="1:10" ht="13" x14ac:dyDescent="0.15">
      <c r="A15" s="1" t="s">
        <v>13</v>
      </c>
      <c r="B15" s="19">
        <v>69</v>
      </c>
      <c r="C15" s="19">
        <f>+'Agosto 2019'!B15</f>
        <v>82</v>
      </c>
      <c r="D15" s="17">
        <f t="shared" si="2"/>
        <v>-15.853658536585366</v>
      </c>
      <c r="E15" s="2">
        <f>+B15+'Julio 2020'!E15</f>
        <v>660</v>
      </c>
      <c r="F15" s="2">
        <f>+C15+'Julio 2020'!F15</f>
        <v>888</v>
      </c>
      <c r="G15" s="17">
        <f t="shared" si="0"/>
        <v>-25.675675675675677</v>
      </c>
      <c r="H15" s="2">
        <f>+B15-C15+'Julio 2020'!H15</f>
        <v>1075</v>
      </c>
      <c r="I15" s="18">
        <f>+'Agosto 2019'!H15</f>
        <v>1270</v>
      </c>
      <c r="J15" s="17">
        <f t="shared" si="1"/>
        <v>-15.354330708661417</v>
      </c>
    </row>
    <row r="16" spans="1:10" ht="13" x14ac:dyDescent="0.15">
      <c r="A16" s="1" t="s">
        <v>14</v>
      </c>
      <c r="B16" s="19">
        <v>73</v>
      </c>
      <c r="C16" s="19">
        <f>+'Agosto 2019'!B16</f>
        <v>58</v>
      </c>
      <c r="D16" s="17">
        <f t="shared" si="2"/>
        <v>25.862068965517242</v>
      </c>
      <c r="E16" s="2">
        <f>+B16+'Julio 2020'!E16</f>
        <v>602</v>
      </c>
      <c r="F16" s="2">
        <f>+C16+'Julio 2020'!F16</f>
        <v>748</v>
      </c>
      <c r="G16" s="17">
        <f t="shared" si="0"/>
        <v>-19.518716577540108</v>
      </c>
      <c r="H16" s="2">
        <f>+B16-C16+'Julio 2020'!H16</f>
        <v>978</v>
      </c>
      <c r="I16" s="18">
        <f>+'Agosto 2019'!H16</f>
        <v>1063</v>
      </c>
      <c r="J16" s="17">
        <f t="shared" si="1"/>
        <v>-7.9962370649106305</v>
      </c>
    </row>
    <row r="17" spans="1:10" ht="13" x14ac:dyDescent="0.15">
      <c r="A17" s="1" t="s">
        <v>15</v>
      </c>
      <c r="B17" s="19">
        <v>53</v>
      </c>
      <c r="C17" s="19">
        <f>+'Agosto 2019'!B17</f>
        <v>51</v>
      </c>
      <c r="D17" s="17">
        <f t="shared" si="2"/>
        <v>3.9215686274509802</v>
      </c>
      <c r="E17" s="2">
        <f>+B17+'Julio 2020'!E17</f>
        <v>436</v>
      </c>
      <c r="F17" s="2">
        <f>+C17+'Julio 2020'!F17</f>
        <v>531</v>
      </c>
      <c r="G17" s="17">
        <f t="shared" si="0"/>
        <v>-17.890772128060263</v>
      </c>
      <c r="H17" s="2">
        <f>+B17-C17+'Julio 2020'!H17</f>
        <v>724</v>
      </c>
      <c r="I17" s="18">
        <f>+'Agosto 2019'!H17</f>
        <v>780</v>
      </c>
      <c r="J17" s="17">
        <f t="shared" si="1"/>
        <v>-7.1794871794871797</v>
      </c>
    </row>
    <row r="18" spans="1:10" ht="13" x14ac:dyDescent="0.15">
      <c r="A18" s="1" t="s">
        <v>31</v>
      </c>
      <c r="B18" s="19">
        <v>25</v>
      </c>
      <c r="C18" s="19">
        <f>+'Agosto 2019'!B18</f>
        <v>32</v>
      </c>
      <c r="D18" s="17">
        <f t="shared" si="2"/>
        <v>-21.875</v>
      </c>
      <c r="E18" s="2">
        <f>+B18+'Julio 2020'!E18</f>
        <v>265</v>
      </c>
      <c r="F18" s="2">
        <f>+C18+'Julio 2020'!F18</f>
        <v>361</v>
      </c>
      <c r="G18" s="17">
        <f t="shared" si="0"/>
        <v>-26.592797783933516</v>
      </c>
      <c r="H18" s="2">
        <f>+B18-C18+'Julio 2020'!H18</f>
        <v>441</v>
      </c>
      <c r="I18" s="18">
        <f>+'Agosto 2019'!H18</f>
        <v>516</v>
      </c>
      <c r="J18" s="17">
        <f t="shared" si="1"/>
        <v>-14.534883720930232</v>
      </c>
    </row>
    <row r="19" spans="1:10" x14ac:dyDescent="0.15">
      <c r="A19" s="8" t="s">
        <v>3</v>
      </c>
      <c r="B19" s="6">
        <f t="shared" ref="B19" si="5">+B14+B16+B15+B17+B18</f>
        <v>314</v>
      </c>
      <c r="C19" s="6">
        <f>SUM(C14:C18)</f>
        <v>323</v>
      </c>
      <c r="D19" s="7">
        <f>+(B19-C19)*100/C19</f>
        <v>-2.7863777089783284</v>
      </c>
      <c r="E19" s="6">
        <f>SUM(E14:E18)</f>
        <v>2731</v>
      </c>
      <c r="F19" s="6">
        <f>SUM(F14:F18)</f>
        <v>3550</v>
      </c>
      <c r="G19" s="7">
        <f t="shared" si="0"/>
        <v>-23.070422535211268</v>
      </c>
      <c r="H19" s="6">
        <f>SUM(H14:H18)</f>
        <v>4545</v>
      </c>
      <c r="I19" s="6">
        <f>SUM(I14:I18)</f>
        <v>5141</v>
      </c>
      <c r="J19" s="7">
        <f t="shared" si="1"/>
        <v>-11.593075277183427</v>
      </c>
    </row>
    <row r="20" spans="1:10" ht="13" x14ac:dyDescent="0.15">
      <c r="A20" s="1" t="s">
        <v>16</v>
      </c>
      <c r="B20" s="19">
        <v>28</v>
      </c>
      <c r="C20" s="19">
        <f>+'Agosto 2019'!B20</f>
        <v>23</v>
      </c>
      <c r="D20" s="17">
        <f t="shared" ref="D20:D27" si="6">+(B20-C20)*100/C20</f>
        <v>21.739130434782609</v>
      </c>
      <c r="E20" s="2">
        <f>+B20+'Julio 2020'!E20</f>
        <v>241</v>
      </c>
      <c r="F20" s="2">
        <f>+C20+'Julio 2020'!F20</f>
        <v>271</v>
      </c>
      <c r="G20" s="17">
        <f t="shared" si="0"/>
        <v>-11.07011070110701</v>
      </c>
      <c r="H20" s="2">
        <f>+B20-C20+'Julio 2020'!H20</f>
        <v>393</v>
      </c>
      <c r="I20" s="18">
        <f>+'Agosto 2019'!H20</f>
        <v>392</v>
      </c>
      <c r="J20" s="17">
        <f t="shared" si="1"/>
        <v>0.25510204081632654</v>
      </c>
    </row>
    <row r="21" spans="1:10" ht="13" x14ac:dyDescent="0.15">
      <c r="A21" s="1" t="s">
        <v>17</v>
      </c>
      <c r="B21" s="19">
        <v>29</v>
      </c>
      <c r="C21" s="19">
        <f>+'Agosto 2019'!B21</f>
        <v>26</v>
      </c>
      <c r="D21" s="17">
        <f t="shared" si="6"/>
        <v>11.538461538461538</v>
      </c>
      <c r="E21" s="2">
        <f>+B21+'Julio 2020'!E21</f>
        <v>236</v>
      </c>
      <c r="F21" s="2">
        <f>+C21+'Julio 2020'!F21</f>
        <v>242</v>
      </c>
      <c r="G21" s="17">
        <f t="shared" si="0"/>
        <v>-2.4793388429752068</v>
      </c>
      <c r="H21" s="2">
        <f>+B21-C21+'Julio 2020'!H21</f>
        <v>377</v>
      </c>
      <c r="I21" s="18">
        <f>+'Agosto 2019'!H21</f>
        <v>373</v>
      </c>
      <c r="J21" s="17">
        <f t="shared" si="1"/>
        <v>1.0723860589812333</v>
      </c>
    </row>
    <row r="22" spans="1:10" ht="13" x14ac:dyDescent="0.15">
      <c r="A22" s="1" t="s">
        <v>19</v>
      </c>
      <c r="B22" s="19">
        <v>16</v>
      </c>
      <c r="C22" s="19">
        <f>+'Agosto 2019'!B22</f>
        <v>6</v>
      </c>
      <c r="D22" s="17">
        <f t="shared" si="6"/>
        <v>166.66666666666666</v>
      </c>
      <c r="E22" s="2">
        <f>+B22+'Julio 2020'!E22</f>
        <v>113</v>
      </c>
      <c r="F22" s="2">
        <f>+C22+'Julio 2020'!F22</f>
        <v>118</v>
      </c>
      <c r="G22" s="17">
        <f t="shared" si="0"/>
        <v>-4.2372881355932206</v>
      </c>
      <c r="H22" s="2">
        <f>+B22-C22+'Julio 2020'!H22</f>
        <v>165</v>
      </c>
      <c r="I22" s="18">
        <f>+'Agosto 2019'!H22</f>
        <v>183</v>
      </c>
      <c r="J22" s="17">
        <f t="shared" si="1"/>
        <v>-9.8360655737704921</v>
      </c>
    </row>
    <row r="23" spans="1:10" ht="13" x14ac:dyDescent="0.15">
      <c r="A23" s="1" t="s">
        <v>18</v>
      </c>
      <c r="B23" s="19">
        <v>13</v>
      </c>
      <c r="C23" s="19">
        <f>+'Agosto 2019'!B23</f>
        <v>19</v>
      </c>
      <c r="D23" s="17">
        <f t="shared" si="6"/>
        <v>-31.578947368421051</v>
      </c>
      <c r="E23" s="2">
        <f>+B23+'Julio 2020'!E23</f>
        <v>108</v>
      </c>
      <c r="F23" s="2">
        <f>+C23+'Julio 2020'!F23</f>
        <v>131</v>
      </c>
      <c r="G23" s="17">
        <f t="shared" si="0"/>
        <v>-17.557251908396946</v>
      </c>
      <c r="H23" s="2">
        <f>+B23-C23+'Julio 2020'!H23</f>
        <v>196</v>
      </c>
      <c r="I23" s="18">
        <f>+'Agosto 2019'!H23</f>
        <v>185</v>
      </c>
      <c r="J23" s="17">
        <f t="shared" si="1"/>
        <v>5.9459459459459456</v>
      </c>
    </row>
    <row r="24" spans="1:10" ht="13" x14ac:dyDescent="0.15">
      <c r="A24" s="1" t="s">
        <v>20</v>
      </c>
      <c r="B24" s="19">
        <v>23</v>
      </c>
      <c r="C24" s="19">
        <f>+'Agosto 2019'!B24</f>
        <v>9</v>
      </c>
      <c r="D24" s="17">
        <f t="shared" si="6"/>
        <v>155.55555555555554</v>
      </c>
      <c r="E24" s="2">
        <f>+B24+'Julio 2020'!E24</f>
        <v>113</v>
      </c>
      <c r="F24" s="2">
        <f>+C24+'Julio 2020'!F24</f>
        <v>118</v>
      </c>
      <c r="G24" s="17">
        <f t="shared" si="0"/>
        <v>-4.2372881355932206</v>
      </c>
      <c r="H24" s="2">
        <f>+B24-C24+'Julio 2020'!H24</f>
        <v>183</v>
      </c>
      <c r="I24" s="18">
        <f>+'Agosto 2019'!H24</f>
        <v>176</v>
      </c>
      <c r="J24" s="17">
        <f t="shared" si="1"/>
        <v>3.9772727272727271</v>
      </c>
    </row>
    <row r="25" spans="1:10" ht="13" x14ac:dyDescent="0.15">
      <c r="A25" s="1" t="s">
        <v>22</v>
      </c>
      <c r="B25" s="19">
        <v>36</v>
      </c>
      <c r="C25" s="19">
        <f>+'Agosto 2019'!B25</f>
        <v>27</v>
      </c>
      <c r="D25" s="17">
        <f t="shared" si="6"/>
        <v>33.333333333333336</v>
      </c>
      <c r="E25" s="2">
        <f>+B25+'Julio 2020'!E25</f>
        <v>221</v>
      </c>
      <c r="F25" s="2">
        <f>+C25+'Julio 2020'!F25</f>
        <v>259</v>
      </c>
      <c r="G25" s="17">
        <f t="shared" si="0"/>
        <v>-14.671814671814673</v>
      </c>
      <c r="H25" s="2">
        <f>+B25-C25+'Julio 2020'!H25</f>
        <v>352</v>
      </c>
      <c r="I25" s="18">
        <f>+'Agosto 2019'!H25</f>
        <v>367</v>
      </c>
      <c r="J25" s="17">
        <f t="shared" si="1"/>
        <v>-4.0871934604904636</v>
      </c>
    </row>
    <row r="26" spans="1:10" ht="13" x14ac:dyDescent="0.15">
      <c r="A26" s="1" t="s">
        <v>21</v>
      </c>
      <c r="B26" s="19">
        <v>9</v>
      </c>
      <c r="C26" s="19">
        <f>+'Agosto 2019'!B26</f>
        <v>9</v>
      </c>
      <c r="D26" s="17">
        <f t="shared" si="6"/>
        <v>0</v>
      </c>
      <c r="E26" s="2">
        <f>+B26+'Julio 2020'!E26</f>
        <v>71</v>
      </c>
      <c r="F26" s="2">
        <f>+C26+'Julio 2020'!F26</f>
        <v>64</v>
      </c>
      <c r="G26" s="17">
        <f t="shared" si="0"/>
        <v>10.9375</v>
      </c>
      <c r="H26" s="2">
        <f>+B26-C26+'Julio 2020'!H26</f>
        <v>104</v>
      </c>
      <c r="I26" s="18">
        <f>+'Agosto 2019'!H26</f>
        <v>93</v>
      </c>
      <c r="J26" s="17">
        <f t="shared" si="1"/>
        <v>11.827956989247312</v>
      </c>
    </row>
    <row r="27" spans="1:10" ht="13" x14ac:dyDescent="0.15">
      <c r="A27" s="1" t="s">
        <v>30</v>
      </c>
      <c r="B27" s="19">
        <v>3</v>
      </c>
      <c r="C27" s="19">
        <f>+'Agosto 2019'!B27</f>
        <v>7</v>
      </c>
      <c r="D27" s="17">
        <f t="shared" si="6"/>
        <v>-57.142857142857146</v>
      </c>
      <c r="E27" s="2">
        <f>+B27+'Julio 2020'!E27</f>
        <v>31</v>
      </c>
      <c r="F27" s="2">
        <f>+C27+'Julio 2020'!F27</f>
        <v>29</v>
      </c>
      <c r="G27" s="17">
        <f t="shared" si="0"/>
        <v>6.8965517241379306</v>
      </c>
      <c r="H27" s="2">
        <f>+B27-C27+'Julio 2020'!H27</f>
        <v>51</v>
      </c>
      <c r="I27" s="18">
        <f>+'Agosto 2019'!H27</f>
        <v>47</v>
      </c>
      <c r="J27" s="17">
        <f t="shared" si="1"/>
        <v>8.5106382978723403</v>
      </c>
    </row>
    <row r="28" spans="1:10" x14ac:dyDescent="0.15">
      <c r="A28" s="8" t="s">
        <v>27</v>
      </c>
      <c r="B28" s="6">
        <f>SUM(B20:B27)</f>
        <v>157</v>
      </c>
      <c r="C28" s="6">
        <f>SUM(C20:C27)</f>
        <v>126</v>
      </c>
      <c r="D28" s="7">
        <f>+(B28-C28)*100/C28</f>
        <v>24.603174603174605</v>
      </c>
      <c r="E28" s="6">
        <f>SUM(E20:E27)</f>
        <v>1134</v>
      </c>
      <c r="F28" s="6">
        <f>SUM(F20:F27)</f>
        <v>1232</v>
      </c>
      <c r="G28" s="7">
        <f>+(E28-F28)*100/F28</f>
        <v>-7.9545454545454541</v>
      </c>
      <c r="H28" s="6">
        <f>SUM(H20:H27)</f>
        <v>1821</v>
      </c>
      <c r="I28" s="6">
        <f>SUM(I20:I27)</f>
        <v>1816</v>
      </c>
      <c r="J28" s="7">
        <f>+(H28-I28)*100/I28</f>
        <v>0.2753303964757709</v>
      </c>
    </row>
    <row r="29" spans="1:10" ht="14" x14ac:dyDescent="0.15">
      <c r="A29" s="16" t="s">
        <v>28</v>
      </c>
      <c r="B29" s="14">
        <f>+B7+B13+B19+B28</f>
        <v>1517</v>
      </c>
      <c r="C29" s="14">
        <f>+C7+C13+C19+C28</f>
        <v>1923</v>
      </c>
      <c r="D29" s="15">
        <f>+(B29-C29)*100/C29</f>
        <v>-21.112844513780551</v>
      </c>
      <c r="E29" s="14">
        <f t="shared" ref="E29:I29" si="7">+E7+E13+E19+E28</f>
        <v>14642</v>
      </c>
      <c r="F29" s="14">
        <f t="shared" si="7"/>
        <v>20447</v>
      </c>
      <c r="G29" s="15">
        <f>+(E29-F29)*100/F29</f>
        <v>-28.390472930014184</v>
      </c>
      <c r="H29" s="14">
        <f t="shared" si="7"/>
        <v>24810</v>
      </c>
      <c r="I29" s="14">
        <f t="shared" si="7"/>
        <v>29377</v>
      </c>
      <c r="J29" s="15">
        <f>+(H29-I29)*100/I29</f>
        <v>-15.54617557953501</v>
      </c>
    </row>
    <row r="30" spans="1:10" x14ac:dyDescent="0.15">
      <c r="A30" s="13" t="s">
        <v>29</v>
      </c>
      <c r="B30" s="13">
        <f>+B29-B7</f>
        <v>1272</v>
      </c>
      <c r="C30" s="13">
        <f>+C29-C7</f>
        <v>1513</v>
      </c>
      <c r="D30" s="12">
        <f>+(B30-C30)*100/C30</f>
        <v>-15.928618638466622</v>
      </c>
      <c r="E30" s="13">
        <f t="shared" ref="E30:I30" si="8">+E29-E7</f>
        <v>11685</v>
      </c>
      <c r="F30" s="13">
        <f t="shared" si="8"/>
        <v>16088</v>
      </c>
      <c r="G30" s="12">
        <f>+(E30-F30)*100/F30</f>
        <v>-27.368224763799105</v>
      </c>
      <c r="H30" s="13">
        <f t="shared" si="8"/>
        <v>19649</v>
      </c>
      <c r="I30" s="13">
        <f t="shared" si="8"/>
        <v>23035</v>
      </c>
      <c r="J30" s="12">
        <f>+(H30-I30)*100/I30</f>
        <v>-14.699370523116995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4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96</v>
      </c>
      <c r="C4" s="19">
        <f>+'Julio 2019'!B4</f>
        <v>165</v>
      </c>
      <c r="D4" s="17">
        <f>+(B4-C4)*100/C4</f>
        <v>-41.81818181818182</v>
      </c>
      <c r="E4" s="2">
        <f>+B4+'Junio 2020'!E4</f>
        <v>716</v>
      </c>
      <c r="F4" s="2">
        <f>+C4+'Junio 2020'!F4</f>
        <v>1082</v>
      </c>
      <c r="G4" s="17">
        <f t="shared" ref="G4:G27" si="0">+(E4-F4)*100/F4</f>
        <v>-33.826247689463955</v>
      </c>
      <c r="H4" s="2">
        <f>+B4-C4+'Junio 2020'!H4</f>
        <v>1494</v>
      </c>
      <c r="I4" s="18">
        <f>+'Julio 2019'!H4</f>
        <v>1769</v>
      </c>
      <c r="J4" s="17">
        <f t="shared" ref="J4:J27" si="1">+(H4-I4)*100/I4</f>
        <v>-15.545505935556811</v>
      </c>
    </row>
    <row r="5" spans="1:10" ht="13" x14ac:dyDescent="0.15">
      <c r="A5" s="1" t="s">
        <v>5</v>
      </c>
      <c r="B5" s="19">
        <v>109</v>
      </c>
      <c r="C5" s="19">
        <f>+'Julio 2019'!B5</f>
        <v>161</v>
      </c>
      <c r="D5" s="17">
        <f t="shared" ref="D5:D18" si="2">+(B5-C5)*100/C5</f>
        <v>-32.298136645962735</v>
      </c>
      <c r="E5" s="2">
        <f>+B5+'Junio 2020'!E5</f>
        <v>807</v>
      </c>
      <c r="F5" s="2">
        <f>+C5+'Junio 2020'!F5</f>
        <v>1305</v>
      </c>
      <c r="G5" s="17">
        <f t="shared" si="0"/>
        <v>-38.160919540229884</v>
      </c>
      <c r="H5" s="2">
        <f>+B5-C5+'Junio 2020'!H5</f>
        <v>1642</v>
      </c>
      <c r="I5" s="18">
        <f>+'Julio 2019'!H5</f>
        <v>2081</v>
      </c>
      <c r="J5" s="17">
        <f t="shared" si="1"/>
        <v>-21.095627102354637</v>
      </c>
    </row>
    <row r="6" spans="1:10" ht="13" x14ac:dyDescent="0.15">
      <c r="A6" s="1" t="s">
        <v>6</v>
      </c>
      <c r="B6" s="19">
        <v>186</v>
      </c>
      <c r="C6" s="19">
        <f>+'Julio 2019'!B6</f>
        <v>216</v>
      </c>
      <c r="D6" s="17">
        <f t="shared" si="2"/>
        <v>-13.888888888888889</v>
      </c>
      <c r="E6" s="2">
        <f>+B6+'Junio 2020'!E6</f>
        <v>1189</v>
      </c>
      <c r="F6" s="2">
        <f>+C6+'Junio 2020'!F6</f>
        <v>1562</v>
      </c>
      <c r="G6" s="17">
        <f t="shared" si="0"/>
        <v>-23.87964148527529</v>
      </c>
      <c r="H6" s="2">
        <f>+B6-C6+'Junio 2020'!H6</f>
        <v>2190</v>
      </c>
      <c r="I6" s="18">
        <f>+'Julio 2019'!H6</f>
        <v>2547</v>
      </c>
      <c r="J6" s="17">
        <f t="shared" si="1"/>
        <v>-14.016489988221437</v>
      </c>
    </row>
    <row r="7" spans="1:10" x14ac:dyDescent="0.15">
      <c r="A7" s="8" t="s">
        <v>1</v>
      </c>
      <c r="B7" s="6">
        <f t="shared" ref="B7" si="3">+B4+B5+B6</f>
        <v>391</v>
      </c>
      <c r="C7" s="6">
        <f>SUM(C4:C6)</f>
        <v>542</v>
      </c>
      <c r="D7" s="7">
        <f>+(B7-C7)*100/C7</f>
        <v>-27.859778597785979</v>
      </c>
      <c r="E7" s="6">
        <f>SUM(E4:E6)</f>
        <v>2712</v>
      </c>
      <c r="F7" s="6">
        <f>SUM(F4:F6)</f>
        <v>3949</v>
      </c>
      <c r="G7" s="7">
        <f t="shared" si="0"/>
        <v>-31.324385920486201</v>
      </c>
      <c r="H7" s="6">
        <f>SUM(H4:H6)</f>
        <v>5326</v>
      </c>
      <c r="I7" s="6">
        <f>SUM(I4:I6)</f>
        <v>6397</v>
      </c>
      <c r="J7" s="7">
        <f t="shared" si="1"/>
        <v>-16.74222291699234</v>
      </c>
    </row>
    <row r="8" spans="1:10" ht="13" x14ac:dyDescent="0.15">
      <c r="A8" s="1" t="s">
        <v>7</v>
      </c>
      <c r="B8" s="19">
        <v>145</v>
      </c>
      <c r="C8" s="19">
        <f>+'Julio 2019'!B8</f>
        <v>263</v>
      </c>
      <c r="D8" s="17">
        <f t="shared" si="2"/>
        <v>-44.866920152091254</v>
      </c>
      <c r="E8" s="2">
        <f>+B8+'Junio 2020'!E8</f>
        <v>1112</v>
      </c>
      <c r="F8" s="2">
        <f>+C8+'Junio 2020'!F8</f>
        <v>1665</v>
      </c>
      <c r="G8" s="17">
        <f t="shared" si="0"/>
        <v>-33.213213213213216</v>
      </c>
      <c r="H8" s="2">
        <f>+B8-C8+'Junio 2020'!H8</f>
        <v>2111</v>
      </c>
      <c r="I8" s="18">
        <f>+'Julio 2019'!H8</f>
        <v>2611</v>
      </c>
      <c r="J8" s="17">
        <f t="shared" si="1"/>
        <v>-19.149751053236308</v>
      </c>
    </row>
    <row r="9" spans="1:10" ht="13" x14ac:dyDescent="0.15">
      <c r="A9" s="1" t="s">
        <v>8</v>
      </c>
      <c r="B9" s="19">
        <v>213</v>
      </c>
      <c r="C9" s="19">
        <f>+'Julio 2019'!B9</f>
        <v>263</v>
      </c>
      <c r="D9" s="17">
        <f t="shared" si="2"/>
        <v>-19.011406844106464</v>
      </c>
      <c r="E9" s="2">
        <f>+B9+'Junio 2020'!E9</f>
        <v>1318</v>
      </c>
      <c r="F9" s="2">
        <f>+C9+'Junio 2020'!F9</f>
        <v>1808</v>
      </c>
      <c r="G9" s="17">
        <f t="shared" si="0"/>
        <v>-27.101769911504423</v>
      </c>
      <c r="H9" s="2">
        <f>+B9-C9+'Junio 2020'!H9</f>
        <v>2562</v>
      </c>
      <c r="I9" s="18">
        <f>+'Julio 2019'!H9</f>
        <v>2885</v>
      </c>
      <c r="J9" s="17">
        <f t="shared" si="1"/>
        <v>-11.195840554592721</v>
      </c>
    </row>
    <row r="10" spans="1:10" ht="13" x14ac:dyDescent="0.15">
      <c r="A10" s="1" t="s">
        <v>9</v>
      </c>
      <c r="B10" s="19">
        <v>273</v>
      </c>
      <c r="C10" s="19">
        <f>+'Julio 2019'!B10</f>
        <v>367</v>
      </c>
      <c r="D10" s="17">
        <f t="shared" si="2"/>
        <v>-25.61307901907357</v>
      </c>
      <c r="E10" s="2">
        <f>+B10+'Junio 2020'!E10</f>
        <v>1843</v>
      </c>
      <c r="F10" s="2">
        <f>+C10+'Junio 2020'!F10</f>
        <v>2688</v>
      </c>
      <c r="G10" s="17">
        <f t="shared" si="0"/>
        <v>-31.436011904761905</v>
      </c>
      <c r="H10" s="2">
        <f>+B10-C10+'Junio 2020'!H10</f>
        <v>3538</v>
      </c>
      <c r="I10" s="18">
        <f>+'Julio 2019'!H10</f>
        <v>4255</v>
      </c>
      <c r="J10" s="17">
        <f t="shared" si="1"/>
        <v>-16.850763807285546</v>
      </c>
    </row>
    <row r="11" spans="1:10" ht="13" x14ac:dyDescent="0.15">
      <c r="A11" s="1" t="s">
        <v>10</v>
      </c>
      <c r="B11" s="19">
        <v>209</v>
      </c>
      <c r="C11" s="19">
        <f>+'Julio 2019'!B11</f>
        <v>284</v>
      </c>
      <c r="D11" s="17">
        <f t="shared" si="2"/>
        <v>-26.408450704225352</v>
      </c>
      <c r="E11" s="2">
        <f>+B11+'Junio 2020'!E11</f>
        <v>1317</v>
      </c>
      <c r="F11" s="2">
        <f>+C11+'Junio 2020'!F11</f>
        <v>2055</v>
      </c>
      <c r="G11" s="17">
        <f t="shared" si="0"/>
        <v>-35.912408759124091</v>
      </c>
      <c r="H11" s="2">
        <f>+B11-C11+'Junio 2020'!H11</f>
        <v>2563</v>
      </c>
      <c r="I11" s="18">
        <f>+'Julio 2019'!H11</f>
        <v>3158</v>
      </c>
      <c r="J11" s="17">
        <f t="shared" si="1"/>
        <v>-18.841038632045599</v>
      </c>
    </row>
    <row r="12" spans="1:10" ht="13" x14ac:dyDescent="0.15">
      <c r="A12" s="1" t="s">
        <v>11</v>
      </c>
      <c r="B12" s="19">
        <v>240</v>
      </c>
      <c r="C12" s="19">
        <f>+'Julio 2019'!B12</f>
        <v>253</v>
      </c>
      <c r="D12" s="17">
        <f t="shared" si="2"/>
        <v>-5.1383399209486162</v>
      </c>
      <c r="E12" s="2">
        <f>+B12+'Junio 2020'!E12</f>
        <v>1429</v>
      </c>
      <c r="F12" s="2">
        <f>+C12+'Junio 2020'!F12</f>
        <v>2026</v>
      </c>
      <c r="G12" s="17">
        <f t="shared" si="0"/>
        <v>-29.466929911154985</v>
      </c>
      <c r="H12" s="2">
        <f>+B12-C12+'Junio 2020'!H12</f>
        <v>2772</v>
      </c>
      <c r="I12" s="18">
        <f>+'Julio 2019'!H12</f>
        <v>3167</v>
      </c>
      <c r="J12" s="17">
        <f t="shared" si="1"/>
        <v>-12.472371329333754</v>
      </c>
    </row>
    <row r="13" spans="1:10" x14ac:dyDescent="0.15">
      <c r="A13" s="8" t="s">
        <v>2</v>
      </c>
      <c r="B13" s="6">
        <f t="shared" ref="B13" si="4">+B8+B9+B10+B11+B12</f>
        <v>1080</v>
      </c>
      <c r="C13" s="6">
        <f>SUM(C8:C12)</f>
        <v>1430</v>
      </c>
      <c r="D13" s="7">
        <f>+(B13-C13)*100/C13</f>
        <v>-24.475524475524477</v>
      </c>
      <c r="E13" s="6">
        <f>SUM(E8:E12)</f>
        <v>7019</v>
      </c>
      <c r="F13" s="6">
        <f>SUM(F8:F12)</f>
        <v>10242</v>
      </c>
      <c r="G13" s="7">
        <f t="shared" si="0"/>
        <v>-31.468463190783051</v>
      </c>
      <c r="H13" s="6">
        <f>SUM(H8:H12)</f>
        <v>13546</v>
      </c>
      <c r="I13" s="6">
        <f>SUM(I8:I12)</f>
        <v>16076</v>
      </c>
      <c r="J13" s="7">
        <f t="shared" si="1"/>
        <v>-15.737745707887534</v>
      </c>
    </row>
    <row r="14" spans="1:10" ht="13" x14ac:dyDescent="0.15">
      <c r="A14" s="1" t="s">
        <v>12</v>
      </c>
      <c r="B14" s="19">
        <v>107</v>
      </c>
      <c r="C14" s="19">
        <f>+'Julio 2019'!B14</f>
        <v>126</v>
      </c>
      <c r="D14" s="17">
        <f t="shared" si="2"/>
        <v>-15.079365079365079</v>
      </c>
      <c r="E14" s="2">
        <f>+B14+'Junio 2020'!E14</f>
        <v>674</v>
      </c>
      <c r="F14" s="2">
        <f>+C14+'Junio 2020'!F14</f>
        <v>922</v>
      </c>
      <c r="G14" s="17">
        <f t="shared" si="0"/>
        <v>-26.898047722342731</v>
      </c>
      <c r="H14" s="2">
        <f>+B14-C14+'Junio 2020'!H14</f>
        <v>1333</v>
      </c>
      <c r="I14" s="18">
        <f>+'Julio 2019'!H14</f>
        <v>1505</v>
      </c>
      <c r="J14" s="17">
        <f t="shared" si="1"/>
        <v>-11.428571428571429</v>
      </c>
    </row>
    <row r="15" spans="1:10" ht="13" x14ac:dyDescent="0.15">
      <c r="A15" s="1" t="s">
        <v>13</v>
      </c>
      <c r="B15" s="19">
        <v>108</v>
      </c>
      <c r="C15" s="19">
        <f>+'Julio 2019'!B15</f>
        <v>87</v>
      </c>
      <c r="D15" s="17">
        <f t="shared" si="2"/>
        <v>24.137931034482758</v>
      </c>
      <c r="E15" s="2">
        <f>+B15+'Junio 2020'!E15</f>
        <v>591</v>
      </c>
      <c r="F15" s="2">
        <f>+C15+'Junio 2020'!F15</f>
        <v>806</v>
      </c>
      <c r="G15" s="17">
        <f t="shared" si="0"/>
        <v>-26.674937965260547</v>
      </c>
      <c r="H15" s="2">
        <f>+B15-C15+'Junio 2020'!H15</f>
        <v>1088</v>
      </c>
      <c r="I15" s="18">
        <f>+'Julio 2019'!H15</f>
        <v>1255</v>
      </c>
      <c r="J15" s="17">
        <f t="shared" si="1"/>
        <v>-13.306772908366534</v>
      </c>
    </row>
    <row r="16" spans="1:10" ht="13" x14ac:dyDescent="0.15">
      <c r="A16" s="1" t="s">
        <v>14</v>
      </c>
      <c r="B16" s="19">
        <v>86</v>
      </c>
      <c r="C16" s="19">
        <f>+'Julio 2019'!B16</f>
        <v>94</v>
      </c>
      <c r="D16" s="17">
        <f t="shared" si="2"/>
        <v>-8.5106382978723403</v>
      </c>
      <c r="E16" s="2">
        <f>+B16+'Junio 2020'!E16</f>
        <v>529</v>
      </c>
      <c r="F16" s="2">
        <f>+C16+'Junio 2020'!F16</f>
        <v>690</v>
      </c>
      <c r="G16" s="17">
        <f t="shared" si="0"/>
        <v>-23.333333333333332</v>
      </c>
      <c r="H16" s="2">
        <f>+B16-C16+'Junio 2020'!H16</f>
        <v>963</v>
      </c>
      <c r="I16" s="18">
        <f>+'Julio 2019'!H16</f>
        <v>1085</v>
      </c>
      <c r="J16" s="17">
        <f t="shared" si="1"/>
        <v>-11.244239631336406</v>
      </c>
    </row>
    <row r="17" spans="1:10" ht="13" x14ac:dyDescent="0.15">
      <c r="A17" s="1" t="s">
        <v>15</v>
      </c>
      <c r="B17" s="19">
        <v>62</v>
      </c>
      <c r="C17" s="19">
        <f>+'Julio 2019'!B17</f>
        <v>79</v>
      </c>
      <c r="D17" s="17">
        <f t="shared" si="2"/>
        <v>-21.518987341772153</v>
      </c>
      <c r="E17" s="2">
        <f>+B17+'Junio 2020'!E17</f>
        <v>383</v>
      </c>
      <c r="F17" s="2">
        <f>+C17+'Junio 2020'!F17</f>
        <v>480</v>
      </c>
      <c r="G17" s="17">
        <f t="shared" si="0"/>
        <v>-20.208333333333332</v>
      </c>
      <c r="H17" s="2">
        <f>+B17-C17+'Junio 2020'!H17</f>
        <v>722</v>
      </c>
      <c r="I17" s="18">
        <f>+'Julio 2019'!H17</f>
        <v>763</v>
      </c>
      <c r="J17" s="17">
        <f t="shared" si="1"/>
        <v>-5.3735255570117957</v>
      </c>
    </row>
    <row r="18" spans="1:10" ht="13" x14ac:dyDescent="0.15">
      <c r="A18" s="1" t="s">
        <v>31</v>
      </c>
      <c r="B18" s="19">
        <v>59</v>
      </c>
      <c r="C18" s="19">
        <f>+'Julio 2019'!B18</f>
        <v>53</v>
      </c>
      <c r="D18" s="17">
        <f t="shared" si="2"/>
        <v>11.320754716981131</v>
      </c>
      <c r="E18" s="2">
        <f>+B18+'Junio 2020'!E18</f>
        <v>240</v>
      </c>
      <c r="F18" s="2">
        <f>+C18+'Junio 2020'!F18</f>
        <v>329</v>
      </c>
      <c r="G18" s="17">
        <f t="shared" si="0"/>
        <v>-27.051671732522795</v>
      </c>
      <c r="H18" s="2">
        <f>+B18-C18+'Junio 2020'!H18</f>
        <v>448</v>
      </c>
      <c r="I18" s="18">
        <f>+'Julio 2019'!H18</f>
        <v>509</v>
      </c>
      <c r="J18" s="17">
        <f t="shared" si="1"/>
        <v>-11.984282907662083</v>
      </c>
    </row>
    <row r="19" spans="1:10" x14ac:dyDescent="0.15">
      <c r="A19" s="8" t="s">
        <v>3</v>
      </c>
      <c r="B19" s="6">
        <f t="shared" ref="B19" si="5">+B14+B16+B15+B17+B18</f>
        <v>422</v>
      </c>
      <c r="C19" s="6">
        <f>SUM(C14:C18)</f>
        <v>439</v>
      </c>
      <c r="D19" s="7">
        <f>+(B19-C19)*100/C19</f>
        <v>-3.8724373576309796</v>
      </c>
      <c r="E19" s="6">
        <f>SUM(E14:E18)</f>
        <v>2417</v>
      </c>
      <c r="F19" s="6">
        <f>SUM(F14:F18)</f>
        <v>3227</v>
      </c>
      <c r="G19" s="7">
        <f t="shared" si="0"/>
        <v>-25.100712736287573</v>
      </c>
      <c r="H19" s="6">
        <f>SUM(H14:H18)</f>
        <v>4554</v>
      </c>
      <c r="I19" s="6">
        <f>SUM(I14:I18)</f>
        <v>5117</v>
      </c>
      <c r="J19" s="7">
        <f t="shared" si="1"/>
        <v>-11.002540551104163</v>
      </c>
    </row>
    <row r="20" spans="1:10" ht="13" x14ac:dyDescent="0.15">
      <c r="A20" s="1" t="s">
        <v>16</v>
      </c>
      <c r="B20" s="19">
        <v>29</v>
      </c>
      <c r="C20" s="19">
        <f>+'Julio 2019'!B20</f>
        <v>26</v>
      </c>
      <c r="D20" s="17">
        <f t="shared" ref="D20:D27" si="6">+(B20-C20)*100/C20</f>
        <v>11.538461538461538</v>
      </c>
      <c r="E20" s="2">
        <f>+B20+'Junio 2020'!E20</f>
        <v>213</v>
      </c>
      <c r="F20" s="2">
        <f>+C20+'Junio 2020'!F20</f>
        <v>248</v>
      </c>
      <c r="G20" s="17">
        <f t="shared" si="0"/>
        <v>-14.112903225806452</v>
      </c>
      <c r="H20" s="2">
        <f>+B20-C20+'Junio 2020'!H20</f>
        <v>388</v>
      </c>
      <c r="I20" s="18">
        <f>+'Julio 2019'!H20</f>
        <v>393</v>
      </c>
      <c r="J20" s="17">
        <f t="shared" si="1"/>
        <v>-1.272264631043257</v>
      </c>
    </row>
    <row r="21" spans="1:10" ht="13" x14ac:dyDescent="0.15">
      <c r="A21" s="1" t="s">
        <v>17</v>
      </c>
      <c r="B21" s="19">
        <v>38</v>
      </c>
      <c r="C21" s="19">
        <f>+'Julio 2019'!B21</f>
        <v>32</v>
      </c>
      <c r="D21" s="17">
        <f t="shared" si="6"/>
        <v>18.75</v>
      </c>
      <c r="E21" s="2">
        <f>+B21+'Junio 2020'!E21</f>
        <v>207</v>
      </c>
      <c r="F21" s="2">
        <f>+C21+'Junio 2020'!F21</f>
        <v>216</v>
      </c>
      <c r="G21" s="17">
        <f t="shared" si="0"/>
        <v>-4.166666666666667</v>
      </c>
      <c r="H21" s="2">
        <f>+B21-C21+'Junio 2020'!H21</f>
        <v>374</v>
      </c>
      <c r="I21" s="18">
        <f>+'Julio 2019'!H21</f>
        <v>367</v>
      </c>
      <c r="J21" s="17">
        <f t="shared" si="1"/>
        <v>1.9073569482288828</v>
      </c>
    </row>
    <row r="22" spans="1:10" ht="13" x14ac:dyDescent="0.15">
      <c r="A22" s="1" t="s">
        <v>19</v>
      </c>
      <c r="B22" s="19">
        <v>21</v>
      </c>
      <c r="C22" s="19">
        <f>+'Julio 2019'!B22</f>
        <v>7</v>
      </c>
      <c r="D22" s="17">
        <f t="shared" si="6"/>
        <v>200</v>
      </c>
      <c r="E22" s="2">
        <f>+B22+'Junio 2020'!E22</f>
        <v>97</v>
      </c>
      <c r="F22" s="2">
        <f>+C22+'Junio 2020'!F22</f>
        <v>112</v>
      </c>
      <c r="G22" s="17">
        <f t="shared" si="0"/>
        <v>-13.392857142857142</v>
      </c>
      <c r="H22" s="2">
        <f>+B22-C22+'Junio 2020'!H22</f>
        <v>155</v>
      </c>
      <c r="I22" s="18">
        <f>+'Julio 2019'!H22</f>
        <v>186</v>
      </c>
      <c r="J22" s="17">
        <f t="shared" si="1"/>
        <v>-16.666666666666668</v>
      </c>
    </row>
    <row r="23" spans="1:10" ht="13" x14ac:dyDescent="0.15">
      <c r="A23" s="1" t="s">
        <v>18</v>
      </c>
      <c r="B23" s="19">
        <v>15</v>
      </c>
      <c r="C23" s="19">
        <f>+'Julio 2019'!B23</f>
        <v>13</v>
      </c>
      <c r="D23" s="17">
        <f t="shared" si="6"/>
        <v>15.384615384615385</v>
      </c>
      <c r="E23" s="2">
        <f>+B23+'Junio 2020'!E23</f>
        <v>95</v>
      </c>
      <c r="F23" s="2">
        <f>+C23+'Junio 2020'!F23</f>
        <v>112</v>
      </c>
      <c r="G23" s="17">
        <f t="shared" si="0"/>
        <v>-15.178571428571429</v>
      </c>
      <c r="H23" s="2">
        <f>+B23-C23+'Junio 2020'!H23</f>
        <v>202</v>
      </c>
      <c r="I23" s="18">
        <f>+'Julio 2019'!H23</f>
        <v>178</v>
      </c>
      <c r="J23" s="17">
        <f t="shared" si="1"/>
        <v>13.48314606741573</v>
      </c>
    </row>
    <row r="24" spans="1:10" ht="13" x14ac:dyDescent="0.15">
      <c r="A24" s="1" t="s">
        <v>20</v>
      </c>
      <c r="B24" s="19">
        <v>16</v>
      </c>
      <c r="C24" s="19">
        <f>+'Julio 2019'!B24</f>
        <v>13</v>
      </c>
      <c r="D24" s="17">
        <f t="shared" si="6"/>
        <v>23.076923076923077</v>
      </c>
      <c r="E24" s="2">
        <f>+B24+'Junio 2020'!E24</f>
        <v>90</v>
      </c>
      <c r="F24" s="2">
        <f>+C24+'Junio 2020'!F24</f>
        <v>109</v>
      </c>
      <c r="G24" s="17">
        <f t="shared" si="0"/>
        <v>-17.431192660550458</v>
      </c>
      <c r="H24" s="2">
        <f>+B24-C24+'Junio 2020'!H24</f>
        <v>169</v>
      </c>
      <c r="I24" s="18">
        <f>+'Julio 2019'!H24</f>
        <v>177</v>
      </c>
      <c r="J24" s="17">
        <f t="shared" si="1"/>
        <v>-4.5197740112994351</v>
      </c>
    </row>
    <row r="25" spans="1:10" ht="13" x14ac:dyDescent="0.15">
      <c r="A25" s="1" t="s">
        <v>22</v>
      </c>
      <c r="B25" s="19">
        <v>32</v>
      </c>
      <c r="C25" s="19">
        <f>+'Julio 2019'!B25</f>
        <v>31</v>
      </c>
      <c r="D25" s="17">
        <f t="shared" si="6"/>
        <v>3.225806451612903</v>
      </c>
      <c r="E25" s="2">
        <f>+B25+'Junio 2020'!E25</f>
        <v>185</v>
      </c>
      <c r="F25" s="2">
        <f>+C25+'Junio 2020'!F25</f>
        <v>232</v>
      </c>
      <c r="G25" s="17">
        <f t="shared" si="0"/>
        <v>-20.258620689655171</v>
      </c>
      <c r="H25" s="2">
        <f>+B25-C25+'Junio 2020'!H25</f>
        <v>343</v>
      </c>
      <c r="I25" s="18">
        <f>+'Julio 2019'!H25</f>
        <v>364</v>
      </c>
      <c r="J25" s="17">
        <f t="shared" si="1"/>
        <v>-5.7692307692307692</v>
      </c>
    </row>
    <row r="26" spans="1:10" ht="13" x14ac:dyDescent="0.15">
      <c r="A26" s="1" t="s">
        <v>21</v>
      </c>
      <c r="B26" s="19">
        <v>10</v>
      </c>
      <c r="C26" s="19">
        <f>+'Julio 2019'!B26</f>
        <v>11</v>
      </c>
      <c r="D26" s="17">
        <f t="shared" si="6"/>
        <v>-9.0909090909090917</v>
      </c>
      <c r="E26" s="2">
        <f>+B26+'Junio 2020'!E26</f>
        <v>62</v>
      </c>
      <c r="F26" s="2">
        <f>+C26+'Junio 2020'!F26</f>
        <v>55</v>
      </c>
      <c r="G26" s="17">
        <f t="shared" si="0"/>
        <v>12.727272727272727</v>
      </c>
      <c r="H26" s="2">
        <f>+B26-C26+'Junio 2020'!H26</f>
        <v>104</v>
      </c>
      <c r="I26" s="18">
        <f>+'Julio 2019'!H26</f>
        <v>89</v>
      </c>
      <c r="J26" s="17">
        <f t="shared" si="1"/>
        <v>16.853932584269664</v>
      </c>
    </row>
    <row r="27" spans="1:10" ht="13" x14ac:dyDescent="0.15">
      <c r="A27" s="1" t="s">
        <v>30</v>
      </c>
      <c r="B27" s="19">
        <v>3</v>
      </c>
      <c r="C27" s="19">
        <f>+'Julio 2019'!B27</f>
        <v>8</v>
      </c>
      <c r="D27" s="17">
        <f t="shared" si="6"/>
        <v>-62.5</v>
      </c>
      <c r="E27" s="2">
        <f>+B27+'Junio 2020'!E27</f>
        <v>28</v>
      </c>
      <c r="F27" s="2">
        <f>+C27+'Junio 2020'!F27</f>
        <v>22</v>
      </c>
      <c r="G27" s="17">
        <f t="shared" si="0"/>
        <v>27.272727272727273</v>
      </c>
      <c r="H27" s="2">
        <f>+B27-C27+'Junio 2020'!H27</f>
        <v>55</v>
      </c>
      <c r="I27" s="18">
        <f>+'Julio 2019'!H27</f>
        <v>43</v>
      </c>
      <c r="J27" s="17">
        <f t="shared" si="1"/>
        <v>27.906976744186046</v>
      </c>
    </row>
    <row r="28" spans="1:10" x14ac:dyDescent="0.15">
      <c r="A28" s="8" t="s">
        <v>27</v>
      </c>
      <c r="B28" s="6">
        <f>SUM(B20:B27)</f>
        <v>164</v>
      </c>
      <c r="C28" s="6">
        <f>SUM(C20:C27)</f>
        <v>141</v>
      </c>
      <c r="D28" s="7">
        <f>+(B28-C28)*100/C28</f>
        <v>16.312056737588652</v>
      </c>
      <c r="E28" s="6">
        <f>SUM(E20:E27)</f>
        <v>977</v>
      </c>
      <c r="F28" s="6">
        <f>SUM(F20:F27)</f>
        <v>1106</v>
      </c>
      <c r="G28" s="7">
        <f>+(E28-F28)*100/F28</f>
        <v>-11.66365280289331</v>
      </c>
      <c r="H28" s="6">
        <f>SUM(H20:H27)</f>
        <v>1790</v>
      </c>
      <c r="I28" s="6">
        <f>SUM(I20:I27)</f>
        <v>1797</v>
      </c>
      <c r="J28" s="7">
        <f>+(H28-I28)*100/I28</f>
        <v>-0.38953811908736785</v>
      </c>
    </row>
    <row r="29" spans="1:10" ht="14" x14ac:dyDescent="0.15">
      <c r="A29" s="16" t="s">
        <v>28</v>
      </c>
      <c r="B29" s="14">
        <f>+B7+B13+B19+B28</f>
        <v>2057</v>
      </c>
      <c r="C29" s="14">
        <f>+C7+C13+C19+C28</f>
        <v>2552</v>
      </c>
      <c r="D29" s="15">
        <f>+(B29-C29)*100/C29</f>
        <v>-19.396551724137932</v>
      </c>
      <c r="E29" s="14">
        <f t="shared" ref="E29:I29" si="7">+E7+E13+E19+E28</f>
        <v>13125</v>
      </c>
      <c r="F29" s="14">
        <f t="shared" si="7"/>
        <v>18524</v>
      </c>
      <c r="G29" s="15">
        <f>+(E29-F29)*100/F29</f>
        <v>-29.145972792053552</v>
      </c>
      <c r="H29" s="14">
        <f t="shared" si="7"/>
        <v>25216</v>
      </c>
      <c r="I29" s="14">
        <f t="shared" si="7"/>
        <v>29387</v>
      </c>
      <c r="J29" s="15">
        <f>+(H29-I29)*100/I29</f>
        <v>-14.193350801374757</v>
      </c>
    </row>
    <row r="30" spans="1:10" x14ac:dyDescent="0.15">
      <c r="A30" s="13" t="s">
        <v>29</v>
      </c>
      <c r="B30" s="13">
        <f>+B29-B7</f>
        <v>1666</v>
      </c>
      <c r="C30" s="13">
        <f>+C29-C7</f>
        <v>2010</v>
      </c>
      <c r="D30" s="12">
        <f>+(B30-C30)*100/C30</f>
        <v>-17.114427860696516</v>
      </c>
      <c r="E30" s="13">
        <f t="shared" ref="E30:I30" si="8">+E29-E7</f>
        <v>10413</v>
      </c>
      <c r="F30" s="13">
        <f t="shared" si="8"/>
        <v>14575</v>
      </c>
      <c r="G30" s="12">
        <f>+(E30-F30)*100/F30</f>
        <v>-28.555746140651802</v>
      </c>
      <c r="H30" s="13">
        <f t="shared" si="8"/>
        <v>19890</v>
      </c>
      <c r="I30" s="13">
        <f t="shared" si="8"/>
        <v>22990</v>
      </c>
      <c r="J30" s="12">
        <f>+(H30-I30)*100/I30</f>
        <v>-13.484123531970422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102</v>
      </c>
      <c r="C4" s="19">
        <f>+'Junio 2019'!B4</f>
        <v>169</v>
      </c>
      <c r="D4" s="17">
        <f>+(B4-C4)*100/C4</f>
        <v>-39.644970414201183</v>
      </c>
      <c r="E4" s="2">
        <f>+B4+'Mayo 2020'!E4</f>
        <v>620</v>
      </c>
      <c r="F4" s="2">
        <f>+C4+'Mayo 2020'!F4</f>
        <v>917</v>
      </c>
      <c r="G4" s="17">
        <f t="shared" ref="G4:G27" si="0">+(E4-F4)*100/F4</f>
        <v>-32.388222464558339</v>
      </c>
      <c r="H4" s="2">
        <f>+B4-C4+'Mayo 2020'!H4</f>
        <v>1563</v>
      </c>
      <c r="I4" s="18">
        <f>+'Junio 2019'!H4</f>
        <v>1754</v>
      </c>
      <c r="J4" s="17">
        <f t="shared" ref="J4:J27" si="1">+(H4-I4)*100/I4</f>
        <v>-10.889395667046751</v>
      </c>
    </row>
    <row r="5" spans="1:10" ht="13" x14ac:dyDescent="0.15">
      <c r="A5" s="1" t="s">
        <v>5</v>
      </c>
      <c r="B5" s="19">
        <v>128</v>
      </c>
      <c r="C5" s="19">
        <f>+'Junio 2019'!B5</f>
        <v>187</v>
      </c>
      <c r="D5" s="17">
        <f t="shared" ref="D5:D18" si="2">+(B5-C5)*100/C5</f>
        <v>-31.550802139037433</v>
      </c>
      <c r="E5" s="2">
        <f>+B5+'Mayo 2020'!E5</f>
        <v>698</v>
      </c>
      <c r="F5" s="2">
        <f>+C5+'Mayo 2020'!F5</f>
        <v>1144</v>
      </c>
      <c r="G5" s="17">
        <f t="shared" si="0"/>
        <v>-38.986013986013987</v>
      </c>
      <c r="H5" s="2">
        <f>+B5-C5+'Mayo 2020'!H5</f>
        <v>1694</v>
      </c>
      <c r="I5" s="18">
        <f>+'Junio 2019'!H5</f>
        <v>2102</v>
      </c>
      <c r="J5" s="17">
        <f t="shared" si="1"/>
        <v>-19.410085632730734</v>
      </c>
    </row>
    <row r="6" spans="1:10" ht="13" x14ac:dyDescent="0.15">
      <c r="A6" s="1" t="s">
        <v>6</v>
      </c>
      <c r="B6" s="19">
        <v>178</v>
      </c>
      <c r="C6" s="19">
        <f>+'Junio 2019'!B6</f>
        <v>194</v>
      </c>
      <c r="D6" s="17">
        <f t="shared" si="2"/>
        <v>-8.2474226804123703</v>
      </c>
      <c r="E6" s="2">
        <f>+B6+'Mayo 2020'!E6</f>
        <v>1003</v>
      </c>
      <c r="F6" s="2">
        <f>+C6+'Mayo 2020'!F6</f>
        <v>1346</v>
      </c>
      <c r="G6" s="17">
        <f t="shared" si="0"/>
        <v>-25.482912332838037</v>
      </c>
      <c r="H6" s="2">
        <f>+B6-C6+'Mayo 2020'!H6</f>
        <v>2220</v>
      </c>
      <c r="I6" s="18">
        <f>+'Junio 2019'!H6</f>
        <v>2549</v>
      </c>
      <c r="J6" s="17">
        <f t="shared" si="1"/>
        <v>-12.907022361710474</v>
      </c>
    </row>
    <row r="7" spans="1:10" x14ac:dyDescent="0.15">
      <c r="A7" s="8" t="s">
        <v>1</v>
      </c>
      <c r="B7" s="6">
        <f t="shared" ref="B7" si="3">+B4+B5+B6</f>
        <v>408</v>
      </c>
      <c r="C7" s="6">
        <f>SUM(C4:C6)</f>
        <v>550</v>
      </c>
      <c r="D7" s="7">
        <f>+(B7-C7)*100/C7</f>
        <v>-25.818181818181817</v>
      </c>
      <c r="E7" s="6">
        <f>SUM(E4:E6)</f>
        <v>2321</v>
      </c>
      <c r="F7" s="6">
        <f>SUM(F4:F6)</f>
        <v>3407</v>
      </c>
      <c r="G7" s="7">
        <f t="shared" si="0"/>
        <v>-31.875550337540357</v>
      </c>
      <c r="H7" s="6">
        <f>SUM(H4:H6)</f>
        <v>5477</v>
      </c>
      <c r="I7" s="6">
        <f>SUM(I4:I6)</f>
        <v>6405</v>
      </c>
      <c r="J7" s="7">
        <f t="shared" si="1"/>
        <v>-14.488680718188915</v>
      </c>
    </row>
    <row r="8" spans="1:10" ht="13" x14ac:dyDescent="0.15">
      <c r="A8" s="1" t="s">
        <v>7</v>
      </c>
      <c r="B8" s="19">
        <v>159</v>
      </c>
      <c r="C8" s="19">
        <f>+'Junio 2019'!B8</f>
        <v>218</v>
      </c>
      <c r="D8" s="17">
        <f t="shared" si="2"/>
        <v>-27.064220183486238</v>
      </c>
      <c r="E8" s="2">
        <f>+B8+'Mayo 2020'!E8</f>
        <v>967</v>
      </c>
      <c r="F8" s="2">
        <f>+C8+'Mayo 2020'!F8</f>
        <v>1402</v>
      </c>
      <c r="G8" s="17">
        <f t="shared" si="0"/>
        <v>-31.027104136947219</v>
      </c>
      <c r="H8" s="2">
        <f>+B8-C8+'Mayo 2020'!H8</f>
        <v>2229</v>
      </c>
      <c r="I8" s="18">
        <f>+'Junio 2019'!H8</f>
        <v>2554</v>
      </c>
      <c r="J8" s="17">
        <f t="shared" si="1"/>
        <v>-12.725137039937353</v>
      </c>
    </row>
    <row r="9" spans="1:10" ht="13" x14ac:dyDescent="0.15">
      <c r="A9" s="1" t="s">
        <v>8</v>
      </c>
      <c r="B9" s="19">
        <v>190</v>
      </c>
      <c r="C9" s="19">
        <f>+'Junio 2019'!B9</f>
        <v>251</v>
      </c>
      <c r="D9" s="17">
        <f t="shared" si="2"/>
        <v>-24.302788844621514</v>
      </c>
      <c r="E9" s="2">
        <f>+B9+'Mayo 2020'!E9</f>
        <v>1105</v>
      </c>
      <c r="F9" s="2">
        <f>+C9+'Mayo 2020'!F9</f>
        <v>1545</v>
      </c>
      <c r="G9" s="17">
        <f t="shared" si="0"/>
        <v>-28.478964401294498</v>
      </c>
      <c r="H9" s="2">
        <f>+B9-C9+'Mayo 2020'!H9</f>
        <v>2612</v>
      </c>
      <c r="I9" s="18">
        <f>+'Junio 2019'!H9</f>
        <v>2875</v>
      </c>
      <c r="J9" s="17">
        <f t="shared" si="1"/>
        <v>-9.1478260869565222</v>
      </c>
    </row>
    <row r="10" spans="1:10" ht="13" x14ac:dyDescent="0.15">
      <c r="A10" s="1" t="s">
        <v>9</v>
      </c>
      <c r="B10" s="19">
        <v>283</v>
      </c>
      <c r="C10" s="19">
        <f>+'Junio 2019'!B10</f>
        <v>326</v>
      </c>
      <c r="D10" s="17">
        <f t="shared" si="2"/>
        <v>-13.190184049079754</v>
      </c>
      <c r="E10" s="2">
        <f>+B10+'Mayo 2020'!E10</f>
        <v>1570</v>
      </c>
      <c r="F10" s="2">
        <f>+C10+'Mayo 2020'!F10</f>
        <v>2321</v>
      </c>
      <c r="G10" s="17">
        <f t="shared" si="0"/>
        <v>-32.356742783283067</v>
      </c>
      <c r="H10" s="2">
        <f>+B10-C10+'Mayo 2020'!H10</f>
        <v>3632</v>
      </c>
      <c r="I10" s="18">
        <f>+'Junio 2019'!H10</f>
        <v>4226</v>
      </c>
      <c r="J10" s="17">
        <f t="shared" si="1"/>
        <v>-14.055844770468529</v>
      </c>
    </row>
    <row r="11" spans="1:10" ht="13" x14ac:dyDescent="0.15">
      <c r="A11" s="1" t="s">
        <v>10</v>
      </c>
      <c r="B11" s="19">
        <v>203</v>
      </c>
      <c r="C11" s="19">
        <f>+'Junio 2019'!B11</f>
        <v>293</v>
      </c>
      <c r="D11" s="17">
        <f t="shared" si="2"/>
        <v>-30.716723549488055</v>
      </c>
      <c r="E11" s="2">
        <f>+B11+'Mayo 2020'!E11</f>
        <v>1108</v>
      </c>
      <c r="F11" s="2">
        <f>+C11+'Mayo 2020'!F11</f>
        <v>1771</v>
      </c>
      <c r="G11" s="17">
        <f t="shared" si="0"/>
        <v>-37.436476566911352</v>
      </c>
      <c r="H11" s="2">
        <f>+B11-C11+'Mayo 2020'!H11</f>
        <v>2638</v>
      </c>
      <c r="I11" s="18">
        <f>+'Junio 2019'!H11</f>
        <v>3108</v>
      </c>
      <c r="J11" s="17">
        <f t="shared" si="1"/>
        <v>-15.122265122265123</v>
      </c>
    </row>
    <row r="12" spans="1:10" ht="13" x14ac:dyDescent="0.15">
      <c r="A12" s="1" t="s">
        <v>11</v>
      </c>
      <c r="B12" s="19">
        <v>197</v>
      </c>
      <c r="C12" s="19">
        <f>+'Junio 2019'!B12</f>
        <v>265</v>
      </c>
      <c r="D12" s="17">
        <f t="shared" si="2"/>
        <v>-25.660377358490567</v>
      </c>
      <c r="E12" s="2">
        <f>+B12+'Mayo 2020'!E12</f>
        <v>1189</v>
      </c>
      <c r="F12" s="2">
        <f>+C12+'Mayo 2020'!F12</f>
        <v>1773</v>
      </c>
      <c r="G12" s="17">
        <f t="shared" si="0"/>
        <v>-32.9385222786238</v>
      </c>
      <c r="H12" s="2">
        <f>+B12-C12+'Mayo 2020'!H12</f>
        <v>2785</v>
      </c>
      <c r="I12" s="18">
        <f>+'Junio 2019'!H12</f>
        <v>3160</v>
      </c>
      <c r="J12" s="17">
        <f t="shared" si="1"/>
        <v>-11.867088607594937</v>
      </c>
    </row>
    <row r="13" spans="1:10" x14ac:dyDescent="0.15">
      <c r="A13" s="8" t="s">
        <v>2</v>
      </c>
      <c r="B13" s="6">
        <f t="shared" ref="B13" si="4">+B8+B9+B10+B11+B12</f>
        <v>1032</v>
      </c>
      <c r="C13" s="6">
        <f>SUM(C8:C12)</f>
        <v>1353</v>
      </c>
      <c r="D13" s="7">
        <f>+(B13-C13)*100/C13</f>
        <v>-23.725055432372507</v>
      </c>
      <c r="E13" s="6">
        <f>SUM(E8:E12)</f>
        <v>5939</v>
      </c>
      <c r="F13" s="6">
        <f>SUM(F8:F12)</f>
        <v>8812</v>
      </c>
      <c r="G13" s="7">
        <f t="shared" si="0"/>
        <v>-32.60326827054017</v>
      </c>
      <c r="H13" s="6">
        <f>SUM(H8:H12)</f>
        <v>13896</v>
      </c>
      <c r="I13" s="6">
        <f>SUM(I8:I12)</f>
        <v>15923</v>
      </c>
      <c r="J13" s="7">
        <f t="shared" si="1"/>
        <v>-12.73001318846951</v>
      </c>
    </row>
    <row r="14" spans="1:10" ht="13" x14ac:dyDescent="0.15">
      <c r="A14" s="1" t="s">
        <v>12</v>
      </c>
      <c r="B14" s="19">
        <v>108</v>
      </c>
      <c r="C14" s="19">
        <f>+'Junio 2019'!B14</f>
        <v>136</v>
      </c>
      <c r="D14" s="17">
        <f t="shared" si="2"/>
        <v>-20.588235294117649</v>
      </c>
      <c r="E14" s="2">
        <f>+B14+'Mayo 2020'!E14</f>
        <v>567</v>
      </c>
      <c r="F14" s="2">
        <f>+C14+'Mayo 2020'!F14</f>
        <v>796</v>
      </c>
      <c r="G14" s="17">
        <f t="shared" si="0"/>
        <v>-28.768844221105528</v>
      </c>
      <c r="H14" s="2">
        <f>+B14-C14+'Mayo 2020'!H14</f>
        <v>1352</v>
      </c>
      <c r="I14" s="18">
        <f>+'Junio 2019'!H14</f>
        <v>1502</v>
      </c>
      <c r="J14" s="17">
        <f t="shared" si="1"/>
        <v>-9.9866844207723044</v>
      </c>
    </row>
    <row r="15" spans="1:10" ht="13" x14ac:dyDescent="0.15">
      <c r="A15" s="1" t="s">
        <v>13</v>
      </c>
      <c r="B15" s="19">
        <v>78</v>
      </c>
      <c r="C15" s="19">
        <f>+'Junio 2019'!B15</f>
        <v>108</v>
      </c>
      <c r="D15" s="17">
        <f t="shared" si="2"/>
        <v>-27.777777777777779</v>
      </c>
      <c r="E15" s="2">
        <f>+B15+'Mayo 2020'!E15</f>
        <v>483</v>
      </c>
      <c r="F15" s="2">
        <f>+C15+'Mayo 2020'!F15</f>
        <v>719</v>
      </c>
      <c r="G15" s="17">
        <f t="shared" si="0"/>
        <v>-32.823365785813628</v>
      </c>
      <c r="H15" s="2">
        <f>+B15-C15+'Mayo 2020'!H15</f>
        <v>1067</v>
      </c>
      <c r="I15" s="18">
        <f>+'Junio 2019'!H15</f>
        <v>1253</v>
      </c>
      <c r="J15" s="17">
        <f t="shared" si="1"/>
        <v>-14.844373503591381</v>
      </c>
    </row>
    <row r="16" spans="1:10" ht="13" x14ac:dyDescent="0.15">
      <c r="A16" s="1" t="s">
        <v>14</v>
      </c>
      <c r="B16" s="19">
        <v>57</v>
      </c>
      <c r="C16" s="19">
        <f>+'Junio 2019'!B16</f>
        <v>89</v>
      </c>
      <c r="D16" s="17">
        <f t="shared" si="2"/>
        <v>-35.955056179775283</v>
      </c>
      <c r="E16" s="2">
        <f>+B16+'Mayo 2020'!E16</f>
        <v>443</v>
      </c>
      <c r="F16" s="2">
        <f>+C16+'Mayo 2020'!F16</f>
        <v>596</v>
      </c>
      <c r="G16" s="17">
        <f t="shared" si="0"/>
        <v>-25.671140939597315</v>
      </c>
      <c r="H16" s="2">
        <f>+B16-C16+'Mayo 2020'!H16</f>
        <v>971</v>
      </c>
      <c r="I16" s="18">
        <f>+'Junio 2019'!H16</f>
        <v>1063</v>
      </c>
      <c r="J16" s="17">
        <f t="shared" si="1"/>
        <v>-8.6547507055503292</v>
      </c>
    </row>
    <row r="17" spans="1:10" ht="13" x14ac:dyDescent="0.15">
      <c r="A17" s="1" t="s">
        <v>15</v>
      </c>
      <c r="B17" s="19">
        <v>66</v>
      </c>
      <c r="C17" s="19">
        <f>+'Junio 2019'!B17</f>
        <v>71</v>
      </c>
      <c r="D17" s="17">
        <f t="shared" si="2"/>
        <v>-7.042253521126761</v>
      </c>
      <c r="E17" s="2">
        <f>+B17+'Mayo 2020'!E17</f>
        <v>321</v>
      </c>
      <c r="F17" s="2">
        <f>+C17+'Mayo 2020'!F17</f>
        <v>401</v>
      </c>
      <c r="G17" s="17">
        <f t="shared" si="0"/>
        <v>-19.950124688279303</v>
      </c>
      <c r="H17" s="2">
        <f>+B17-C17+'Mayo 2020'!H17</f>
        <v>739</v>
      </c>
      <c r="I17" s="18">
        <f>+'Junio 2019'!H17</f>
        <v>741</v>
      </c>
      <c r="J17" s="17">
        <f t="shared" si="1"/>
        <v>-0.26990553306342779</v>
      </c>
    </row>
    <row r="18" spans="1:10" ht="13" x14ac:dyDescent="0.15">
      <c r="A18" s="1" t="s">
        <v>31</v>
      </c>
      <c r="B18" s="19">
        <v>35</v>
      </c>
      <c r="C18" s="19">
        <f>+'Junio 2019'!B18</f>
        <v>45</v>
      </c>
      <c r="D18" s="17">
        <f t="shared" si="2"/>
        <v>-22.222222222222221</v>
      </c>
      <c r="E18" s="2">
        <f>+B18+'Mayo 2020'!E18</f>
        <v>181</v>
      </c>
      <c r="F18" s="2">
        <f>+C18+'Mayo 2020'!F18</f>
        <v>276</v>
      </c>
      <c r="G18" s="17">
        <f t="shared" si="0"/>
        <v>-34.420289855072461</v>
      </c>
      <c r="H18" s="2">
        <f>+B18-C18+'Mayo 2020'!H18</f>
        <v>442</v>
      </c>
      <c r="I18" s="18">
        <f>+'Junio 2019'!H18</f>
        <v>495</v>
      </c>
      <c r="J18" s="17">
        <f t="shared" si="1"/>
        <v>-10.707070707070708</v>
      </c>
    </row>
    <row r="19" spans="1:10" x14ac:dyDescent="0.15">
      <c r="A19" s="8" t="s">
        <v>3</v>
      </c>
      <c r="B19" s="6">
        <f t="shared" ref="B19" si="5">+B14+B16+B15+B17+B18</f>
        <v>344</v>
      </c>
      <c r="C19" s="6">
        <f>SUM(C14:C18)</f>
        <v>449</v>
      </c>
      <c r="D19" s="7">
        <f>+(B19-C19)*100/C19</f>
        <v>-23.385300668151448</v>
      </c>
      <c r="E19" s="6">
        <f>SUM(E14:E18)</f>
        <v>1995</v>
      </c>
      <c r="F19" s="6">
        <f>SUM(F14:F18)</f>
        <v>2788</v>
      </c>
      <c r="G19" s="7">
        <f t="shared" si="0"/>
        <v>-28.443328550932566</v>
      </c>
      <c r="H19" s="6">
        <f>SUM(H14:H18)</f>
        <v>4571</v>
      </c>
      <c r="I19" s="6">
        <f>SUM(I14:I18)</f>
        <v>5054</v>
      </c>
      <c r="J19" s="7">
        <f t="shared" si="1"/>
        <v>-9.5567867036011087</v>
      </c>
    </row>
    <row r="20" spans="1:10" ht="13" x14ac:dyDescent="0.15">
      <c r="A20" s="1" t="s">
        <v>16</v>
      </c>
      <c r="B20" s="19">
        <v>29</v>
      </c>
      <c r="C20" s="19">
        <f>+'Junio 2019'!B20</f>
        <v>31</v>
      </c>
      <c r="D20" s="17">
        <f t="shared" ref="D20:D27" si="6">+(B20-C20)*100/C20</f>
        <v>-6.4516129032258061</v>
      </c>
      <c r="E20" s="2">
        <f>+B20+'Mayo 2020'!E20</f>
        <v>184</v>
      </c>
      <c r="F20" s="2">
        <f>+C20+'Mayo 2020'!F20</f>
        <v>222</v>
      </c>
      <c r="G20" s="17">
        <f t="shared" si="0"/>
        <v>-17.117117117117118</v>
      </c>
      <c r="H20" s="2">
        <f>+B20-C20+'Mayo 2020'!H20</f>
        <v>385</v>
      </c>
      <c r="I20" s="18">
        <f>+'Junio 2019'!H20</f>
        <v>395</v>
      </c>
      <c r="J20" s="17">
        <f t="shared" si="1"/>
        <v>-2.5316455696202533</v>
      </c>
    </row>
    <row r="21" spans="1:10" ht="13" x14ac:dyDescent="0.15">
      <c r="A21" s="1" t="s">
        <v>17</v>
      </c>
      <c r="B21" s="19">
        <v>35</v>
      </c>
      <c r="C21" s="19">
        <f>+'Junio 2019'!B21</f>
        <v>40</v>
      </c>
      <c r="D21" s="17">
        <f t="shared" si="6"/>
        <v>-12.5</v>
      </c>
      <c r="E21" s="2">
        <f>+B21+'Mayo 2020'!E21</f>
        <v>169</v>
      </c>
      <c r="F21" s="2">
        <f>+C21+'Mayo 2020'!F21</f>
        <v>184</v>
      </c>
      <c r="G21" s="17">
        <f t="shared" si="0"/>
        <v>-8.1521739130434785</v>
      </c>
      <c r="H21" s="2">
        <f>+B21-C21+'Mayo 2020'!H21</f>
        <v>368</v>
      </c>
      <c r="I21" s="18">
        <f>+'Junio 2019'!H21</f>
        <v>364</v>
      </c>
      <c r="J21" s="17">
        <f t="shared" si="1"/>
        <v>1.098901098901099</v>
      </c>
    </row>
    <row r="22" spans="1:10" ht="13" x14ac:dyDescent="0.15">
      <c r="A22" s="1" t="s">
        <v>19</v>
      </c>
      <c r="B22" s="19">
        <v>13</v>
      </c>
      <c r="C22" s="19">
        <f>+'Junio 2019'!B22</f>
        <v>16</v>
      </c>
      <c r="D22" s="17">
        <f t="shared" si="6"/>
        <v>-18.75</v>
      </c>
      <c r="E22" s="2">
        <f>+B22+'Mayo 2020'!E22</f>
        <v>76</v>
      </c>
      <c r="F22" s="2">
        <f>+C22+'Mayo 2020'!F22</f>
        <v>105</v>
      </c>
      <c r="G22" s="17">
        <f t="shared" si="0"/>
        <v>-27.61904761904762</v>
      </c>
      <c r="H22" s="2">
        <f>+B22-C22+'Mayo 2020'!H22</f>
        <v>141</v>
      </c>
      <c r="I22" s="18">
        <f>+'Junio 2019'!H22</f>
        <v>194</v>
      </c>
      <c r="J22" s="17">
        <f t="shared" si="1"/>
        <v>-27.319587628865978</v>
      </c>
    </row>
    <row r="23" spans="1:10" ht="13" x14ac:dyDescent="0.15">
      <c r="A23" s="1" t="s">
        <v>18</v>
      </c>
      <c r="B23" s="19">
        <v>8</v>
      </c>
      <c r="C23" s="19">
        <f>+'Junio 2019'!B23</f>
        <v>16</v>
      </c>
      <c r="D23" s="17">
        <f t="shared" si="6"/>
        <v>-50</v>
      </c>
      <c r="E23" s="2">
        <f>+B23+'Mayo 2020'!E23</f>
        <v>80</v>
      </c>
      <c r="F23" s="2">
        <f>+C23+'Mayo 2020'!F23</f>
        <v>99</v>
      </c>
      <c r="G23" s="17">
        <f t="shared" si="0"/>
        <v>-19.19191919191919</v>
      </c>
      <c r="H23" s="2">
        <f>+B23-C23+'Mayo 2020'!H23</f>
        <v>200</v>
      </c>
      <c r="I23" s="18">
        <f>+'Junio 2019'!H23</f>
        <v>177</v>
      </c>
      <c r="J23" s="17">
        <f t="shared" si="1"/>
        <v>12.994350282485875</v>
      </c>
    </row>
    <row r="24" spans="1:10" ht="13" x14ac:dyDescent="0.15">
      <c r="A24" s="1" t="s">
        <v>20</v>
      </c>
      <c r="B24" s="19">
        <v>12</v>
      </c>
      <c r="C24" s="19">
        <f>+'Junio 2019'!B24</f>
        <v>11</v>
      </c>
      <c r="D24" s="17">
        <f t="shared" si="6"/>
        <v>9.0909090909090917</v>
      </c>
      <c r="E24" s="2">
        <f>+B24+'Mayo 2020'!E24</f>
        <v>74</v>
      </c>
      <c r="F24" s="2">
        <f>+C24+'Mayo 2020'!F24</f>
        <v>96</v>
      </c>
      <c r="G24" s="17">
        <f t="shared" si="0"/>
        <v>-22.916666666666668</v>
      </c>
      <c r="H24" s="2">
        <f>+B24-C24+'Mayo 2020'!H24</f>
        <v>166</v>
      </c>
      <c r="I24" s="18">
        <f>+'Junio 2019'!H24</f>
        <v>180</v>
      </c>
      <c r="J24" s="17">
        <f t="shared" si="1"/>
        <v>-7.7777777777777777</v>
      </c>
    </row>
    <row r="25" spans="1:10" ht="13" x14ac:dyDescent="0.15">
      <c r="A25" s="1" t="s">
        <v>22</v>
      </c>
      <c r="B25" s="19">
        <v>33</v>
      </c>
      <c r="C25" s="19">
        <f>+'Junio 2019'!B25</f>
        <v>43</v>
      </c>
      <c r="D25" s="17">
        <f t="shared" si="6"/>
        <v>-23.255813953488371</v>
      </c>
      <c r="E25" s="2">
        <f>+B25+'Mayo 2020'!E25</f>
        <v>153</v>
      </c>
      <c r="F25" s="2">
        <f>+C25+'Mayo 2020'!F25</f>
        <v>201</v>
      </c>
      <c r="G25" s="17">
        <f t="shared" si="0"/>
        <v>-23.880597014925375</v>
      </c>
      <c r="H25" s="2">
        <f>+B25-C25+'Mayo 2020'!H25</f>
        <v>342</v>
      </c>
      <c r="I25" s="18">
        <f>+'Junio 2019'!H25</f>
        <v>358</v>
      </c>
      <c r="J25" s="17">
        <f t="shared" si="1"/>
        <v>-4.4692737430167595</v>
      </c>
    </row>
    <row r="26" spans="1:10" ht="13" x14ac:dyDescent="0.15">
      <c r="A26" s="1" t="s">
        <v>21</v>
      </c>
      <c r="B26" s="19">
        <v>6</v>
      </c>
      <c r="C26" s="19">
        <f>+'Junio 2019'!B26</f>
        <v>1</v>
      </c>
      <c r="D26" s="17">
        <f t="shared" si="6"/>
        <v>500</v>
      </c>
      <c r="E26" s="2">
        <f>+B26+'Mayo 2020'!E26</f>
        <v>52</v>
      </c>
      <c r="F26" s="2">
        <f>+C26+'Mayo 2020'!F26</f>
        <v>44</v>
      </c>
      <c r="G26" s="17">
        <f t="shared" si="0"/>
        <v>18.181818181818183</v>
      </c>
      <c r="H26" s="2">
        <f>+B26-C26+'Mayo 2020'!H26</f>
        <v>105</v>
      </c>
      <c r="I26" s="18">
        <f>+'Junio 2019'!H26</f>
        <v>86</v>
      </c>
      <c r="J26" s="17">
        <f t="shared" si="1"/>
        <v>22.093023255813954</v>
      </c>
    </row>
    <row r="27" spans="1:10" ht="13" x14ac:dyDescent="0.15">
      <c r="A27" s="1" t="s">
        <v>30</v>
      </c>
      <c r="B27" s="19">
        <v>5</v>
      </c>
      <c r="C27" s="19">
        <f>+'Junio 2019'!B27</f>
        <v>1</v>
      </c>
      <c r="D27" s="17">
        <f t="shared" si="6"/>
        <v>400</v>
      </c>
      <c r="E27" s="2">
        <f>+B27+'Mayo 2020'!E27</f>
        <v>25</v>
      </c>
      <c r="F27" s="2">
        <f>+C27+'Mayo 2020'!F27</f>
        <v>14</v>
      </c>
      <c r="G27" s="17">
        <f t="shared" si="0"/>
        <v>78.571428571428569</v>
      </c>
      <c r="H27" s="2">
        <f>+B27-C27+'Mayo 2020'!H27</f>
        <v>60</v>
      </c>
      <c r="I27" s="18">
        <f>+'Junio 2019'!H27</f>
        <v>37</v>
      </c>
      <c r="J27" s="17">
        <f t="shared" si="1"/>
        <v>62.162162162162161</v>
      </c>
    </row>
    <row r="28" spans="1:10" x14ac:dyDescent="0.15">
      <c r="A28" s="8" t="s">
        <v>27</v>
      </c>
      <c r="B28" s="6">
        <f>SUM(B20:B27)</f>
        <v>141</v>
      </c>
      <c r="C28" s="6">
        <f>SUM(C20:C27)</f>
        <v>159</v>
      </c>
      <c r="D28" s="7">
        <f>+(B28-C28)*100/C28</f>
        <v>-11.320754716981131</v>
      </c>
      <c r="E28" s="6">
        <f>SUM(E20:E27)</f>
        <v>813</v>
      </c>
      <c r="F28" s="6">
        <f>SUM(F20:F27)</f>
        <v>965</v>
      </c>
      <c r="G28" s="7">
        <f>+(E28-F28)*100/F28</f>
        <v>-15.751295336787564</v>
      </c>
      <c r="H28" s="6">
        <f>SUM(H20:H27)</f>
        <v>1767</v>
      </c>
      <c r="I28" s="6">
        <f>SUM(I20:I27)</f>
        <v>1791</v>
      </c>
      <c r="J28" s="7">
        <f>+(H28-I28)*100/I28</f>
        <v>-1.340033500837521</v>
      </c>
    </row>
    <row r="29" spans="1:10" ht="14" x14ac:dyDescent="0.15">
      <c r="A29" s="16" t="s">
        <v>28</v>
      </c>
      <c r="B29" s="14">
        <f>+B7+B13+B19+B28</f>
        <v>1925</v>
      </c>
      <c r="C29" s="14">
        <f>+C7+C13+C19+C28</f>
        <v>2511</v>
      </c>
      <c r="D29" s="15">
        <f>+(B29-C29)*100/C29</f>
        <v>-23.337315810434092</v>
      </c>
      <c r="E29" s="14">
        <f t="shared" ref="E29:I29" si="7">+E7+E13+E19+E28</f>
        <v>11068</v>
      </c>
      <c r="F29" s="14">
        <f t="shared" si="7"/>
        <v>15972</v>
      </c>
      <c r="G29" s="15">
        <f>+(E29-F29)*100/F29</f>
        <v>-30.703731530177812</v>
      </c>
      <c r="H29" s="14">
        <f t="shared" si="7"/>
        <v>25711</v>
      </c>
      <c r="I29" s="14">
        <f t="shared" si="7"/>
        <v>29173</v>
      </c>
      <c r="J29" s="15">
        <f>+(H29-I29)*100/I29</f>
        <v>-11.867137421588454</v>
      </c>
    </row>
    <row r="30" spans="1:10" x14ac:dyDescent="0.15">
      <c r="A30" s="13" t="s">
        <v>29</v>
      </c>
      <c r="B30" s="13">
        <f>+B29-B7</f>
        <v>1517</v>
      </c>
      <c r="C30" s="13">
        <f>+C29-C7</f>
        <v>1961</v>
      </c>
      <c r="D30" s="12">
        <f>+(B30-C30)*100/C30</f>
        <v>-22.641509433962263</v>
      </c>
      <c r="E30" s="13">
        <f t="shared" ref="E30:I30" si="8">+E29-E7</f>
        <v>8747</v>
      </c>
      <c r="F30" s="13">
        <f t="shared" si="8"/>
        <v>12565</v>
      </c>
      <c r="G30" s="12">
        <f>+(E30-F30)*100/F30</f>
        <v>-30.38599283724632</v>
      </c>
      <c r="H30" s="13">
        <f t="shared" si="8"/>
        <v>20234</v>
      </c>
      <c r="I30" s="13">
        <f t="shared" si="8"/>
        <v>22768</v>
      </c>
      <c r="J30" s="12">
        <f>+(H30-I30)*100/I30</f>
        <v>-11.129655657062544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80</v>
      </c>
      <c r="C4" s="19">
        <f>+'Mayo 2019'!B4</f>
        <v>174</v>
      </c>
      <c r="D4" s="17">
        <f>+(B4-C4)*100/C4</f>
        <v>-54.022988505747129</v>
      </c>
      <c r="E4" s="2">
        <f>+B4+'Abril 2020'!E4</f>
        <v>518</v>
      </c>
      <c r="F4" s="2">
        <f>+C4+'Abril 2020'!F4</f>
        <v>748</v>
      </c>
      <c r="G4" s="17">
        <f t="shared" ref="G4:G27" si="0">+(E4-F4)*100/F4</f>
        <v>-30.748663101604279</v>
      </c>
      <c r="H4" s="2">
        <f>+B4-C4+'Abril 2020'!H4</f>
        <v>1630</v>
      </c>
      <c r="I4" s="18">
        <f>+'Mayo 2019'!H4</f>
        <v>1746</v>
      </c>
      <c r="J4" s="17">
        <f t="shared" ref="J4:J27" si="1">+(H4-I4)*100/I4</f>
        <v>-6.6437571592210771</v>
      </c>
    </row>
    <row r="5" spans="1:10" ht="13" x14ac:dyDescent="0.15">
      <c r="A5" s="1" t="s">
        <v>5</v>
      </c>
      <c r="B5" s="19">
        <v>82</v>
      </c>
      <c r="C5" s="19">
        <f>+'Mayo 2019'!B5</f>
        <v>200</v>
      </c>
      <c r="D5" s="17">
        <f t="shared" ref="D5:D18" si="2">+(B5-C5)*100/C5</f>
        <v>-59</v>
      </c>
      <c r="E5" s="2">
        <f>+B5+'Abril 2020'!E5</f>
        <v>570</v>
      </c>
      <c r="F5" s="2">
        <f>+C5+'Abril 2020'!F5</f>
        <v>957</v>
      </c>
      <c r="G5" s="17">
        <f t="shared" si="0"/>
        <v>-40.438871473354233</v>
      </c>
      <c r="H5" s="2">
        <f>+B5-C5+'Abril 2020'!H5</f>
        <v>1753</v>
      </c>
      <c r="I5" s="18">
        <f>+'Mayo 2019'!H5</f>
        <v>2152</v>
      </c>
      <c r="J5" s="17">
        <f t="shared" si="1"/>
        <v>-18.540892193308551</v>
      </c>
    </row>
    <row r="6" spans="1:10" ht="13" x14ac:dyDescent="0.15">
      <c r="A6" s="1" t="s">
        <v>6</v>
      </c>
      <c r="B6" s="19">
        <v>127</v>
      </c>
      <c r="C6" s="19">
        <f>+'Mayo 2019'!B6</f>
        <v>266</v>
      </c>
      <c r="D6" s="17">
        <f t="shared" si="2"/>
        <v>-52.255639097744364</v>
      </c>
      <c r="E6" s="2">
        <f>+B6+'Abril 2020'!E6</f>
        <v>825</v>
      </c>
      <c r="F6" s="2">
        <f>+C6+'Abril 2020'!F6</f>
        <v>1152</v>
      </c>
      <c r="G6" s="17">
        <f t="shared" si="0"/>
        <v>-28.385416666666668</v>
      </c>
      <c r="H6" s="2">
        <f>+B6-C6+'Abril 2020'!H6</f>
        <v>2236</v>
      </c>
      <c r="I6" s="18">
        <f>+'Mayo 2019'!H6</f>
        <v>2589</v>
      </c>
      <c r="J6" s="17">
        <f t="shared" si="1"/>
        <v>-13.634607956740053</v>
      </c>
    </row>
    <row r="7" spans="1:10" x14ac:dyDescent="0.15">
      <c r="A7" s="8" t="s">
        <v>1</v>
      </c>
      <c r="B7" s="6">
        <f t="shared" ref="B7" si="3">+B4+B5+B6</f>
        <v>289</v>
      </c>
      <c r="C7" s="6">
        <f>SUM(C4:C6)</f>
        <v>640</v>
      </c>
      <c r="D7" s="7">
        <f>+(B7-C7)*100/C7</f>
        <v>-54.84375</v>
      </c>
      <c r="E7" s="6">
        <f>SUM(E4:E6)</f>
        <v>1913</v>
      </c>
      <c r="F7" s="6">
        <f>SUM(F4:F6)</f>
        <v>2857</v>
      </c>
      <c r="G7" s="7">
        <f t="shared" si="0"/>
        <v>-33.041652082604131</v>
      </c>
      <c r="H7" s="6">
        <f>SUM(H4:H6)</f>
        <v>5619</v>
      </c>
      <c r="I7" s="6">
        <f>SUM(I4:I6)</f>
        <v>6487</v>
      </c>
      <c r="J7" s="7">
        <f t="shared" si="1"/>
        <v>-13.38060736858332</v>
      </c>
    </row>
    <row r="8" spans="1:10" ht="13" x14ac:dyDescent="0.15">
      <c r="A8" s="1" t="s">
        <v>7</v>
      </c>
      <c r="B8" s="19">
        <v>100</v>
      </c>
      <c r="C8" s="19">
        <f>+'Mayo 2019'!B8</f>
        <v>289</v>
      </c>
      <c r="D8" s="17">
        <f t="shared" si="2"/>
        <v>-65.397923875432525</v>
      </c>
      <c r="E8" s="2">
        <f>+B8+'Abril 2020'!E8</f>
        <v>808</v>
      </c>
      <c r="F8" s="2">
        <f>+C8+'Abril 2020'!F8</f>
        <v>1184</v>
      </c>
      <c r="G8" s="17">
        <f t="shared" si="0"/>
        <v>-31.756756756756758</v>
      </c>
      <c r="H8" s="2">
        <f>+B8-C8+'Abril 2020'!H8</f>
        <v>2288</v>
      </c>
      <c r="I8" s="18">
        <f>+'Mayo 2019'!H8</f>
        <v>2575</v>
      </c>
      <c r="J8" s="17">
        <f t="shared" si="1"/>
        <v>-11.145631067961165</v>
      </c>
    </row>
    <row r="9" spans="1:10" ht="13" x14ac:dyDescent="0.15">
      <c r="A9" s="1" t="s">
        <v>8</v>
      </c>
      <c r="B9" s="19">
        <v>115</v>
      </c>
      <c r="C9" s="19">
        <f>+'Mayo 2019'!B9</f>
        <v>272</v>
      </c>
      <c r="D9" s="17">
        <f t="shared" si="2"/>
        <v>-57.720588235294116</v>
      </c>
      <c r="E9" s="2">
        <f>+B9+'Abril 2020'!E9</f>
        <v>915</v>
      </c>
      <c r="F9" s="2">
        <f>+C9+'Abril 2020'!F9</f>
        <v>1294</v>
      </c>
      <c r="G9" s="17">
        <f t="shared" si="0"/>
        <v>-29.289026275115919</v>
      </c>
      <c r="H9" s="2">
        <f>+B9-C9+'Abril 2020'!H9</f>
        <v>2673</v>
      </c>
      <c r="I9" s="18">
        <f>+'Mayo 2019'!H9</f>
        <v>2905</v>
      </c>
      <c r="J9" s="17">
        <f t="shared" si="1"/>
        <v>-7.9862306368330467</v>
      </c>
    </row>
    <row r="10" spans="1:10" ht="13" x14ac:dyDescent="0.15">
      <c r="A10" s="1" t="s">
        <v>9</v>
      </c>
      <c r="B10" s="19">
        <v>166</v>
      </c>
      <c r="C10" s="19">
        <f>+'Mayo 2019'!B10</f>
        <v>444</v>
      </c>
      <c r="D10" s="17">
        <f t="shared" si="2"/>
        <v>-62.612612612612615</v>
      </c>
      <c r="E10" s="2">
        <f>+B10+'Abril 2020'!E10</f>
        <v>1287</v>
      </c>
      <c r="F10" s="2">
        <f>+C10+'Abril 2020'!F10</f>
        <v>1995</v>
      </c>
      <c r="G10" s="17">
        <f t="shared" si="0"/>
        <v>-35.488721804511279</v>
      </c>
      <c r="H10" s="2">
        <f>+B10-C10+'Abril 2020'!H10</f>
        <v>3675</v>
      </c>
      <c r="I10" s="18">
        <f>+'Mayo 2019'!H10</f>
        <v>4249</v>
      </c>
      <c r="J10" s="17">
        <f t="shared" si="1"/>
        <v>-13.509060955518946</v>
      </c>
    </row>
    <row r="11" spans="1:10" ht="13" x14ac:dyDescent="0.15">
      <c r="A11" s="1" t="s">
        <v>10</v>
      </c>
      <c r="B11" s="19">
        <v>110</v>
      </c>
      <c r="C11" s="19">
        <f>+'Mayo 2019'!B11</f>
        <v>350</v>
      </c>
      <c r="D11" s="17">
        <f t="shared" si="2"/>
        <v>-68.571428571428569</v>
      </c>
      <c r="E11" s="2">
        <f>+B11+'Abril 2020'!E11</f>
        <v>905</v>
      </c>
      <c r="F11" s="2">
        <f>+C11+'Abril 2020'!F11</f>
        <v>1478</v>
      </c>
      <c r="G11" s="17">
        <f t="shared" si="0"/>
        <v>-38.768606224627874</v>
      </c>
      <c r="H11" s="2">
        <f>+B11-C11+'Abril 2020'!H11</f>
        <v>2728</v>
      </c>
      <c r="I11" s="18">
        <f>+'Mayo 2019'!H11</f>
        <v>3098</v>
      </c>
      <c r="J11" s="17">
        <f t="shared" si="1"/>
        <v>-11.943189154293092</v>
      </c>
    </row>
    <row r="12" spans="1:10" ht="13" x14ac:dyDescent="0.15">
      <c r="A12" s="1" t="s">
        <v>11</v>
      </c>
      <c r="B12" s="19">
        <v>130</v>
      </c>
      <c r="C12" s="19">
        <f>+'Mayo 2019'!B12</f>
        <v>334</v>
      </c>
      <c r="D12" s="17">
        <f t="shared" si="2"/>
        <v>-61.077844311377248</v>
      </c>
      <c r="E12" s="2">
        <f>+B12+'Abril 2020'!E12</f>
        <v>992</v>
      </c>
      <c r="F12" s="2">
        <f>+C12+'Abril 2020'!F12</f>
        <v>1508</v>
      </c>
      <c r="G12" s="17">
        <f t="shared" si="0"/>
        <v>-34.217506631299734</v>
      </c>
      <c r="H12" s="2">
        <f>+B12-C12+'Abril 2020'!H12</f>
        <v>2853</v>
      </c>
      <c r="I12" s="18">
        <f>+'Mayo 2019'!H12</f>
        <v>3210</v>
      </c>
      <c r="J12" s="17">
        <f t="shared" si="1"/>
        <v>-11.121495327102803</v>
      </c>
    </row>
    <row r="13" spans="1:10" x14ac:dyDescent="0.15">
      <c r="A13" s="8" t="s">
        <v>2</v>
      </c>
      <c r="B13" s="6">
        <f t="shared" ref="B13" si="4">+B8+B9+B10+B11+B12</f>
        <v>621</v>
      </c>
      <c r="C13" s="6">
        <f>SUM(C8:C12)</f>
        <v>1689</v>
      </c>
      <c r="D13" s="7">
        <f>+(B13-C13)*100/C13</f>
        <v>-63.232682060390765</v>
      </c>
      <c r="E13" s="6">
        <f>SUM(E8:E12)</f>
        <v>4907</v>
      </c>
      <c r="F13" s="6">
        <f>SUM(F8:F12)</f>
        <v>7459</v>
      </c>
      <c r="G13" s="7">
        <f t="shared" si="0"/>
        <v>-34.213701568574876</v>
      </c>
      <c r="H13" s="6">
        <f>SUM(H8:H12)</f>
        <v>14217</v>
      </c>
      <c r="I13" s="6">
        <f>SUM(I8:I12)</f>
        <v>16037</v>
      </c>
      <c r="J13" s="7">
        <f t="shared" si="1"/>
        <v>-11.348756001745963</v>
      </c>
    </row>
    <row r="14" spans="1:10" ht="13" x14ac:dyDescent="0.15">
      <c r="A14" s="1" t="s">
        <v>12</v>
      </c>
      <c r="B14" s="19">
        <v>47</v>
      </c>
      <c r="C14" s="19">
        <f>+'Mayo 2019'!B14</f>
        <v>146</v>
      </c>
      <c r="D14" s="17">
        <f t="shared" si="2"/>
        <v>-67.808219178082197</v>
      </c>
      <c r="E14" s="2">
        <f>+B14+'Abril 2020'!E14</f>
        <v>459</v>
      </c>
      <c r="F14" s="2">
        <f>+C14+'Abril 2020'!F14</f>
        <v>660</v>
      </c>
      <c r="G14" s="17">
        <f t="shared" si="0"/>
        <v>-30.454545454545453</v>
      </c>
      <c r="H14" s="2">
        <f>+B14-C14+'Abril 2020'!H14</f>
        <v>1380</v>
      </c>
      <c r="I14" s="18">
        <f>+'Mayo 2019'!H14</f>
        <v>1509</v>
      </c>
      <c r="J14" s="17">
        <f t="shared" si="1"/>
        <v>-8.5487077534791247</v>
      </c>
    </row>
    <row r="15" spans="1:10" ht="13" x14ac:dyDescent="0.15">
      <c r="A15" s="1" t="s">
        <v>13</v>
      </c>
      <c r="B15" s="19">
        <v>54</v>
      </c>
      <c r="C15" s="19">
        <f>+'Mayo 2019'!B15</f>
        <v>136</v>
      </c>
      <c r="D15" s="17">
        <f t="shared" si="2"/>
        <v>-60.294117647058826</v>
      </c>
      <c r="E15" s="2">
        <f>+B15+'Abril 2020'!E15</f>
        <v>405</v>
      </c>
      <c r="F15" s="2">
        <f>+C15+'Abril 2020'!F15</f>
        <v>611</v>
      </c>
      <c r="G15" s="17">
        <f t="shared" si="0"/>
        <v>-33.715220949263504</v>
      </c>
      <c r="H15" s="2">
        <f>+B15-C15+'Abril 2020'!H15</f>
        <v>1097</v>
      </c>
      <c r="I15" s="18">
        <f>+'Mayo 2019'!H15</f>
        <v>1230</v>
      </c>
      <c r="J15" s="17">
        <f t="shared" si="1"/>
        <v>-10.8130081300813</v>
      </c>
    </row>
    <row r="16" spans="1:10" ht="13" x14ac:dyDescent="0.15">
      <c r="A16" s="1" t="s">
        <v>14</v>
      </c>
      <c r="B16" s="19">
        <v>52</v>
      </c>
      <c r="C16" s="19">
        <f>+'Mayo 2019'!B16</f>
        <v>108</v>
      </c>
      <c r="D16" s="17">
        <f t="shared" si="2"/>
        <v>-51.851851851851855</v>
      </c>
      <c r="E16" s="2">
        <f>+B16+'Abril 2020'!E16</f>
        <v>386</v>
      </c>
      <c r="F16" s="2">
        <f>+C16+'Abril 2020'!F16</f>
        <v>507</v>
      </c>
      <c r="G16" s="17">
        <f t="shared" si="0"/>
        <v>-23.865877712031558</v>
      </c>
      <c r="H16" s="2">
        <f>+B16-C16+'Abril 2020'!H16</f>
        <v>1003</v>
      </c>
      <c r="I16" s="18">
        <f>+'Mayo 2019'!H16</f>
        <v>1054</v>
      </c>
      <c r="J16" s="17">
        <f t="shared" si="1"/>
        <v>-4.838709677419355</v>
      </c>
    </row>
    <row r="17" spans="1:10" ht="13" x14ac:dyDescent="0.15">
      <c r="A17" s="1" t="s">
        <v>15</v>
      </c>
      <c r="B17" s="19">
        <v>33</v>
      </c>
      <c r="C17" s="19">
        <f>+'Mayo 2019'!B17</f>
        <v>63</v>
      </c>
      <c r="D17" s="17">
        <f t="shared" si="2"/>
        <v>-47.61904761904762</v>
      </c>
      <c r="E17" s="2">
        <f>+B17+'Abril 2020'!E17</f>
        <v>255</v>
      </c>
      <c r="F17" s="2">
        <f>+C17+'Abril 2020'!F17</f>
        <v>330</v>
      </c>
      <c r="G17" s="17">
        <f t="shared" si="0"/>
        <v>-22.727272727272727</v>
      </c>
      <c r="H17" s="2">
        <f>+B17-C17+'Abril 2020'!H17</f>
        <v>744</v>
      </c>
      <c r="I17" s="18">
        <f>+'Mayo 2019'!H17</f>
        <v>743</v>
      </c>
      <c r="J17" s="17">
        <f t="shared" si="1"/>
        <v>0.13458950201884254</v>
      </c>
    </row>
    <row r="18" spans="1:10" ht="13" x14ac:dyDescent="0.15">
      <c r="A18" s="1" t="s">
        <v>31</v>
      </c>
      <c r="B18" s="19">
        <v>18</v>
      </c>
      <c r="C18" s="19">
        <f>+'Mayo 2019'!B18</f>
        <v>47</v>
      </c>
      <c r="D18" s="17">
        <f t="shared" si="2"/>
        <v>-61.702127659574465</v>
      </c>
      <c r="E18" s="2">
        <f>+B18+'Abril 2020'!E18</f>
        <v>146</v>
      </c>
      <c r="F18" s="2">
        <f>+C18+'Abril 2020'!F18</f>
        <v>231</v>
      </c>
      <c r="G18" s="17">
        <f t="shared" si="0"/>
        <v>-36.796536796536799</v>
      </c>
      <c r="H18" s="2">
        <f>+B18-C18+'Abril 2020'!H18</f>
        <v>452</v>
      </c>
      <c r="I18" s="18">
        <f>+'Mayo 2019'!H18</f>
        <v>499</v>
      </c>
      <c r="J18" s="17">
        <f t="shared" si="1"/>
        <v>-9.4188376753507015</v>
      </c>
    </row>
    <row r="19" spans="1:10" x14ac:dyDescent="0.15">
      <c r="A19" s="8" t="s">
        <v>3</v>
      </c>
      <c r="B19" s="6">
        <f t="shared" ref="B19" si="5">+B14+B16+B15+B17+B18</f>
        <v>204</v>
      </c>
      <c r="C19" s="6">
        <f>SUM(C14:C18)</f>
        <v>500</v>
      </c>
      <c r="D19" s="7">
        <f>+(B19-C19)*100/C19</f>
        <v>-59.2</v>
      </c>
      <c r="E19" s="6">
        <f>SUM(E14:E18)</f>
        <v>1651</v>
      </c>
      <c r="F19" s="6">
        <f>SUM(F14:F18)</f>
        <v>2339</v>
      </c>
      <c r="G19" s="7">
        <f t="shared" si="0"/>
        <v>-29.414279606669517</v>
      </c>
      <c r="H19" s="6">
        <f>SUM(H14:H18)</f>
        <v>4676</v>
      </c>
      <c r="I19" s="6">
        <f>SUM(I14:I18)</f>
        <v>5035</v>
      </c>
      <c r="J19" s="7">
        <f t="shared" si="1"/>
        <v>-7.1300893743793443</v>
      </c>
    </row>
    <row r="20" spans="1:10" ht="13" x14ac:dyDescent="0.15">
      <c r="A20" s="1" t="s">
        <v>16</v>
      </c>
      <c r="B20" s="19">
        <v>19</v>
      </c>
      <c r="C20" s="19">
        <f>+'Mayo 2019'!B20</f>
        <v>47</v>
      </c>
      <c r="D20" s="17">
        <f t="shared" ref="D20:D27" si="6">+(B20-C20)*100/C20</f>
        <v>-59.574468085106382</v>
      </c>
      <c r="E20" s="2">
        <f>+B20+'Abril 2020'!E20</f>
        <v>155</v>
      </c>
      <c r="F20" s="2">
        <f>+C20+'Abril 2020'!F20</f>
        <v>191</v>
      </c>
      <c r="G20" s="17">
        <f t="shared" si="0"/>
        <v>-18.848167539267017</v>
      </c>
      <c r="H20" s="2">
        <f>+B20-C20+'Abril 2020'!H20</f>
        <v>387</v>
      </c>
      <c r="I20" s="18">
        <f>+'Mayo 2019'!H20</f>
        <v>396</v>
      </c>
      <c r="J20" s="17">
        <f t="shared" si="1"/>
        <v>-2.2727272727272729</v>
      </c>
    </row>
    <row r="21" spans="1:10" ht="13" x14ac:dyDescent="0.15">
      <c r="A21" s="1" t="s">
        <v>17</v>
      </c>
      <c r="B21" s="19">
        <v>26</v>
      </c>
      <c r="C21" s="19">
        <f>+'Mayo 2019'!B21</f>
        <v>36</v>
      </c>
      <c r="D21" s="17">
        <f t="shared" si="6"/>
        <v>-27.777777777777779</v>
      </c>
      <c r="E21" s="2">
        <f>+B21+'Abril 2020'!E21</f>
        <v>134</v>
      </c>
      <c r="F21" s="2">
        <f>+C21+'Abril 2020'!F21</f>
        <v>144</v>
      </c>
      <c r="G21" s="17">
        <f t="shared" si="0"/>
        <v>-6.9444444444444446</v>
      </c>
      <c r="H21" s="2">
        <f>+B21-C21+'Abril 2020'!H21</f>
        <v>373</v>
      </c>
      <c r="I21" s="18">
        <f>+'Mayo 2019'!H21</f>
        <v>357</v>
      </c>
      <c r="J21" s="17">
        <f t="shared" si="1"/>
        <v>4.4817927170868348</v>
      </c>
    </row>
    <row r="22" spans="1:10" ht="13" x14ac:dyDescent="0.15">
      <c r="A22" s="1" t="s">
        <v>19</v>
      </c>
      <c r="B22" s="19">
        <v>12</v>
      </c>
      <c r="C22" s="19">
        <f>+'Mayo 2019'!B22</f>
        <v>14</v>
      </c>
      <c r="D22" s="17">
        <f t="shared" si="6"/>
        <v>-14.285714285714286</v>
      </c>
      <c r="E22" s="2">
        <f>+B22+'Abril 2020'!E22</f>
        <v>63</v>
      </c>
      <c r="F22" s="2">
        <f>+C22+'Abril 2020'!F22</f>
        <v>89</v>
      </c>
      <c r="G22" s="17">
        <f t="shared" si="0"/>
        <v>-29.213483146067414</v>
      </c>
      <c r="H22" s="2">
        <f>+B22-C22+'Abril 2020'!H22</f>
        <v>144</v>
      </c>
      <c r="I22" s="18">
        <f>+'Mayo 2019'!H22</f>
        <v>196</v>
      </c>
      <c r="J22" s="17">
        <f t="shared" si="1"/>
        <v>-26.530612244897959</v>
      </c>
    </row>
    <row r="23" spans="1:10" ht="13" x14ac:dyDescent="0.15">
      <c r="A23" s="1" t="s">
        <v>18</v>
      </c>
      <c r="B23" s="19">
        <v>9</v>
      </c>
      <c r="C23" s="19">
        <f>+'Mayo 2019'!B23</f>
        <v>16</v>
      </c>
      <c r="D23" s="17">
        <f t="shared" si="6"/>
        <v>-43.75</v>
      </c>
      <c r="E23" s="2">
        <f>+B23+'Abril 2020'!E23</f>
        <v>72</v>
      </c>
      <c r="F23" s="2">
        <f>+C23+'Abril 2020'!F23</f>
        <v>83</v>
      </c>
      <c r="G23" s="17">
        <f t="shared" si="0"/>
        <v>-13.253012048192771</v>
      </c>
      <c r="H23" s="2">
        <f>+B23-C23+'Abril 2020'!H23</f>
        <v>208</v>
      </c>
      <c r="I23" s="18">
        <f>+'Mayo 2019'!H23</f>
        <v>177</v>
      </c>
      <c r="J23" s="17">
        <f t="shared" si="1"/>
        <v>17.514124293785311</v>
      </c>
    </row>
    <row r="24" spans="1:10" ht="13" x14ac:dyDescent="0.15">
      <c r="A24" s="1" t="s">
        <v>20</v>
      </c>
      <c r="B24" s="19">
        <v>11</v>
      </c>
      <c r="C24" s="19">
        <f>+'Mayo 2019'!B24</f>
        <v>17</v>
      </c>
      <c r="D24" s="17">
        <f t="shared" si="6"/>
        <v>-35.294117647058826</v>
      </c>
      <c r="E24" s="2">
        <f>+B24+'Abril 2020'!E24</f>
        <v>62</v>
      </c>
      <c r="F24" s="2">
        <f>+C24+'Abril 2020'!F24</f>
        <v>85</v>
      </c>
      <c r="G24" s="17">
        <f t="shared" si="0"/>
        <v>-27.058823529411764</v>
      </c>
      <c r="H24" s="2">
        <f>+B24-C24+'Abril 2020'!H24</f>
        <v>165</v>
      </c>
      <c r="I24" s="18">
        <f>+'Mayo 2019'!H24</f>
        <v>187</v>
      </c>
      <c r="J24" s="17">
        <f t="shared" si="1"/>
        <v>-11.764705882352942</v>
      </c>
    </row>
    <row r="25" spans="1:10" ht="13" x14ac:dyDescent="0.15">
      <c r="A25" s="1" t="s">
        <v>22</v>
      </c>
      <c r="B25" s="19">
        <v>20</v>
      </c>
      <c r="C25" s="19">
        <f>+'Mayo 2019'!B25</f>
        <v>30</v>
      </c>
      <c r="D25" s="17">
        <f t="shared" si="6"/>
        <v>-33.333333333333336</v>
      </c>
      <c r="E25" s="2">
        <f>+B25+'Abril 2020'!E25</f>
        <v>120</v>
      </c>
      <c r="F25" s="2">
        <f>+C25+'Abril 2020'!F25</f>
        <v>158</v>
      </c>
      <c r="G25" s="17">
        <f t="shared" si="0"/>
        <v>-24.050632911392405</v>
      </c>
      <c r="H25" s="2">
        <f>+B25-C25+'Abril 2020'!H25</f>
        <v>352</v>
      </c>
      <c r="I25" s="18">
        <f>+'Mayo 2019'!H25</f>
        <v>355</v>
      </c>
      <c r="J25" s="17">
        <f t="shared" si="1"/>
        <v>-0.84507042253521125</v>
      </c>
    </row>
    <row r="26" spans="1:10" ht="13" x14ac:dyDescent="0.15">
      <c r="A26" s="1" t="s">
        <v>21</v>
      </c>
      <c r="B26" s="19">
        <v>7</v>
      </c>
      <c r="C26" s="19">
        <f>+'Mayo 2019'!B26</f>
        <v>10</v>
      </c>
      <c r="D26" s="17">
        <f t="shared" si="6"/>
        <v>-30</v>
      </c>
      <c r="E26" s="2">
        <f>+B26+'Abril 2020'!E26</f>
        <v>46</v>
      </c>
      <c r="F26" s="2">
        <f>+C26+'Abril 2020'!F26</f>
        <v>43</v>
      </c>
      <c r="G26" s="17">
        <f t="shared" si="0"/>
        <v>6.9767441860465116</v>
      </c>
      <c r="H26" s="2">
        <f>+B26-C26+'Abril 2020'!H26</f>
        <v>100</v>
      </c>
      <c r="I26" s="18">
        <f>+'Mayo 2019'!H26</f>
        <v>95</v>
      </c>
      <c r="J26" s="17">
        <f t="shared" si="1"/>
        <v>5.2631578947368425</v>
      </c>
    </row>
    <row r="27" spans="1:10" ht="13" x14ac:dyDescent="0.15">
      <c r="A27" s="1" t="s">
        <v>30</v>
      </c>
      <c r="B27" s="19">
        <v>1</v>
      </c>
      <c r="C27" s="19">
        <f>+'Mayo 2019'!B27</f>
        <v>1</v>
      </c>
      <c r="D27" s="17">
        <f t="shared" si="6"/>
        <v>0</v>
      </c>
      <c r="E27" s="2">
        <f>+B27+'Abril 2020'!E27</f>
        <v>20</v>
      </c>
      <c r="F27" s="2">
        <f>+C27+'Abril 2020'!F27</f>
        <v>13</v>
      </c>
      <c r="G27" s="17">
        <f t="shared" si="0"/>
        <v>53.846153846153847</v>
      </c>
      <c r="H27" s="2">
        <f>+B27-C27+'Abril 2020'!H27</f>
        <v>56</v>
      </c>
      <c r="I27" s="18">
        <f>+'Mayo 2019'!H27</f>
        <v>39</v>
      </c>
      <c r="J27" s="17">
        <f t="shared" si="1"/>
        <v>43.589743589743591</v>
      </c>
    </row>
    <row r="28" spans="1:10" x14ac:dyDescent="0.15">
      <c r="A28" s="8" t="s">
        <v>27</v>
      </c>
      <c r="B28" s="6">
        <f>SUM(B20:B27)</f>
        <v>105</v>
      </c>
      <c r="C28" s="6">
        <f>SUM(C20:C27)</f>
        <v>171</v>
      </c>
      <c r="D28" s="7">
        <f>+(B28-C28)*100/C28</f>
        <v>-38.596491228070178</v>
      </c>
      <c r="E28" s="6">
        <f>SUM(E20:E27)</f>
        <v>672</v>
      </c>
      <c r="F28" s="6">
        <f>SUM(F20:F27)</f>
        <v>806</v>
      </c>
      <c r="G28" s="7">
        <f>+(E28-F28)*100/F28</f>
        <v>-16.625310173697269</v>
      </c>
      <c r="H28" s="6">
        <f>SUM(H20:H27)</f>
        <v>1785</v>
      </c>
      <c r="I28" s="6">
        <f>SUM(I20:I27)</f>
        <v>1802</v>
      </c>
      <c r="J28" s="7">
        <f>+(H28-I28)*100/I28</f>
        <v>-0.94339622641509435</v>
      </c>
    </row>
    <row r="29" spans="1:10" ht="14" x14ac:dyDescent="0.15">
      <c r="A29" s="16" t="s">
        <v>28</v>
      </c>
      <c r="B29" s="14">
        <f>+B7+B13+B19+B28</f>
        <v>1219</v>
      </c>
      <c r="C29" s="14">
        <f>+C7+C13+C19+C28</f>
        <v>3000</v>
      </c>
      <c r="D29" s="15">
        <f>+(B29-C29)*100/C29</f>
        <v>-59.366666666666667</v>
      </c>
      <c r="E29" s="14">
        <f t="shared" ref="E29:I29" si="7">+E7+E13+E19+E28</f>
        <v>9143</v>
      </c>
      <c r="F29" s="14">
        <f t="shared" si="7"/>
        <v>13461</v>
      </c>
      <c r="G29" s="15">
        <f>+(E29-F29)*100/F29</f>
        <v>-32.077854542753137</v>
      </c>
      <c r="H29" s="14">
        <f t="shared" si="7"/>
        <v>26297</v>
      </c>
      <c r="I29" s="14">
        <f t="shared" si="7"/>
        <v>29361</v>
      </c>
      <c r="J29" s="15">
        <f>+(H29-I29)*100/I29</f>
        <v>-10.435611866080855</v>
      </c>
    </row>
    <row r="30" spans="1:10" x14ac:dyDescent="0.15">
      <c r="A30" s="13" t="s">
        <v>29</v>
      </c>
      <c r="B30" s="13">
        <f>+B29-B7</f>
        <v>930</v>
      </c>
      <c r="C30" s="13">
        <f>+C29-C7</f>
        <v>2360</v>
      </c>
      <c r="D30" s="12">
        <f>+(B30-C30)*100/C30</f>
        <v>-60.593220338983052</v>
      </c>
      <c r="E30" s="13">
        <f t="shared" ref="E30:I30" si="8">+E29-E7</f>
        <v>7230</v>
      </c>
      <c r="F30" s="13">
        <f t="shared" si="8"/>
        <v>10604</v>
      </c>
      <c r="G30" s="12">
        <f>+(E30-F30)*100/F30</f>
        <v>-31.818181818181817</v>
      </c>
      <c r="H30" s="13">
        <f t="shared" si="8"/>
        <v>20678</v>
      </c>
      <c r="I30" s="13">
        <f t="shared" si="8"/>
        <v>22874</v>
      </c>
      <c r="J30" s="12">
        <f>+(H30-I30)*100/I30</f>
        <v>-9.6004196904782724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7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82</v>
      </c>
      <c r="C4" s="19">
        <f>+'Abril 2019'!B4</f>
        <v>156</v>
      </c>
      <c r="D4" s="17">
        <f>+(B4-C4)*100/C4</f>
        <v>-47.435897435897438</v>
      </c>
      <c r="E4" s="2">
        <f>+B4+'Marzo 2020'!E4</f>
        <v>438</v>
      </c>
      <c r="F4" s="2">
        <f>+C4+'Marzo 2020'!F4</f>
        <v>574</v>
      </c>
      <c r="G4" s="17">
        <f t="shared" ref="G4:G27" si="0">+(E4-F4)*100/F4</f>
        <v>-23.693379790940767</v>
      </c>
      <c r="H4" s="2">
        <f>+B4-C4+'Marzo 2020'!H4</f>
        <v>1724</v>
      </c>
      <c r="I4" s="18">
        <f>+'Abril 2019'!H4</f>
        <v>1755</v>
      </c>
      <c r="J4" s="17">
        <f t="shared" ref="J4:J27" si="1">+(H4-I4)*100/I4</f>
        <v>-1.7663817663817665</v>
      </c>
    </row>
    <row r="5" spans="1:10" ht="13" x14ac:dyDescent="0.15">
      <c r="A5" s="1" t="s">
        <v>5</v>
      </c>
      <c r="B5" s="19">
        <v>89</v>
      </c>
      <c r="C5" s="19">
        <f>+'Abril 2019'!B5</f>
        <v>215</v>
      </c>
      <c r="D5" s="17">
        <f t="shared" ref="D5:D18" si="2">+(B5-C5)*100/C5</f>
        <v>-58.604651162790695</v>
      </c>
      <c r="E5" s="2">
        <f>+B5+'Marzo 2020'!E5</f>
        <v>488</v>
      </c>
      <c r="F5" s="2">
        <f>+C5+'Marzo 2020'!F5</f>
        <v>757</v>
      </c>
      <c r="G5" s="17">
        <f t="shared" si="0"/>
        <v>-35.535006605019817</v>
      </c>
      <c r="H5" s="2">
        <f>+B5-C5+'Marzo 2020'!H5</f>
        <v>1871</v>
      </c>
      <c r="I5" s="18">
        <f>+'Abril 2019'!H5</f>
        <v>2187</v>
      </c>
      <c r="J5" s="17">
        <f t="shared" si="1"/>
        <v>-14.44901691815272</v>
      </c>
    </row>
    <row r="6" spans="1:10" ht="13" x14ac:dyDescent="0.15">
      <c r="A6" s="1" t="s">
        <v>6</v>
      </c>
      <c r="B6" s="19">
        <v>106</v>
      </c>
      <c r="C6" s="19">
        <f>+'Abril 2019'!B6</f>
        <v>205</v>
      </c>
      <c r="D6" s="17">
        <f t="shared" si="2"/>
        <v>-48.292682926829265</v>
      </c>
      <c r="E6" s="2">
        <f>+B6+'Marzo 2020'!E6</f>
        <v>698</v>
      </c>
      <c r="F6" s="2">
        <f>+C6+'Marzo 2020'!F6</f>
        <v>886</v>
      </c>
      <c r="G6" s="17">
        <f t="shared" si="0"/>
        <v>-21.218961625282166</v>
      </c>
      <c r="H6" s="2">
        <f>+B6-C6+'Marzo 2020'!H6</f>
        <v>2375</v>
      </c>
      <c r="I6" s="18">
        <f>+'Abril 2019'!H6</f>
        <v>2593</v>
      </c>
      <c r="J6" s="17">
        <f t="shared" si="1"/>
        <v>-8.4072502892402614</v>
      </c>
    </row>
    <row r="7" spans="1:10" x14ac:dyDescent="0.15">
      <c r="A7" s="8" t="s">
        <v>1</v>
      </c>
      <c r="B7" s="6">
        <f t="shared" ref="B7" si="3">+B4+B5+B6</f>
        <v>277</v>
      </c>
      <c r="C7" s="6">
        <f>SUM(C4:C6)</f>
        <v>576</v>
      </c>
      <c r="D7" s="7">
        <f>+(B7-C7)*100/C7</f>
        <v>-51.909722222222221</v>
      </c>
      <c r="E7" s="6">
        <f>SUM(E4:E6)</f>
        <v>1624</v>
      </c>
      <c r="F7" s="6">
        <f>SUM(F4:F6)</f>
        <v>2217</v>
      </c>
      <c r="G7" s="7">
        <f t="shared" si="0"/>
        <v>-26.747857465042852</v>
      </c>
      <c r="H7" s="6">
        <f>SUM(H4:H6)</f>
        <v>5970</v>
      </c>
      <c r="I7" s="6">
        <f>SUM(I4:I6)</f>
        <v>6535</v>
      </c>
      <c r="J7" s="7">
        <f t="shared" si="1"/>
        <v>-8.6457536342769696</v>
      </c>
    </row>
    <row r="8" spans="1:10" ht="13" x14ac:dyDescent="0.15">
      <c r="A8" s="1" t="s">
        <v>7</v>
      </c>
      <c r="B8" s="19">
        <v>126</v>
      </c>
      <c r="C8" s="19">
        <f>+'Abril 2019'!B8</f>
        <v>230</v>
      </c>
      <c r="D8" s="17">
        <f t="shared" si="2"/>
        <v>-45.217391304347828</v>
      </c>
      <c r="E8" s="2">
        <f>+B8+'Marzo 2020'!E8</f>
        <v>708</v>
      </c>
      <c r="F8" s="2">
        <f>+C8+'Marzo 2020'!F8</f>
        <v>895</v>
      </c>
      <c r="G8" s="17">
        <f t="shared" si="0"/>
        <v>-20.893854748603353</v>
      </c>
      <c r="H8" s="2">
        <f>+B8-C8+'Marzo 2020'!H8</f>
        <v>2477</v>
      </c>
      <c r="I8" s="18">
        <f>+'Abril 2019'!H8</f>
        <v>2552</v>
      </c>
      <c r="J8" s="17">
        <f t="shared" si="1"/>
        <v>-2.938871473354232</v>
      </c>
    </row>
    <row r="9" spans="1:10" ht="13" x14ac:dyDescent="0.15">
      <c r="A9" s="1" t="s">
        <v>8</v>
      </c>
      <c r="B9" s="19">
        <v>124</v>
      </c>
      <c r="C9" s="19">
        <f>+'Abril 2019'!B9</f>
        <v>236</v>
      </c>
      <c r="D9" s="17">
        <f t="shared" si="2"/>
        <v>-47.457627118644069</v>
      </c>
      <c r="E9" s="2">
        <f>+B9+'Marzo 2020'!E9</f>
        <v>800</v>
      </c>
      <c r="F9" s="2">
        <f>+C9+'Marzo 2020'!F9</f>
        <v>1022</v>
      </c>
      <c r="G9" s="17">
        <f t="shared" si="0"/>
        <v>-21.722113502935422</v>
      </c>
      <c r="H9" s="2">
        <f>+B9-C9+'Marzo 2020'!H9</f>
        <v>2830</v>
      </c>
      <c r="I9" s="18">
        <f>+'Abril 2019'!H9</f>
        <v>2924</v>
      </c>
      <c r="J9" s="17">
        <f t="shared" si="1"/>
        <v>-3.2147742818057456</v>
      </c>
    </row>
    <row r="10" spans="1:10" ht="13" x14ac:dyDescent="0.15">
      <c r="A10" s="1" t="s">
        <v>9</v>
      </c>
      <c r="B10" s="19">
        <v>173</v>
      </c>
      <c r="C10" s="19">
        <f>+'Abril 2019'!B10</f>
        <v>397</v>
      </c>
      <c r="D10" s="17">
        <f t="shared" si="2"/>
        <v>-56.423173803526446</v>
      </c>
      <c r="E10" s="2">
        <f>+B10+'Marzo 2020'!E10</f>
        <v>1121</v>
      </c>
      <c r="F10" s="2">
        <f>+C10+'Marzo 2020'!F10</f>
        <v>1551</v>
      </c>
      <c r="G10" s="17">
        <f t="shared" si="0"/>
        <v>-27.724049000644744</v>
      </c>
      <c r="H10" s="2">
        <f>+B10-C10+'Marzo 2020'!H10</f>
        <v>3953</v>
      </c>
      <c r="I10" s="18">
        <f>+'Abril 2019'!H10</f>
        <v>4203</v>
      </c>
      <c r="J10" s="17">
        <f t="shared" si="1"/>
        <v>-5.9481322864620507</v>
      </c>
    </row>
    <row r="11" spans="1:10" ht="13" x14ac:dyDescent="0.15">
      <c r="A11" s="1" t="s">
        <v>10</v>
      </c>
      <c r="B11" s="19">
        <v>115</v>
      </c>
      <c r="C11" s="19">
        <f>+'Abril 2019'!B11</f>
        <v>274</v>
      </c>
      <c r="D11" s="17">
        <f t="shared" si="2"/>
        <v>-58.029197080291972</v>
      </c>
      <c r="E11" s="2">
        <f>+B11+'Marzo 2020'!E11</f>
        <v>795</v>
      </c>
      <c r="F11" s="2">
        <f>+C11+'Marzo 2020'!F11</f>
        <v>1128</v>
      </c>
      <c r="G11" s="17">
        <f t="shared" si="0"/>
        <v>-29.521276595744681</v>
      </c>
      <c r="H11" s="2">
        <f>+B11-C11+'Marzo 2020'!H11</f>
        <v>2968</v>
      </c>
      <c r="I11" s="18">
        <f>+'Abril 2019'!H11</f>
        <v>3048</v>
      </c>
      <c r="J11" s="17">
        <f t="shared" si="1"/>
        <v>-2.6246719160104988</v>
      </c>
    </row>
    <row r="12" spans="1:10" ht="13" x14ac:dyDescent="0.15">
      <c r="A12" s="1" t="s">
        <v>11</v>
      </c>
      <c r="B12" s="19">
        <v>111</v>
      </c>
      <c r="C12" s="19">
        <f>+'Abril 2019'!B12</f>
        <v>261</v>
      </c>
      <c r="D12" s="17">
        <f t="shared" si="2"/>
        <v>-57.47126436781609</v>
      </c>
      <c r="E12" s="2">
        <f>+B12+'Marzo 2020'!E12</f>
        <v>862</v>
      </c>
      <c r="F12" s="2">
        <f>+C12+'Marzo 2020'!F12</f>
        <v>1174</v>
      </c>
      <c r="G12" s="17">
        <f t="shared" si="0"/>
        <v>-26.57580919931857</v>
      </c>
      <c r="H12" s="2">
        <f>+B12-C12+'Marzo 2020'!H12</f>
        <v>3057</v>
      </c>
      <c r="I12" s="18">
        <f>+'Abril 2019'!H12</f>
        <v>3224</v>
      </c>
      <c r="J12" s="17">
        <f t="shared" si="1"/>
        <v>-5.1799007444168739</v>
      </c>
    </row>
    <row r="13" spans="1:10" x14ac:dyDescent="0.15">
      <c r="A13" s="8" t="s">
        <v>2</v>
      </c>
      <c r="B13" s="6">
        <f t="shared" ref="B13" si="4">+B8+B9+B10+B11+B12</f>
        <v>649</v>
      </c>
      <c r="C13" s="6">
        <f>SUM(C8:C12)</f>
        <v>1398</v>
      </c>
      <c r="D13" s="7">
        <f>+(B13-C13)*100/C13</f>
        <v>-53.576537911301862</v>
      </c>
      <c r="E13" s="6">
        <f>SUM(E8:E12)</f>
        <v>4286</v>
      </c>
      <c r="F13" s="6">
        <f>SUM(F8:F12)</f>
        <v>5770</v>
      </c>
      <c r="G13" s="7">
        <f t="shared" si="0"/>
        <v>-25.719237435008665</v>
      </c>
      <c r="H13" s="6">
        <f>SUM(H8:H12)</f>
        <v>15285</v>
      </c>
      <c r="I13" s="6">
        <f>SUM(I8:I12)</f>
        <v>15951</v>
      </c>
      <c r="J13" s="7">
        <f t="shared" si="1"/>
        <v>-4.1752868158736129</v>
      </c>
    </row>
    <row r="14" spans="1:10" ht="13" x14ac:dyDescent="0.15">
      <c r="A14" s="1" t="s">
        <v>12</v>
      </c>
      <c r="B14" s="19">
        <v>57</v>
      </c>
      <c r="C14" s="19">
        <f>+'Abril 2019'!B14</f>
        <v>137</v>
      </c>
      <c r="D14" s="17">
        <f t="shared" si="2"/>
        <v>-58.394160583941606</v>
      </c>
      <c r="E14" s="2">
        <f>+B14+'Marzo 2020'!E14</f>
        <v>412</v>
      </c>
      <c r="F14" s="2">
        <f>+C14+'Marzo 2020'!F14</f>
        <v>514</v>
      </c>
      <c r="G14" s="17">
        <f t="shared" si="0"/>
        <v>-19.844357976653697</v>
      </c>
      <c r="H14" s="2">
        <f>+B14-C14+'Marzo 2020'!H14</f>
        <v>1479</v>
      </c>
      <c r="I14" s="18">
        <f>+'Abril 2019'!H14</f>
        <v>1516</v>
      </c>
      <c r="J14" s="17">
        <f t="shared" si="1"/>
        <v>-2.4406332453825859</v>
      </c>
    </row>
    <row r="15" spans="1:10" ht="13" x14ac:dyDescent="0.15">
      <c r="A15" s="1" t="s">
        <v>13</v>
      </c>
      <c r="B15" s="19">
        <v>48</v>
      </c>
      <c r="C15" s="19">
        <f>+'Abril 2019'!B15</f>
        <v>136</v>
      </c>
      <c r="D15" s="17">
        <f t="shared" si="2"/>
        <v>-64.705882352941174</v>
      </c>
      <c r="E15" s="2">
        <f>+B15+'Marzo 2020'!E15</f>
        <v>351</v>
      </c>
      <c r="F15" s="2">
        <f>+C15+'Marzo 2020'!F15</f>
        <v>475</v>
      </c>
      <c r="G15" s="17">
        <f t="shared" si="0"/>
        <v>-26.105263157894736</v>
      </c>
      <c r="H15" s="2">
        <f>+B15-C15+'Marzo 2020'!H15</f>
        <v>1179</v>
      </c>
      <c r="I15" s="18">
        <f>+'Abril 2019'!H15</f>
        <v>1227</v>
      </c>
      <c r="J15" s="17">
        <f t="shared" si="1"/>
        <v>-3.9119804400977993</v>
      </c>
    </row>
    <row r="16" spans="1:10" ht="13" x14ac:dyDescent="0.15">
      <c r="A16" s="1" t="s">
        <v>14</v>
      </c>
      <c r="B16" s="19">
        <v>54</v>
      </c>
      <c r="C16" s="19">
        <f>+'Abril 2019'!B16</f>
        <v>99</v>
      </c>
      <c r="D16" s="17">
        <f t="shared" si="2"/>
        <v>-45.454545454545453</v>
      </c>
      <c r="E16" s="2">
        <f>+B16+'Marzo 2020'!E16</f>
        <v>334</v>
      </c>
      <c r="F16" s="2">
        <f>+C16+'Marzo 2020'!F16</f>
        <v>399</v>
      </c>
      <c r="G16" s="17">
        <f t="shared" si="0"/>
        <v>-16.290726817042607</v>
      </c>
      <c r="H16" s="2">
        <f>+B16-C16+'Marzo 2020'!H16</f>
        <v>1059</v>
      </c>
      <c r="I16" s="18">
        <f>+'Abril 2019'!H16</f>
        <v>1045</v>
      </c>
      <c r="J16" s="17">
        <f t="shared" si="1"/>
        <v>1.3397129186602872</v>
      </c>
    </row>
    <row r="17" spans="1:10" ht="13" x14ac:dyDescent="0.15">
      <c r="A17" s="1" t="s">
        <v>15</v>
      </c>
      <c r="B17" s="19">
        <v>26</v>
      </c>
      <c r="C17" s="19">
        <f>+'Abril 2019'!B17</f>
        <v>68</v>
      </c>
      <c r="D17" s="17">
        <f t="shared" si="2"/>
        <v>-61.764705882352942</v>
      </c>
      <c r="E17" s="2">
        <f>+B17+'Marzo 2020'!E17</f>
        <v>222</v>
      </c>
      <c r="F17" s="2">
        <f>+C17+'Marzo 2020'!F17</f>
        <v>267</v>
      </c>
      <c r="G17" s="17">
        <f t="shared" si="0"/>
        <v>-16.853932584269664</v>
      </c>
      <c r="H17" s="2">
        <f>+B17-C17+'Marzo 2020'!H17</f>
        <v>774</v>
      </c>
      <c r="I17" s="18">
        <f>+'Abril 2019'!H17</f>
        <v>753</v>
      </c>
      <c r="J17" s="17">
        <f t="shared" si="1"/>
        <v>2.7888446215139444</v>
      </c>
    </row>
    <row r="18" spans="1:10" ht="13" x14ac:dyDescent="0.15">
      <c r="A18" s="1" t="s">
        <v>31</v>
      </c>
      <c r="B18" s="19">
        <v>23</v>
      </c>
      <c r="C18" s="19">
        <f>+'Abril 2019'!B18</f>
        <v>43</v>
      </c>
      <c r="D18" s="17">
        <f t="shared" si="2"/>
        <v>-46.511627906976742</v>
      </c>
      <c r="E18" s="2">
        <f>+B18+'Marzo 2020'!E18</f>
        <v>128</v>
      </c>
      <c r="F18" s="2">
        <f>+C18+'Marzo 2020'!F18</f>
        <v>184</v>
      </c>
      <c r="G18" s="17">
        <f t="shared" si="0"/>
        <v>-30.434782608695652</v>
      </c>
      <c r="H18" s="2">
        <f>+B18-C18+'Marzo 2020'!H18</f>
        <v>481</v>
      </c>
      <c r="I18" s="18">
        <f>+'Abril 2019'!H18</f>
        <v>485</v>
      </c>
      <c r="J18" s="17">
        <f t="shared" si="1"/>
        <v>-0.82474226804123707</v>
      </c>
    </row>
    <row r="19" spans="1:10" x14ac:dyDescent="0.15">
      <c r="A19" s="8" t="s">
        <v>3</v>
      </c>
      <c r="B19" s="6">
        <f t="shared" ref="B19" si="5">+B14+B16+B15+B17+B18</f>
        <v>208</v>
      </c>
      <c r="C19" s="6">
        <f>SUM(C14:C18)</f>
        <v>483</v>
      </c>
      <c r="D19" s="7">
        <f>+(B19-C19)*100/C19</f>
        <v>-56.935817805383024</v>
      </c>
      <c r="E19" s="6">
        <f>SUM(E14:E18)</f>
        <v>1447</v>
      </c>
      <c r="F19" s="6">
        <f>SUM(F14:F18)</f>
        <v>1839</v>
      </c>
      <c r="G19" s="7">
        <f t="shared" si="0"/>
        <v>-21.315932572050027</v>
      </c>
      <c r="H19" s="6">
        <f>SUM(H14:H18)</f>
        <v>4972</v>
      </c>
      <c r="I19" s="6">
        <f>SUM(I14:I18)</f>
        <v>5026</v>
      </c>
      <c r="J19" s="7">
        <f t="shared" si="1"/>
        <v>-1.0744130521289295</v>
      </c>
    </row>
    <row r="20" spans="1:10" ht="13" x14ac:dyDescent="0.15">
      <c r="A20" s="1" t="s">
        <v>16</v>
      </c>
      <c r="B20" s="19">
        <v>17</v>
      </c>
      <c r="C20" s="19">
        <f>+'Abril 2019'!B20</f>
        <v>33</v>
      </c>
      <c r="D20" s="17">
        <f t="shared" ref="D20:D27" si="6">+(B20-C20)*100/C20</f>
        <v>-48.484848484848484</v>
      </c>
      <c r="E20" s="2">
        <f>+B20+'Marzo 2020'!E20</f>
        <v>136</v>
      </c>
      <c r="F20" s="2">
        <f>+C20+'Marzo 2020'!F20</f>
        <v>144</v>
      </c>
      <c r="G20" s="17">
        <f t="shared" si="0"/>
        <v>-5.5555555555555554</v>
      </c>
      <c r="H20" s="2">
        <f>+B20-C20+'Marzo 2020'!H20</f>
        <v>415</v>
      </c>
      <c r="I20" s="18">
        <f>+'Abril 2019'!H20</f>
        <v>384</v>
      </c>
      <c r="J20" s="17">
        <f t="shared" si="1"/>
        <v>8.0729166666666661</v>
      </c>
    </row>
    <row r="21" spans="1:10" ht="13" x14ac:dyDescent="0.15">
      <c r="A21" s="1" t="s">
        <v>17</v>
      </c>
      <c r="B21" s="19">
        <v>13</v>
      </c>
      <c r="C21" s="19">
        <f>+'Abril 2019'!B21</f>
        <v>24</v>
      </c>
      <c r="D21" s="17">
        <f t="shared" si="6"/>
        <v>-45.833333333333336</v>
      </c>
      <c r="E21" s="2">
        <f>+B21+'Marzo 2020'!E21</f>
        <v>108</v>
      </c>
      <c r="F21" s="2">
        <f>+C21+'Marzo 2020'!F21</f>
        <v>108</v>
      </c>
      <c r="G21" s="17">
        <f t="shared" si="0"/>
        <v>0</v>
      </c>
      <c r="H21" s="2">
        <f>+B21-C21+'Marzo 2020'!H21</f>
        <v>383</v>
      </c>
      <c r="I21" s="18">
        <f>+'Abril 2019'!H21</f>
        <v>357</v>
      </c>
      <c r="J21" s="17">
        <f t="shared" si="1"/>
        <v>7.2829131652661063</v>
      </c>
    </row>
    <row r="22" spans="1:10" ht="13" x14ac:dyDescent="0.15">
      <c r="A22" s="1" t="s">
        <v>19</v>
      </c>
      <c r="B22" s="19">
        <v>7</v>
      </c>
      <c r="C22" s="19">
        <f>+'Abril 2019'!B22</f>
        <v>23</v>
      </c>
      <c r="D22" s="17">
        <f t="shared" si="6"/>
        <v>-69.565217391304344</v>
      </c>
      <c r="E22" s="2">
        <f>+B22+'Marzo 2020'!E22</f>
        <v>51</v>
      </c>
      <c r="F22" s="2">
        <f>+C22+'Marzo 2020'!F22</f>
        <v>75</v>
      </c>
      <c r="G22" s="17">
        <f t="shared" si="0"/>
        <v>-32</v>
      </c>
      <c r="H22" s="2">
        <f>+B22-C22+'Marzo 2020'!H22</f>
        <v>146</v>
      </c>
      <c r="I22" s="18">
        <f>+'Abril 2019'!H22</f>
        <v>197</v>
      </c>
      <c r="J22" s="17">
        <f t="shared" si="1"/>
        <v>-25.888324873096447</v>
      </c>
    </row>
    <row r="23" spans="1:10" ht="13" x14ac:dyDescent="0.15">
      <c r="A23" s="1" t="s">
        <v>18</v>
      </c>
      <c r="B23" s="19">
        <v>6</v>
      </c>
      <c r="C23" s="19">
        <f>+'Abril 2019'!B23</f>
        <v>11</v>
      </c>
      <c r="D23" s="17">
        <f t="shared" si="6"/>
        <v>-45.454545454545453</v>
      </c>
      <c r="E23" s="2">
        <f>+B23+'Marzo 2020'!E23</f>
        <v>63</v>
      </c>
      <c r="F23" s="2">
        <f>+C23+'Marzo 2020'!F23</f>
        <v>67</v>
      </c>
      <c r="G23" s="17">
        <f t="shared" si="0"/>
        <v>-5.9701492537313436</v>
      </c>
      <c r="H23" s="2">
        <f>+B23-C23+'Marzo 2020'!H23</f>
        <v>215</v>
      </c>
      <c r="I23" s="18">
        <f>+'Abril 2019'!H23</f>
        <v>180</v>
      </c>
      <c r="J23" s="17">
        <f t="shared" si="1"/>
        <v>19.444444444444443</v>
      </c>
    </row>
    <row r="24" spans="1:10" ht="13" x14ac:dyDescent="0.15">
      <c r="A24" s="1" t="s">
        <v>20</v>
      </c>
      <c r="B24" s="19">
        <v>7</v>
      </c>
      <c r="C24" s="19">
        <f>+'Abril 2019'!B24</f>
        <v>25</v>
      </c>
      <c r="D24" s="17">
        <f t="shared" si="6"/>
        <v>-72</v>
      </c>
      <c r="E24" s="2">
        <f>+B24+'Marzo 2020'!E24</f>
        <v>51</v>
      </c>
      <c r="F24" s="2">
        <f>+C24+'Marzo 2020'!F24</f>
        <v>68</v>
      </c>
      <c r="G24" s="17">
        <f t="shared" si="0"/>
        <v>-25</v>
      </c>
      <c r="H24" s="2">
        <f>+B24-C24+'Marzo 2020'!H24</f>
        <v>171</v>
      </c>
      <c r="I24" s="18">
        <f>+'Abril 2019'!H24</f>
        <v>201</v>
      </c>
      <c r="J24" s="17">
        <f t="shared" si="1"/>
        <v>-14.925373134328359</v>
      </c>
    </row>
    <row r="25" spans="1:10" ht="13" x14ac:dyDescent="0.15">
      <c r="A25" s="1" t="s">
        <v>22</v>
      </c>
      <c r="B25" s="19">
        <v>12</v>
      </c>
      <c r="C25" s="19">
        <f>+'Abril 2019'!B25</f>
        <v>35</v>
      </c>
      <c r="D25" s="17">
        <f t="shared" si="6"/>
        <v>-65.714285714285708</v>
      </c>
      <c r="E25" s="2">
        <f>+B25+'Marzo 2020'!E25</f>
        <v>100</v>
      </c>
      <c r="F25" s="2">
        <f>+C25+'Marzo 2020'!F25</f>
        <v>128</v>
      </c>
      <c r="G25" s="17">
        <f t="shared" si="0"/>
        <v>-21.875</v>
      </c>
      <c r="H25" s="2">
        <f>+B25-C25+'Marzo 2020'!H25</f>
        <v>362</v>
      </c>
      <c r="I25" s="18">
        <f>+'Abril 2019'!H25</f>
        <v>351</v>
      </c>
      <c r="J25" s="17">
        <f t="shared" si="1"/>
        <v>3.133903133903134</v>
      </c>
    </row>
    <row r="26" spans="1:10" ht="13" x14ac:dyDescent="0.15">
      <c r="A26" s="1" t="s">
        <v>21</v>
      </c>
      <c r="B26" s="19">
        <v>5</v>
      </c>
      <c r="C26" s="19">
        <f>+'Abril 2019'!B26</f>
        <v>3</v>
      </c>
      <c r="D26" s="17">
        <f t="shared" si="6"/>
        <v>66.666666666666671</v>
      </c>
      <c r="E26" s="2">
        <f>+B26+'Marzo 2020'!E26</f>
        <v>39</v>
      </c>
      <c r="F26" s="2">
        <f>+C26+'Marzo 2020'!F26</f>
        <v>33</v>
      </c>
      <c r="G26" s="17">
        <f t="shared" si="0"/>
        <v>18.181818181818183</v>
      </c>
      <c r="H26" s="2">
        <f>+B26-C26+'Marzo 2020'!H26</f>
        <v>103</v>
      </c>
      <c r="I26" s="18">
        <f>+'Abril 2019'!H26</f>
        <v>92</v>
      </c>
      <c r="J26" s="17">
        <f t="shared" si="1"/>
        <v>11.956521739130435</v>
      </c>
    </row>
    <row r="27" spans="1:10" ht="13" x14ac:dyDescent="0.15">
      <c r="A27" s="1" t="s">
        <v>30</v>
      </c>
      <c r="B27" s="19">
        <v>3</v>
      </c>
      <c r="C27" s="19">
        <f>+'Abril 2019'!B27</f>
        <v>5</v>
      </c>
      <c r="D27" s="17">
        <f t="shared" si="6"/>
        <v>-40</v>
      </c>
      <c r="E27" s="2">
        <f>+B27+'Marzo 2020'!E27</f>
        <v>19</v>
      </c>
      <c r="F27" s="2">
        <f>+C27+'Marzo 2020'!F27</f>
        <v>12</v>
      </c>
      <c r="G27" s="17">
        <f t="shared" si="0"/>
        <v>58.333333333333336</v>
      </c>
      <c r="H27" s="2">
        <f>+B27-C27+'Marzo 2020'!H27</f>
        <v>56</v>
      </c>
      <c r="I27" s="18">
        <f>+'Abril 2019'!H27</f>
        <v>40</v>
      </c>
      <c r="J27" s="17">
        <f t="shared" si="1"/>
        <v>40</v>
      </c>
    </row>
    <row r="28" spans="1:10" x14ac:dyDescent="0.15">
      <c r="A28" s="8" t="s">
        <v>27</v>
      </c>
      <c r="B28" s="6">
        <f>SUM(B20:B27)</f>
        <v>70</v>
      </c>
      <c r="C28" s="6">
        <f>SUM(C20:C27)</f>
        <v>159</v>
      </c>
      <c r="D28" s="7">
        <f>+(B28-C28)*100/C28</f>
        <v>-55.974842767295598</v>
      </c>
      <c r="E28" s="6">
        <f>SUM(E20:E27)</f>
        <v>567</v>
      </c>
      <c r="F28" s="6">
        <f>SUM(F20:F27)</f>
        <v>635</v>
      </c>
      <c r="G28" s="7">
        <f>+(E28-F28)*100/F28</f>
        <v>-10.708661417322835</v>
      </c>
      <c r="H28" s="6">
        <f>SUM(H20:H27)</f>
        <v>1851</v>
      </c>
      <c r="I28" s="6">
        <f>SUM(I20:I27)</f>
        <v>1802</v>
      </c>
      <c r="J28" s="7">
        <f>+(H28-I28)*100/I28</f>
        <v>2.7192008879023306</v>
      </c>
    </row>
    <row r="29" spans="1:10" ht="14" x14ac:dyDescent="0.15">
      <c r="A29" s="16" t="s">
        <v>28</v>
      </c>
      <c r="B29" s="14">
        <f>+B7+B13+B19+B28</f>
        <v>1204</v>
      </c>
      <c r="C29" s="14">
        <f>+C7+C13+C19+C28</f>
        <v>2616</v>
      </c>
      <c r="D29" s="15">
        <f>+(B29-C29)*100/C29</f>
        <v>-53.975535168195719</v>
      </c>
      <c r="E29" s="14">
        <f t="shared" ref="E29:I29" si="7">+E7+E13+E19+E28</f>
        <v>7924</v>
      </c>
      <c r="F29" s="14">
        <f t="shared" si="7"/>
        <v>10461</v>
      </c>
      <c r="G29" s="15">
        <f>+(E29-F29)*100/F29</f>
        <v>-24.251983557977248</v>
      </c>
      <c r="H29" s="14">
        <f t="shared" si="7"/>
        <v>28078</v>
      </c>
      <c r="I29" s="14">
        <f t="shared" si="7"/>
        <v>29314</v>
      </c>
      <c r="J29" s="15">
        <f>+(H29-I29)*100/I29</f>
        <v>-4.2164153646721703</v>
      </c>
    </row>
    <row r="30" spans="1:10" x14ac:dyDescent="0.15">
      <c r="A30" s="13" t="s">
        <v>29</v>
      </c>
      <c r="B30" s="13">
        <f>+B29-B7</f>
        <v>927</v>
      </c>
      <c r="C30" s="13">
        <f>+C29-C7</f>
        <v>2040</v>
      </c>
      <c r="D30" s="12">
        <f>+(B30-C30)*100/C30</f>
        <v>-54.558823529411768</v>
      </c>
      <c r="E30" s="13">
        <f t="shared" ref="E30:I30" si="8">+E29-E7</f>
        <v>6300</v>
      </c>
      <c r="F30" s="13">
        <f t="shared" si="8"/>
        <v>8244</v>
      </c>
      <c r="G30" s="12">
        <f>+(E30-F30)*100/F30</f>
        <v>-23.580786026200872</v>
      </c>
      <c r="H30" s="13">
        <f t="shared" si="8"/>
        <v>22108</v>
      </c>
      <c r="I30" s="13">
        <f t="shared" si="8"/>
        <v>22779</v>
      </c>
      <c r="J30" s="12">
        <f>+(H30-I30)*100/I30</f>
        <v>-2.9456955968216341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38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83</v>
      </c>
      <c r="C4" s="19">
        <f>+'Marzo 2019'!B4</f>
        <v>160</v>
      </c>
      <c r="D4" s="17">
        <f>+(B4-C4)*100/C4</f>
        <v>-48.125</v>
      </c>
      <c r="E4" s="2">
        <f>+B4+'Febrero 2020'!E4</f>
        <v>356</v>
      </c>
      <c r="F4" s="2">
        <f>+C4+'Febrero 2020'!F4</f>
        <v>418</v>
      </c>
      <c r="G4" s="17">
        <f t="shared" ref="G4:G27" si="0">+(E4-F4)*100/F4</f>
        <v>-14.832535885167465</v>
      </c>
      <c r="H4" s="2">
        <f>+B4-C4+'Febrero 2020'!H4</f>
        <v>1798</v>
      </c>
      <c r="I4" s="18">
        <f>+'Marzo 2019'!H4</f>
        <v>1747</v>
      </c>
      <c r="J4" s="17">
        <f t="shared" ref="J4:J27" si="1">+(H4-I4)*100/I4</f>
        <v>2.9192902117916426</v>
      </c>
    </row>
    <row r="5" spans="1:10" ht="13" x14ac:dyDescent="0.15">
      <c r="A5" s="1" t="s">
        <v>5</v>
      </c>
      <c r="B5" s="19">
        <v>115</v>
      </c>
      <c r="C5" s="19">
        <f>+'Marzo 2019'!B5</f>
        <v>192</v>
      </c>
      <c r="D5" s="17">
        <f t="shared" ref="D5:D18" si="2">+(B5-C5)*100/C5</f>
        <v>-40.104166666666664</v>
      </c>
      <c r="E5" s="2">
        <f>+B5+'Febrero 2020'!E5</f>
        <v>399</v>
      </c>
      <c r="F5" s="2">
        <f>+C5+'Febrero 2020'!F5</f>
        <v>542</v>
      </c>
      <c r="G5" s="17">
        <f t="shared" si="0"/>
        <v>-26.383763837638377</v>
      </c>
      <c r="H5" s="2">
        <f>+B5-C5+'Febrero 2020'!H5</f>
        <v>1997</v>
      </c>
      <c r="I5" s="18">
        <f>+'Marzo 2019'!H5</f>
        <v>2165</v>
      </c>
      <c r="J5" s="17">
        <f t="shared" si="1"/>
        <v>-7.7598152424942262</v>
      </c>
    </row>
    <row r="6" spans="1:10" ht="13" x14ac:dyDescent="0.15">
      <c r="A6" s="1" t="s">
        <v>6</v>
      </c>
      <c r="B6" s="19">
        <v>164</v>
      </c>
      <c r="C6" s="19">
        <f>+'Marzo 2019'!B6</f>
        <v>215</v>
      </c>
      <c r="D6" s="17">
        <f t="shared" si="2"/>
        <v>-23.720930232558139</v>
      </c>
      <c r="E6" s="2">
        <f>+B6+'Febrero 2020'!E6</f>
        <v>592</v>
      </c>
      <c r="F6" s="2">
        <f>+C6+'Febrero 2020'!F6</f>
        <v>681</v>
      </c>
      <c r="G6" s="17">
        <f t="shared" si="0"/>
        <v>-13.069016152716593</v>
      </c>
      <c r="H6" s="2">
        <f>+B6-C6+'Febrero 2020'!H6</f>
        <v>2474</v>
      </c>
      <c r="I6" s="18">
        <f>+'Marzo 2019'!H6</f>
        <v>2638</v>
      </c>
      <c r="J6" s="17">
        <f t="shared" si="1"/>
        <v>-6.2168309325246396</v>
      </c>
    </row>
    <row r="7" spans="1:10" x14ac:dyDescent="0.15">
      <c r="A7" s="8" t="s">
        <v>1</v>
      </c>
      <c r="B7" s="6">
        <f t="shared" ref="B7" si="3">+B4+B5+B6</f>
        <v>362</v>
      </c>
      <c r="C7" s="6">
        <f>SUM(C4:C6)</f>
        <v>567</v>
      </c>
      <c r="D7" s="7">
        <f>+(B7-C7)*100/C7</f>
        <v>-36.155202821869487</v>
      </c>
      <c r="E7" s="6">
        <f>SUM(E4:E6)</f>
        <v>1347</v>
      </c>
      <c r="F7" s="6">
        <f>SUM(F4:F6)</f>
        <v>1641</v>
      </c>
      <c r="G7" s="7">
        <f t="shared" si="0"/>
        <v>-17.915904936014627</v>
      </c>
      <c r="H7" s="6">
        <f>SUM(H4:H6)</f>
        <v>6269</v>
      </c>
      <c r="I7" s="6">
        <f>SUM(I4:I6)</f>
        <v>6550</v>
      </c>
      <c r="J7" s="7">
        <f t="shared" si="1"/>
        <v>-4.2900763358778624</v>
      </c>
    </row>
    <row r="8" spans="1:10" ht="13" x14ac:dyDescent="0.15">
      <c r="A8" s="1" t="s">
        <v>7</v>
      </c>
      <c r="B8" s="19">
        <v>154</v>
      </c>
      <c r="C8" s="19">
        <f>+'Marzo 2019'!B8</f>
        <v>239</v>
      </c>
      <c r="D8" s="17">
        <f t="shared" si="2"/>
        <v>-35.564853556485353</v>
      </c>
      <c r="E8" s="2">
        <f>+B8+'Febrero 2020'!E8</f>
        <v>582</v>
      </c>
      <c r="F8" s="2">
        <f>+C8+'Febrero 2020'!F8</f>
        <v>665</v>
      </c>
      <c r="G8" s="17">
        <f t="shared" si="0"/>
        <v>-12.481203007518797</v>
      </c>
      <c r="H8" s="2">
        <f>+B8-C8+'Febrero 2020'!H8</f>
        <v>2581</v>
      </c>
      <c r="I8" s="18">
        <f>+'Marzo 2019'!H8</f>
        <v>2550</v>
      </c>
      <c r="J8" s="17">
        <f t="shared" si="1"/>
        <v>1.2156862745098038</v>
      </c>
    </row>
    <row r="9" spans="1:10" ht="13" x14ac:dyDescent="0.15">
      <c r="A9" s="1" t="s">
        <v>8</v>
      </c>
      <c r="B9" s="19">
        <v>159</v>
      </c>
      <c r="C9" s="19">
        <f>+'Marzo 2019'!B9</f>
        <v>260</v>
      </c>
      <c r="D9" s="17">
        <f t="shared" si="2"/>
        <v>-38.846153846153847</v>
      </c>
      <c r="E9" s="2">
        <f>+B9+'Febrero 2020'!E9</f>
        <v>676</v>
      </c>
      <c r="F9" s="2">
        <f>+C9+'Febrero 2020'!F9</f>
        <v>786</v>
      </c>
      <c r="G9" s="17">
        <f t="shared" si="0"/>
        <v>-13.994910941475826</v>
      </c>
      <c r="H9" s="2">
        <f>+B9-C9+'Febrero 2020'!H9</f>
        <v>2942</v>
      </c>
      <c r="I9" s="18">
        <f>+'Marzo 2019'!H9</f>
        <v>2977</v>
      </c>
      <c r="J9" s="17">
        <f t="shared" si="1"/>
        <v>-1.1756802149815251</v>
      </c>
    </row>
    <row r="10" spans="1:10" ht="13" x14ac:dyDescent="0.15">
      <c r="A10" s="1" t="s">
        <v>9</v>
      </c>
      <c r="B10" s="19">
        <v>269</v>
      </c>
      <c r="C10" s="19">
        <f>+'Marzo 2019'!B10</f>
        <v>435</v>
      </c>
      <c r="D10" s="17">
        <f t="shared" si="2"/>
        <v>-38.160919540229884</v>
      </c>
      <c r="E10" s="2">
        <f>+B10+'Febrero 2020'!E10</f>
        <v>948</v>
      </c>
      <c r="F10" s="2">
        <f>+C10+'Febrero 2020'!F10</f>
        <v>1154</v>
      </c>
      <c r="G10" s="17">
        <f t="shared" si="0"/>
        <v>-17.850953206239168</v>
      </c>
      <c r="H10" s="2">
        <f>+B10-C10+'Febrero 2020'!H10</f>
        <v>4177</v>
      </c>
      <c r="I10" s="18">
        <f>+'Marzo 2019'!H10</f>
        <v>4224</v>
      </c>
      <c r="J10" s="17">
        <f t="shared" si="1"/>
        <v>-1.112689393939394</v>
      </c>
    </row>
    <row r="11" spans="1:10" ht="13" x14ac:dyDescent="0.15">
      <c r="A11" s="1" t="s">
        <v>10</v>
      </c>
      <c r="B11" s="19">
        <v>181</v>
      </c>
      <c r="C11" s="19">
        <f>+'Marzo 2019'!B11</f>
        <v>313</v>
      </c>
      <c r="D11" s="17">
        <f t="shared" si="2"/>
        <v>-42.172523961661341</v>
      </c>
      <c r="E11" s="2">
        <f>+B11+'Febrero 2020'!E11</f>
        <v>680</v>
      </c>
      <c r="F11" s="2">
        <f>+C11+'Febrero 2020'!F11</f>
        <v>854</v>
      </c>
      <c r="G11" s="17">
        <f t="shared" si="0"/>
        <v>-20.374707259953162</v>
      </c>
      <c r="H11" s="2">
        <f>+B11-C11+'Febrero 2020'!H11</f>
        <v>3127</v>
      </c>
      <c r="I11" s="18">
        <f>+'Marzo 2019'!H11</f>
        <v>3066</v>
      </c>
      <c r="J11" s="17">
        <f t="shared" si="1"/>
        <v>1.9895629484670581</v>
      </c>
    </row>
    <row r="12" spans="1:10" ht="13" x14ac:dyDescent="0.15">
      <c r="A12" s="1" t="s">
        <v>11</v>
      </c>
      <c r="B12" s="19">
        <v>227</v>
      </c>
      <c r="C12" s="19">
        <f>+'Marzo 2019'!B12</f>
        <v>307</v>
      </c>
      <c r="D12" s="17">
        <f t="shared" si="2"/>
        <v>-26.058631921824105</v>
      </c>
      <c r="E12" s="2">
        <f>+B12+'Febrero 2020'!E12</f>
        <v>751</v>
      </c>
      <c r="F12" s="2">
        <f>+C12+'Febrero 2020'!F12</f>
        <v>913</v>
      </c>
      <c r="G12" s="17">
        <f t="shared" si="0"/>
        <v>-17.743702081051477</v>
      </c>
      <c r="H12" s="2">
        <f>+B12-C12+'Febrero 2020'!H12</f>
        <v>3207</v>
      </c>
      <c r="I12" s="18">
        <f>+'Marzo 2019'!H12</f>
        <v>3273</v>
      </c>
      <c r="J12" s="17">
        <f t="shared" si="1"/>
        <v>-2.0164986251145738</v>
      </c>
    </row>
    <row r="13" spans="1:10" x14ac:dyDescent="0.15">
      <c r="A13" s="8" t="s">
        <v>2</v>
      </c>
      <c r="B13" s="6">
        <f t="shared" ref="B13" si="4">+B8+B9+B10+B11+B12</f>
        <v>990</v>
      </c>
      <c r="C13" s="6">
        <f>SUM(C8:C12)</f>
        <v>1554</v>
      </c>
      <c r="D13" s="7">
        <f>+(B13-C13)*100/C13</f>
        <v>-36.293436293436294</v>
      </c>
      <c r="E13" s="6">
        <f>SUM(E8:E12)</f>
        <v>3637</v>
      </c>
      <c r="F13" s="6">
        <f>SUM(F8:F12)</f>
        <v>4372</v>
      </c>
      <c r="G13" s="7">
        <f t="shared" si="0"/>
        <v>-16.81152790484904</v>
      </c>
      <c r="H13" s="6">
        <f>SUM(H8:H12)</f>
        <v>16034</v>
      </c>
      <c r="I13" s="6">
        <f>SUM(I8:I12)</f>
        <v>16090</v>
      </c>
      <c r="J13" s="7">
        <f t="shared" si="1"/>
        <v>-0.34804226227470481</v>
      </c>
    </row>
    <row r="14" spans="1:10" ht="13" x14ac:dyDescent="0.15">
      <c r="A14" s="1" t="s">
        <v>12</v>
      </c>
      <c r="B14" s="19">
        <v>77</v>
      </c>
      <c r="C14" s="19">
        <f>+'Marzo 2019'!B14</f>
        <v>136</v>
      </c>
      <c r="D14" s="17">
        <f t="shared" si="2"/>
        <v>-43.382352941176471</v>
      </c>
      <c r="E14" s="2">
        <f>+B14+'Febrero 2020'!E14</f>
        <v>355</v>
      </c>
      <c r="F14" s="2">
        <f>+C14+'Febrero 2020'!F14</f>
        <v>377</v>
      </c>
      <c r="G14" s="17">
        <f t="shared" si="0"/>
        <v>-5.8355437665782492</v>
      </c>
      <c r="H14" s="2">
        <f>+B14-C14+'Febrero 2020'!H14</f>
        <v>1559</v>
      </c>
      <c r="I14" s="18">
        <f>+'Marzo 2019'!H14</f>
        <v>1522</v>
      </c>
      <c r="J14" s="17">
        <f t="shared" si="1"/>
        <v>2.431011826544021</v>
      </c>
    </row>
    <row r="15" spans="1:10" ht="13" x14ac:dyDescent="0.15">
      <c r="A15" s="1" t="s">
        <v>13</v>
      </c>
      <c r="B15" s="19">
        <v>80</v>
      </c>
      <c r="C15" s="19">
        <f>+'Marzo 2019'!B15</f>
        <v>113</v>
      </c>
      <c r="D15" s="17">
        <f t="shared" si="2"/>
        <v>-29.20353982300885</v>
      </c>
      <c r="E15" s="2">
        <f>+B15+'Febrero 2020'!E15</f>
        <v>303</v>
      </c>
      <c r="F15" s="2">
        <f>+C15+'Febrero 2020'!F15</f>
        <v>339</v>
      </c>
      <c r="G15" s="17">
        <f t="shared" si="0"/>
        <v>-10.619469026548673</v>
      </c>
      <c r="H15" s="2">
        <f>+B15-C15+'Febrero 2020'!H15</f>
        <v>1267</v>
      </c>
      <c r="I15" s="18">
        <f>+'Marzo 2019'!H15</f>
        <v>1183</v>
      </c>
      <c r="J15" s="17">
        <f t="shared" si="1"/>
        <v>7.1005917159763312</v>
      </c>
    </row>
    <row r="16" spans="1:10" ht="13" x14ac:dyDescent="0.15">
      <c r="A16" s="1" t="s">
        <v>14</v>
      </c>
      <c r="B16" s="19">
        <v>71</v>
      </c>
      <c r="C16" s="19">
        <f>+'Marzo 2019'!B16</f>
        <v>126</v>
      </c>
      <c r="D16" s="17">
        <f t="shared" si="2"/>
        <v>-43.650793650793652</v>
      </c>
      <c r="E16" s="2">
        <f>+B16+'Febrero 2020'!E16</f>
        <v>280</v>
      </c>
      <c r="F16" s="2">
        <f>+C16+'Febrero 2020'!F16</f>
        <v>300</v>
      </c>
      <c r="G16" s="17">
        <f t="shared" si="0"/>
        <v>-6.666666666666667</v>
      </c>
      <c r="H16" s="2">
        <f>+B16-C16+'Febrero 2020'!H16</f>
        <v>1104</v>
      </c>
      <c r="I16" s="18">
        <f>+'Marzo 2019'!H16</f>
        <v>1054</v>
      </c>
      <c r="J16" s="17">
        <f t="shared" si="1"/>
        <v>4.7438330170777991</v>
      </c>
    </row>
    <row r="17" spans="1:10" ht="13" x14ac:dyDescent="0.15">
      <c r="A17" s="1" t="s">
        <v>15</v>
      </c>
      <c r="B17" s="19">
        <v>53</v>
      </c>
      <c r="C17" s="19">
        <f>+'Marzo 2019'!B17</f>
        <v>69</v>
      </c>
      <c r="D17" s="17">
        <f t="shared" si="2"/>
        <v>-23.188405797101449</v>
      </c>
      <c r="E17" s="2">
        <f>+B17+'Febrero 2020'!E17</f>
        <v>196</v>
      </c>
      <c r="F17" s="2">
        <f>+C17+'Febrero 2020'!F17</f>
        <v>199</v>
      </c>
      <c r="G17" s="17">
        <f t="shared" si="0"/>
        <v>-1.5075376884422111</v>
      </c>
      <c r="H17" s="2">
        <f>+B17-C17+'Febrero 2020'!H17</f>
        <v>816</v>
      </c>
      <c r="I17" s="18">
        <f>+'Marzo 2019'!H17</f>
        <v>752</v>
      </c>
      <c r="J17" s="17">
        <f t="shared" si="1"/>
        <v>8.5106382978723403</v>
      </c>
    </row>
    <row r="18" spans="1:10" ht="13" x14ac:dyDescent="0.15">
      <c r="A18" s="1" t="s">
        <v>31</v>
      </c>
      <c r="B18" s="19">
        <v>28</v>
      </c>
      <c r="C18" s="19">
        <f>+'Marzo 2019'!B18</f>
        <v>40</v>
      </c>
      <c r="D18" s="17">
        <f t="shared" si="2"/>
        <v>-30</v>
      </c>
      <c r="E18" s="2">
        <f>+B18+'Febrero 2020'!E18</f>
        <v>105</v>
      </c>
      <c r="F18" s="2">
        <f>+C18+'Febrero 2020'!F18</f>
        <v>141</v>
      </c>
      <c r="G18" s="17">
        <f t="shared" si="0"/>
        <v>-25.531914893617021</v>
      </c>
      <c r="H18" s="2">
        <f>+B18-C18+'Febrero 2020'!H18</f>
        <v>501</v>
      </c>
      <c r="I18" s="18">
        <f>+'Marzo 2019'!H18</f>
        <v>489</v>
      </c>
      <c r="J18" s="17">
        <f t="shared" si="1"/>
        <v>2.4539877300613497</v>
      </c>
    </row>
    <row r="19" spans="1:10" x14ac:dyDescent="0.15">
      <c r="A19" s="8" t="s">
        <v>3</v>
      </c>
      <c r="B19" s="6">
        <f t="shared" ref="B19" si="5">+B14+B16+B15+B17+B18</f>
        <v>309</v>
      </c>
      <c r="C19" s="6">
        <f>SUM(C14:C18)</f>
        <v>484</v>
      </c>
      <c r="D19" s="7">
        <f>+(B19-C19)*100/C19</f>
        <v>-36.15702479338843</v>
      </c>
      <c r="E19" s="6">
        <f>SUM(E14:E18)</f>
        <v>1239</v>
      </c>
      <c r="F19" s="6">
        <f>SUM(F14:F18)</f>
        <v>1356</v>
      </c>
      <c r="G19" s="7">
        <f t="shared" si="0"/>
        <v>-8.6283185840707972</v>
      </c>
      <c r="H19" s="6">
        <f>SUM(H14:H18)</f>
        <v>5247</v>
      </c>
      <c r="I19" s="6">
        <f>SUM(I14:I18)</f>
        <v>5000</v>
      </c>
      <c r="J19" s="7">
        <f t="shared" si="1"/>
        <v>4.9400000000000004</v>
      </c>
    </row>
    <row r="20" spans="1:10" ht="13" x14ac:dyDescent="0.15">
      <c r="A20" s="1" t="s">
        <v>16</v>
      </c>
      <c r="B20" s="19">
        <v>27</v>
      </c>
      <c r="C20" s="19">
        <f>+'Marzo 2019'!B20</f>
        <v>36</v>
      </c>
      <c r="D20" s="17">
        <f t="shared" ref="D20:D27" si="6">+(B20-C20)*100/C20</f>
        <v>-25</v>
      </c>
      <c r="E20" s="2">
        <f>+B20+'Febrero 2020'!E20</f>
        <v>119</v>
      </c>
      <c r="F20" s="2">
        <f>+C20+'Febrero 2020'!F20</f>
        <v>111</v>
      </c>
      <c r="G20" s="17">
        <f t="shared" si="0"/>
        <v>7.2072072072072073</v>
      </c>
      <c r="H20" s="2">
        <f>+B20-C20+'Febrero 2020'!H20</f>
        <v>431</v>
      </c>
      <c r="I20" s="18">
        <f>+'Marzo 2019'!H20</f>
        <v>378</v>
      </c>
      <c r="J20" s="17">
        <f t="shared" si="1"/>
        <v>14.02116402116402</v>
      </c>
    </row>
    <row r="21" spans="1:10" ht="13" x14ac:dyDescent="0.15">
      <c r="A21" s="1" t="s">
        <v>17</v>
      </c>
      <c r="B21" s="19">
        <v>26</v>
      </c>
      <c r="C21" s="19">
        <f>+'Marzo 2019'!B21</f>
        <v>32</v>
      </c>
      <c r="D21" s="17">
        <f t="shared" si="6"/>
        <v>-18.75</v>
      </c>
      <c r="E21" s="2">
        <f>+B21+'Febrero 2020'!E21</f>
        <v>95</v>
      </c>
      <c r="F21" s="2">
        <f>+C21+'Febrero 2020'!F21</f>
        <v>84</v>
      </c>
      <c r="G21" s="17">
        <f t="shared" si="0"/>
        <v>13.095238095238095</v>
      </c>
      <c r="H21" s="2">
        <f>+B21-C21+'Febrero 2020'!H21</f>
        <v>394</v>
      </c>
      <c r="I21" s="18">
        <f>+'Marzo 2019'!H21</f>
        <v>365</v>
      </c>
      <c r="J21" s="17">
        <f t="shared" si="1"/>
        <v>7.9452054794520546</v>
      </c>
    </row>
    <row r="22" spans="1:10" ht="13" x14ac:dyDescent="0.15">
      <c r="A22" s="1" t="s">
        <v>19</v>
      </c>
      <c r="B22" s="19">
        <v>10</v>
      </c>
      <c r="C22" s="19">
        <f>+'Marzo 2019'!B22</f>
        <v>23</v>
      </c>
      <c r="D22" s="17">
        <f t="shared" si="6"/>
        <v>-56.521739130434781</v>
      </c>
      <c r="E22" s="2">
        <f>+B22+'Febrero 2020'!E22</f>
        <v>44</v>
      </c>
      <c r="F22" s="2">
        <f>+C22+'Febrero 2020'!F22</f>
        <v>52</v>
      </c>
      <c r="G22" s="17">
        <f t="shared" si="0"/>
        <v>-15.384615384615385</v>
      </c>
      <c r="H22" s="2">
        <f>+B22-C22+'Febrero 2020'!H22</f>
        <v>162</v>
      </c>
      <c r="I22" s="18">
        <f>+'Marzo 2019'!H22</f>
        <v>195</v>
      </c>
      <c r="J22" s="17">
        <f t="shared" si="1"/>
        <v>-16.923076923076923</v>
      </c>
    </row>
    <row r="23" spans="1:10" ht="13" x14ac:dyDescent="0.15">
      <c r="A23" s="1" t="s">
        <v>18</v>
      </c>
      <c r="B23" s="19">
        <v>13</v>
      </c>
      <c r="C23" s="19">
        <f>+'Marzo 2019'!B23</f>
        <v>27</v>
      </c>
      <c r="D23" s="17">
        <f t="shared" si="6"/>
        <v>-51.851851851851855</v>
      </c>
      <c r="E23" s="2">
        <f>+B23+'Febrero 2020'!E23</f>
        <v>57</v>
      </c>
      <c r="F23" s="2">
        <f>+C23+'Febrero 2020'!F23</f>
        <v>56</v>
      </c>
      <c r="G23" s="17">
        <f t="shared" si="0"/>
        <v>1.7857142857142858</v>
      </c>
      <c r="H23" s="2">
        <f>+B23-C23+'Febrero 2020'!H23</f>
        <v>220</v>
      </c>
      <c r="I23" s="18">
        <f>+'Marzo 2019'!H23</f>
        <v>185</v>
      </c>
      <c r="J23" s="17">
        <f t="shared" si="1"/>
        <v>18.918918918918919</v>
      </c>
    </row>
    <row r="24" spans="1:10" ht="13" x14ac:dyDescent="0.15">
      <c r="A24" s="1" t="s">
        <v>20</v>
      </c>
      <c r="B24" s="19">
        <v>14</v>
      </c>
      <c r="C24" s="19">
        <f>+'Marzo 2019'!B24</f>
        <v>13</v>
      </c>
      <c r="D24" s="17">
        <f t="shared" si="6"/>
        <v>7.6923076923076925</v>
      </c>
      <c r="E24" s="2">
        <f>+B24+'Febrero 2020'!E24</f>
        <v>44</v>
      </c>
      <c r="F24" s="2">
        <f>+C24+'Febrero 2020'!F24</f>
        <v>43</v>
      </c>
      <c r="G24" s="17">
        <f t="shared" si="0"/>
        <v>2.3255813953488373</v>
      </c>
      <c r="H24" s="2">
        <f>+B24-C24+'Febrero 2020'!H24</f>
        <v>189</v>
      </c>
      <c r="I24" s="18">
        <f>+'Marzo 2019'!H24</f>
        <v>192</v>
      </c>
      <c r="J24" s="17">
        <f t="shared" si="1"/>
        <v>-1.5625</v>
      </c>
    </row>
    <row r="25" spans="1:10" ht="13" x14ac:dyDescent="0.15">
      <c r="A25" s="1" t="s">
        <v>22</v>
      </c>
      <c r="B25" s="19">
        <v>26</v>
      </c>
      <c r="C25" s="19">
        <f>+'Marzo 2019'!B25</f>
        <v>40</v>
      </c>
      <c r="D25" s="17">
        <f t="shared" si="6"/>
        <v>-35</v>
      </c>
      <c r="E25" s="2">
        <f>+B25+'Febrero 2020'!E25</f>
        <v>88</v>
      </c>
      <c r="F25" s="2">
        <f>+C25+'Febrero 2020'!F25</f>
        <v>93</v>
      </c>
      <c r="G25" s="17">
        <f t="shared" si="0"/>
        <v>-5.376344086021505</v>
      </c>
      <c r="H25" s="2">
        <f>+B25-C25+'Febrero 2020'!H25</f>
        <v>385</v>
      </c>
      <c r="I25" s="18">
        <f>+'Marzo 2019'!H25</f>
        <v>340</v>
      </c>
      <c r="J25" s="17">
        <f t="shared" si="1"/>
        <v>13.235294117647058</v>
      </c>
    </row>
    <row r="26" spans="1:10" ht="13" x14ac:dyDescent="0.15">
      <c r="A26" s="1" t="s">
        <v>21</v>
      </c>
      <c r="B26" s="19">
        <v>6</v>
      </c>
      <c r="C26" s="19">
        <f>+'Marzo 2019'!B26</f>
        <v>11</v>
      </c>
      <c r="D26" s="17">
        <f t="shared" si="6"/>
        <v>-45.454545454545453</v>
      </c>
      <c r="E26" s="2">
        <f>+B26+'Febrero 2020'!E26</f>
        <v>34</v>
      </c>
      <c r="F26" s="2">
        <f>+C26+'Febrero 2020'!F26</f>
        <v>30</v>
      </c>
      <c r="G26" s="17">
        <f t="shared" si="0"/>
        <v>13.333333333333334</v>
      </c>
      <c r="H26" s="2">
        <f>+B26-C26+'Febrero 2020'!H26</f>
        <v>101</v>
      </c>
      <c r="I26" s="18">
        <f>+'Marzo 2019'!H26</f>
        <v>106</v>
      </c>
      <c r="J26" s="17">
        <f t="shared" si="1"/>
        <v>-4.716981132075472</v>
      </c>
    </row>
    <row r="27" spans="1:10" ht="13" x14ac:dyDescent="0.15">
      <c r="A27" s="1" t="s">
        <v>30</v>
      </c>
      <c r="B27" s="19">
        <v>5</v>
      </c>
      <c r="C27" s="19">
        <f>+'Marzo 2019'!B27</f>
        <v>1</v>
      </c>
      <c r="D27" s="17">
        <f t="shared" si="6"/>
        <v>400</v>
      </c>
      <c r="E27" s="2">
        <f>+B27+'Febrero 2020'!E27</f>
        <v>16</v>
      </c>
      <c r="F27" s="2">
        <f>+C27+'Febrero 2020'!F27</f>
        <v>7</v>
      </c>
      <c r="G27" s="17">
        <f t="shared" si="0"/>
        <v>128.57142857142858</v>
      </c>
      <c r="H27" s="2">
        <f>+B27-C27+'Febrero 2020'!H27</f>
        <v>58</v>
      </c>
      <c r="I27" s="18">
        <f>+'Marzo 2019'!H27</f>
        <v>39</v>
      </c>
      <c r="J27" s="17">
        <f t="shared" si="1"/>
        <v>48.717948717948715</v>
      </c>
    </row>
    <row r="28" spans="1:10" x14ac:dyDescent="0.15">
      <c r="A28" s="8" t="s">
        <v>27</v>
      </c>
      <c r="B28" s="6">
        <f>SUM(B20:B27)</f>
        <v>127</v>
      </c>
      <c r="C28" s="6">
        <f>SUM(C20:C27)</f>
        <v>183</v>
      </c>
      <c r="D28" s="7">
        <f>+(B28-C28)*100/C28</f>
        <v>-30.601092896174862</v>
      </c>
      <c r="E28" s="6">
        <f>SUM(E20:E27)</f>
        <v>497</v>
      </c>
      <c r="F28" s="6">
        <f>SUM(F20:F27)</f>
        <v>476</v>
      </c>
      <c r="G28" s="7">
        <f>+(E28-F28)*100/F28</f>
        <v>4.4117647058823533</v>
      </c>
      <c r="H28" s="6">
        <f>SUM(H20:H27)</f>
        <v>1940</v>
      </c>
      <c r="I28" s="6">
        <f>SUM(I20:I27)</f>
        <v>1800</v>
      </c>
      <c r="J28" s="7">
        <f>+(H28-I28)*100/I28</f>
        <v>7.7777777777777777</v>
      </c>
    </row>
    <row r="29" spans="1:10" ht="14" x14ac:dyDescent="0.15">
      <c r="A29" s="16" t="s">
        <v>28</v>
      </c>
      <c r="B29" s="14">
        <f>+B7+B13+B19+B28</f>
        <v>1788</v>
      </c>
      <c r="C29" s="14">
        <f>+C7+C13+C19+C28</f>
        <v>2788</v>
      </c>
      <c r="D29" s="15">
        <f>+(B29-C29)*100/C29</f>
        <v>-35.868005738880917</v>
      </c>
      <c r="E29" s="14">
        <f t="shared" ref="E29:I29" si="7">+E7+E13+E19+E28</f>
        <v>6720</v>
      </c>
      <c r="F29" s="14">
        <f t="shared" si="7"/>
        <v>7845</v>
      </c>
      <c r="G29" s="15">
        <f>+(E29-F29)*100/F29</f>
        <v>-14.340344168260039</v>
      </c>
      <c r="H29" s="14">
        <f t="shared" si="7"/>
        <v>29490</v>
      </c>
      <c r="I29" s="14">
        <f t="shared" si="7"/>
        <v>29440</v>
      </c>
      <c r="J29" s="15">
        <f>+(H29-I29)*100/I29</f>
        <v>0.16983695652173914</v>
      </c>
    </row>
    <row r="30" spans="1:10" x14ac:dyDescent="0.15">
      <c r="A30" s="13" t="s">
        <v>29</v>
      </c>
      <c r="B30" s="13">
        <f>+B29-B7</f>
        <v>1426</v>
      </c>
      <c r="C30" s="13">
        <f>+C29-C7</f>
        <v>2221</v>
      </c>
      <c r="D30" s="12">
        <f>+(B30-C30)*100/C30</f>
        <v>-35.794687077892839</v>
      </c>
      <c r="E30" s="13">
        <f t="shared" ref="E30:I30" si="8">+E29-E7</f>
        <v>5373</v>
      </c>
      <c r="F30" s="13">
        <f t="shared" si="8"/>
        <v>6204</v>
      </c>
      <c r="G30" s="12">
        <f>+(E30-F30)*100/F30</f>
        <v>-13.394584139264991</v>
      </c>
      <c r="H30" s="13">
        <f t="shared" si="8"/>
        <v>23221</v>
      </c>
      <c r="I30" s="13">
        <f t="shared" si="8"/>
        <v>22890</v>
      </c>
      <c r="J30" s="12">
        <f>+(H30-I30)*100/I30</f>
        <v>1.4460463084316295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39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139</v>
      </c>
      <c r="C4" s="19">
        <f>+'Febrero 2019'!B4</f>
        <v>147</v>
      </c>
      <c r="D4" s="17">
        <f>+(B4-C4)*100/C4</f>
        <v>-5.4421768707482991</v>
      </c>
      <c r="E4" s="2">
        <f>+B4+'Enero 2020'!E4</f>
        <v>273</v>
      </c>
      <c r="F4" s="2">
        <f>+C4+'Enero 2020'!F4</f>
        <v>258</v>
      </c>
      <c r="G4" s="17">
        <f t="shared" ref="G4:G27" si="0">+(E4-F4)*100/F4</f>
        <v>5.8139534883720927</v>
      </c>
      <c r="H4" s="2">
        <f>+B4-C4+'Enero 2020'!H4</f>
        <v>1875</v>
      </c>
      <c r="I4" s="18">
        <f>+'Febrero 2019'!H4</f>
        <v>1780</v>
      </c>
      <c r="J4" s="17">
        <f t="shared" ref="J4:J27" si="1">+(H4-I4)*100/I4</f>
        <v>5.3370786516853936</v>
      </c>
    </row>
    <row r="5" spans="1:10" ht="13" x14ac:dyDescent="0.15">
      <c r="A5" s="1" t="s">
        <v>5</v>
      </c>
      <c r="B5" s="19">
        <v>142</v>
      </c>
      <c r="C5" s="19">
        <f>+'Febrero 2019'!B5</f>
        <v>182</v>
      </c>
      <c r="D5" s="17">
        <f t="shared" ref="D5:D18" si="2">+(B5-C5)*100/C5</f>
        <v>-21.978021978021978</v>
      </c>
      <c r="E5" s="2">
        <f>+B5+'Enero 2020'!E5</f>
        <v>284</v>
      </c>
      <c r="F5" s="2">
        <f>+C5+'Enero 2020'!F5</f>
        <v>350</v>
      </c>
      <c r="G5" s="17">
        <f t="shared" si="0"/>
        <v>-18.857142857142858</v>
      </c>
      <c r="H5" s="2">
        <f>+B5-C5+'Enero 2020'!H5</f>
        <v>2074</v>
      </c>
      <c r="I5" s="18">
        <f>+'Febrero 2019'!H5</f>
        <v>2174</v>
      </c>
      <c r="J5" s="17">
        <f t="shared" si="1"/>
        <v>-4.5998160073597054</v>
      </c>
    </row>
    <row r="6" spans="1:10" ht="13" x14ac:dyDescent="0.15">
      <c r="A6" s="1" t="s">
        <v>6</v>
      </c>
      <c r="B6" s="19">
        <v>209</v>
      </c>
      <c r="C6" s="19">
        <f>+'Febrero 2019'!B6</f>
        <v>262</v>
      </c>
      <c r="D6" s="17">
        <f t="shared" si="2"/>
        <v>-20.229007633587788</v>
      </c>
      <c r="E6" s="2">
        <f>+B6+'Enero 2020'!E6</f>
        <v>428</v>
      </c>
      <c r="F6" s="2">
        <f>+C6+'Enero 2020'!F6</f>
        <v>466</v>
      </c>
      <c r="G6" s="17">
        <f t="shared" si="0"/>
        <v>-8.1545064377682408</v>
      </c>
      <c r="H6" s="2">
        <f>+B6-C6+'Enero 2020'!H6</f>
        <v>2525</v>
      </c>
      <c r="I6" s="18">
        <f>+'Febrero 2019'!H6</f>
        <v>2642</v>
      </c>
      <c r="J6" s="17">
        <f t="shared" si="1"/>
        <v>-4.4284632853898565</v>
      </c>
    </row>
    <row r="7" spans="1:10" x14ac:dyDescent="0.15">
      <c r="A7" s="8" t="s">
        <v>1</v>
      </c>
      <c r="B7" s="6">
        <f t="shared" ref="B7" si="3">+B4+B5+B6</f>
        <v>490</v>
      </c>
      <c r="C7" s="6">
        <f>SUM(C4:C6)</f>
        <v>591</v>
      </c>
      <c r="D7" s="7">
        <f>+(B7-C7)*100/C7</f>
        <v>-17.089678510998308</v>
      </c>
      <c r="E7" s="6">
        <f>SUM(E4:E6)</f>
        <v>985</v>
      </c>
      <c r="F7" s="6">
        <f>SUM(F4:F6)</f>
        <v>1074</v>
      </c>
      <c r="G7" s="7">
        <f t="shared" si="0"/>
        <v>-8.2867783985102417</v>
      </c>
      <c r="H7" s="6">
        <f>SUM(H4:H6)</f>
        <v>6474</v>
      </c>
      <c r="I7" s="6">
        <f>SUM(I4:I6)</f>
        <v>6596</v>
      </c>
      <c r="J7" s="7">
        <f t="shared" si="1"/>
        <v>-1.8496058217101274</v>
      </c>
    </row>
    <row r="8" spans="1:10" ht="13" x14ac:dyDescent="0.15">
      <c r="A8" s="1" t="s">
        <v>7</v>
      </c>
      <c r="B8" s="19">
        <v>222</v>
      </c>
      <c r="C8" s="19">
        <f>+'Febrero 2019'!B8</f>
        <v>221</v>
      </c>
      <c r="D8" s="17">
        <f t="shared" si="2"/>
        <v>0.45248868778280543</v>
      </c>
      <c r="E8" s="2">
        <f>+B8+'Enero 2020'!E8</f>
        <v>428</v>
      </c>
      <c r="F8" s="2">
        <f>+C8+'Enero 2020'!F8</f>
        <v>426</v>
      </c>
      <c r="G8" s="17">
        <f t="shared" si="0"/>
        <v>0.46948356807511737</v>
      </c>
      <c r="H8" s="2">
        <f>+B8-C8+'Enero 2020'!H8</f>
        <v>2666</v>
      </c>
      <c r="I8" s="18">
        <f>+'Febrero 2019'!H8</f>
        <v>2517</v>
      </c>
      <c r="J8" s="17">
        <f t="shared" si="1"/>
        <v>5.9197457290425106</v>
      </c>
    </row>
    <row r="9" spans="1:10" ht="13" x14ac:dyDescent="0.15">
      <c r="A9" s="1" t="s">
        <v>8</v>
      </c>
      <c r="B9" s="19">
        <v>245</v>
      </c>
      <c r="C9" s="19">
        <f>+'Febrero 2019'!B9</f>
        <v>280</v>
      </c>
      <c r="D9" s="17">
        <f t="shared" si="2"/>
        <v>-12.5</v>
      </c>
      <c r="E9" s="2">
        <f>+B9+'Enero 2020'!E9</f>
        <v>517</v>
      </c>
      <c r="F9" s="2">
        <f>+C9+'Enero 2020'!F9</f>
        <v>526</v>
      </c>
      <c r="G9" s="17">
        <f t="shared" si="0"/>
        <v>-1.7110266159695817</v>
      </c>
      <c r="H9" s="2">
        <f>+B9-C9+'Enero 2020'!H9</f>
        <v>3043</v>
      </c>
      <c r="I9" s="18">
        <f>+'Febrero 2019'!H9</f>
        <v>3000</v>
      </c>
      <c r="J9" s="17">
        <f t="shared" si="1"/>
        <v>1.4333333333333333</v>
      </c>
    </row>
    <row r="10" spans="1:10" ht="13" x14ac:dyDescent="0.15">
      <c r="A10" s="1" t="s">
        <v>9</v>
      </c>
      <c r="B10" s="19">
        <v>340</v>
      </c>
      <c r="C10" s="19">
        <f>+'Febrero 2019'!B10</f>
        <v>371</v>
      </c>
      <c r="D10" s="17">
        <f t="shared" si="2"/>
        <v>-8.355795148247978</v>
      </c>
      <c r="E10" s="2">
        <f>+B10+'Enero 2020'!E10</f>
        <v>679</v>
      </c>
      <c r="F10" s="2">
        <f>+C10+'Enero 2020'!F10</f>
        <v>719</v>
      </c>
      <c r="G10" s="17">
        <f t="shared" si="0"/>
        <v>-5.5632823365785811</v>
      </c>
      <c r="H10" s="2">
        <f>+B10-C10+'Enero 2020'!H10</f>
        <v>4343</v>
      </c>
      <c r="I10" s="18">
        <f>+'Febrero 2019'!H10</f>
        <v>4201</v>
      </c>
      <c r="J10" s="17">
        <f t="shared" si="1"/>
        <v>3.380147583908593</v>
      </c>
    </row>
    <row r="11" spans="1:10" ht="13" x14ac:dyDescent="0.15">
      <c r="A11" s="1" t="s">
        <v>10</v>
      </c>
      <c r="B11" s="19">
        <v>234</v>
      </c>
      <c r="C11" s="19">
        <f>+'Febrero 2019'!B11</f>
        <v>278</v>
      </c>
      <c r="D11" s="17">
        <f t="shared" si="2"/>
        <v>-15.827338129496402</v>
      </c>
      <c r="E11" s="2">
        <f>+B11+'Enero 2020'!E11</f>
        <v>499</v>
      </c>
      <c r="F11" s="2">
        <f>+C11+'Enero 2020'!F11</f>
        <v>541</v>
      </c>
      <c r="G11" s="17">
        <f t="shared" si="0"/>
        <v>-7.763401109057301</v>
      </c>
      <c r="H11" s="2">
        <f>+B11-C11+'Enero 2020'!H11</f>
        <v>3259</v>
      </c>
      <c r="I11" s="18">
        <f>+'Febrero 2019'!H11</f>
        <v>3036</v>
      </c>
      <c r="J11" s="17">
        <f t="shared" si="1"/>
        <v>7.3451910408432148</v>
      </c>
    </row>
    <row r="12" spans="1:10" ht="13" x14ac:dyDescent="0.15">
      <c r="A12" s="1" t="s">
        <v>11</v>
      </c>
      <c r="B12" s="19">
        <v>254</v>
      </c>
      <c r="C12" s="19">
        <f>+'Febrero 2019'!B12</f>
        <v>307</v>
      </c>
      <c r="D12" s="17">
        <f t="shared" si="2"/>
        <v>-17.263843648208468</v>
      </c>
      <c r="E12" s="2">
        <f>+B12+'Enero 2020'!E12</f>
        <v>524</v>
      </c>
      <c r="F12" s="2">
        <f>+C12+'Enero 2020'!F12</f>
        <v>606</v>
      </c>
      <c r="G12" s="17">
        <f t="shared" si="0"/>
        <v>-13.531353135313532</v>
      </c>
      <c r="H12" s="2">
        <f>+B12-C12+'Enero 2020'!H12</f>
        <v>3287</v>
      </c>
      <c r="I12" s="18">
        <f>+'Febrero 2019'!H12</f>
        <v>3264</v>
      </c>
      <c r="J12" s="17">
        <f t="shared" si="1"/>
        <v>0.70465686274509809</v>
      </c>
    </row>
    <row r="13" spans="1:10" x14ac:dyDescent="0.15">
      <c r="A13" s="8" t="s">
        <v>2</v>
      </c>
      <c r="B13" s="6">
        <f t="shared" ref="B13" si="4">+B8+B9+B10+B11+B12</f>
        <v>1295</v>
      </c>
      <c r="C13" s="6">
        <f>SUM(C8:C12)</f>
        <v>1457</v>
      </c>
      <c r="D13" s="7">
        <f>+(B13-C13)*100/C13</f>
        <v>-11.118737131091283</v>
      </c>
      <c r="E13" s="6">
        <f>SUM(E8:E12)</f>
        <v>2647</v>
      </c>
      <c r="F13" s="6">
        <f>SUM(F8:F12)</f>
        <v>2818</v>
      </c>
      <c r="G13" s="7">
        <f t="shared" si="0"/>
        <v>-6.0681334279630947</v>
      </c>
      <c r="H13" s="6">
        <f>SUM(H8:H12)</f>
        <v>16598</v>
      </c>
      <c r="I13" s="6">
        <f>SUM(I8:I12)</f>
        <v>16018</v>
      </c>
      <c r="J13" s="7">
        <f t="shared" si="1"/>
        <v>3.620926457735048</v>
      </c>
    </row>
    <row r="14" spans="1:10" ht="13" x14ac:dyDescent="0.15">
      <c r="A14" s="1" t="s">
        <v>12</v>
      </c>
      <c r="B14" s="19">
        <v>152</v>
      </c>
      <c r="C14" s="19">
        <f>+'Febrero 2019'!B14</f>
        <v>108</v>
      </c>
      <c r="D14" s="17">
        <f t="shared" si="2"/>
        <v>40.74074074074074</v>
      </c>
      <c r="E14" s="2">
        <f>+B14+'Enero 2020'!E14</f>
        <v>278</v>
      </c>
      <c r="F14" s="2">
        <f>+C14+'Enero 2020'!F14</f>
        <v>241</v>
      </c>
      <c r="G14" s="17">
        <f t="shared" si="0"/>
        <v>15.352697095435685</v>
      </c>
      <c r="H14" s="2">
        <f>+B14-C14+'Enero 2020'!H14</f>
        <v>1618</v>
      </c>
      <c r="I14" s="18">
        <f>+'Febrero 2019'!H14</f>
        <v>1545</v>
      </c>
      <c r="J14" s="17">
        <f t="shared" si="1"/>
        <v>4.724919093851133</v>
      </c>
    </row>
    <row r="15" spans="1:10" ht="13" x14ac:dyDescent="0.15">
      <c r="A15" s="1" t="s">
        <v>13</v>
      </c>
      <c r="B15" s="19">
        <v>111</v>
      </c>
      <c r="C15" s="19">
        <f>+'Febrero 2019'!B15</f>
        <v>82</v>
      </c>
      <c r="D15" s="17">
        <f t="shared" si="2"/>
        <v>35.365853658536587</v>
      </c>
      <c r="E15" s="2">
        <f>+B15+'Enero 2020'!E15</f>
        <v>223</v>
      </c>
      <c r="F15" s="2">
        <f>+C15+'Enero 2020'!F15</f>
        <v>226</v>
      </c>
      <c r="G15" s="17">
        <f t="shared" si="0"/>
        <v>-1.3274336283185841</v>
      </c>
      <c r="H15" s="2">
        <f>+B15-C15+'Enero 2020'!H15</f>
        <v>1300</v>
      </c>
      <c r="I15" s="18">
        <f>+'Febrero 2019'!H15</f>
        <v>1164</v>
      </c>
      <c r="J15" s="17">
        <f t="shared" si="1"/>
        <v>11.683848797250858</v>
      </c>
    </row>
    <row r="16" spans="1:10" ht="13" x14ac:dyDescent="0.15">
      <c r="A16" s="1" t="s">
        <v>14</v>
      </c>
      <c r="B16" s="19">
        <v>119</v>
      </c>
      <c r="C16" s="19">
        <f>+'Febrero 2019'!B16</f>
        <v>83</v>
      </c>
      <c r="D16" s="17">
        <f t="shared" si="2"/>
        <v>43.373493975903614</v>
      </c>
      <c r="E16" s="2">
        <f>+B16+'Enero 2020'!E16</f>
        <v>209</v>
      </c>
      <c r="F16" s="2">
        <f>+C16+'Enero 2020'!F16</f>
        <v>174</v>
      </c>
      <c r="G16" s="17">
        <f t="shared" si="0"/>
        <v>20.114942528735632</v>
      </c>
      <c r="H16" s="2">
        <f>+B16-C16+'Enero 2020'!H16</f>
        <v>1159</v>
      </c>
      <c r="I16" s="18">
        <f>+'Febrero 2019'!H16</f>
        <v>1030</v>
      </c>
      <c r="J16" s="17">
        <f t="shared" si="1"/>
        <v>12.524271844660195</v>
      </c>
    </row>
    <row r="17" spans="1:10" ht="13" x14ac:dyDescent="0.15">
      <c r="A17" s="1" t="s">
        <v>15</v>
      </c>
      <c r="B17" s="19">
        <v>76</v>
      </c>
      <c r="C17" s="19">
        <f>+'Febrero 2019'!B17</f>
        <v>74</v>
      </c>
      <c r="D17" s="17">
        <f t="shared" si="2"/>
        <v>2.7027027027027026</v>
      </c>
      <c r="E17" s="2">
        <f>+B17+'Enero 2020'!E17</f>
        <v>143</v>
      </c>
      <c r="F17" s="2">
        <f>+C17+'Enero 2020'!F17</f>
        <v>130</v>
      </c>
      <c r="G17" s="17">
        <f t="shared" si="0"/>
        <v>10</v>
      </c>
      <c r="H17" s="2">
        <f>+B17-C17+'Enero 2020'!H17</f>
        <v>832</v>
      </c>
      <c r="I17" s="18">
        <f>+'Febrero 2019'!H17</f>
        <v>769</v>
      </c>
      <c r="J17" s="17">
        <f t="shared" si="1"/>
        <v>8.1924577373211971</v>
      </c>
    </row>
    <row r="18" spans="1:10" ht="13" x14ac:dyDescent="0.15">
      <c r="A18" s="1" t="s">
        <v>31</v>
      </c>
      <c r="B18" s="19">
        <v>47</v>
      </c>
      <c r="C18" s="19">
        <f>+'Febrero 2019'!B18</f>
        <v>51</v>
      </c>
      <c r="D18" s="17">
        <f t="shared" si="2"/>
        <v>-7.8431372549019605</v>
      </c>
      <c r="E18" s="2">
        <f>+B18+'Enero 2020'!E18</f>
        <v>77</v>
      </c>
      <c r="F18" s="2">
        <f>+C18+'Enero 2020'!F18</f>
        <v>101</v>
      </c>
      <c r="G18" s="17">
        <f t="shared" si="0"/>
        <v>-23.762376237623762</v>
      </c>
      <c r="H18" s="2">
        <f>+B18-C18+'Enero 2020'!H18</f>
        <v>513</v>
      </c>
      <c r="I18" s="18">
        <f>+'Febrero 2019'!H18</f>
        <v>488</v>
      </c>
      <c r="J18" s="17">
        <f t="shared" si="1"/>
        <v>5.1229508196721314</v>
      </c>
    </row>
    <row r="19" spans="1:10" x14ac:dyDescent="0.15">
      <c r="A19" s="8" t="s">
        <v>3</v>
      </c>
      <c r="B19" s="6">
        <f t="shared" ref="B19" si="5">+B14+B16+B15+B17+B18</f>
        <v>505</v>
      </c>
      <c r="C19" s="6">
        <f>SUM(C14:C18)</f>
        <v>398</v>
      </c>
      <c r="D19" s="7">
        <f>+(B19-C19)*100/C19</f>
        <v>26.884422110552762</v>
      </c>
      <c r="E19" s="6">
        <f>SUM(E14:E18)</f>
        <v>930</v>
      </c>
      <c r="F19" s="6">
        <f>SUM(F14:F18)</f>
        <v>872</v>
      </c>
      <c r="G19" s="7">
        <f t="shared" si="0"/>
        <v>6.6513761467889907</v>
      </c>
      <c r="H19" s="6">
        <f>SUM(H14:H18)</f>
        <v>5422</v>
      </c>
      <c r="I19" s="6">
        <f>SUM(I14:I18)</f>
        <v>4996</v>
      </c>
      <c r="J19" s="7">
        <f t="shared" si="1"/>
        <v>8.5268214571657328</v>
      </c>
    </row>
    <row r="20" spans="1:10" ht="13" x14ac:dyDescent="0.15">
      <c r="A20" s="1" t="s">
        <v>16</v>
      </c>
      <c r="B20" s="19">
        <v>41</v>
      </c>
      <c r="C20" s="19">
        <f>+'Febrero 2019'!B20</f>
        <v>39</v>
      </c>
      <c r="D20" s="17">
        <f t="shared" ref="D20:D27" si="6">+(B20-C20)*100/C20</f>
        <v>5.1282051282051286</v>
      </c>
      <c r="E20" s="2">
        <f>+B20+'Enero 2020'!E20</f>
        <v>92</v>
      </c>
      <c r="F20" s="2">
        <f>+C20+'Enero 2020'!F20</f>
        <v>75</v>
      </c>
      <c r="G20" s="17">
        <f t="shared" si="0"/>
        <v>22.666666666666668</v>
      </c>
      <c r="H20" s="2">
        <f>+B20-C20+'Enero 2020'!H20</f>
        <v>440</v>
      </c>
      <c r="I20" s="18">
        <f>+'Febrero 2019'!H20</f>
        <v>372</v>
      </c>
      <c r="J20" s="17">
        <f t="shared" si="1"/>
        <v>18.27956989247312</v>
      </c>
    </row>
    <row r="21" spans="1:10" ht="13" x14ac:dyDescent="0.15">
      <c r="A21" s="1" t="s">
        <v>17</v>
      </c>
      <c r="B21" s="19">
        <v>42</v>
      </c>
      <c r="C21" s="19">
        <f>+'Febrero 2019'!B21</f>
        <v>27</v>
      </c>
      <c r="D21" s="17">
        <f t="shared" si="6"/>
        <v>55.555555555555557</v>
      </c>
      <c r="E21" s="2">
        <f>+B21+'Enero 2020'!E21</f>
        <v>69</v>
      </c>
      <c r="F21" s="2">
        <f>+C21+'Enero 2020'!F21</f>
        <v>52</v>
      </c>
      <c r="G21" s="17">
        <f t="shared" si="0"/>
        <v>32.692307692307693</v>
      </c>
      <c r="H21" s="2">
        <f>+B21-C21+'Enero 2020'!H21</f>
        <v>400</v>
      </c>
      <c r="I21" s="18">
        <f>+'Febrero 2019'!H21</f>
        <v>361</v>
      </c>
      <c r="J21" s="17">
        <f t="shared" si="1"/>
        <v>10.803324099722992</v>
      </c>
    </row>
    <row r="22" spans="1:10" ht="13" x14ac:dyDescent="0.15">
      <c r="A22" s="1" t="s">
        <v>19</v>
      </c>
      <c r="B22" s="19">
        <v>16</v>
      </c>
      <c r="C22" s="19">
        <f>+'Febrero 2019'!B22</f>
        <v>16</v>
      </c>
      <c r="D22" s="17">
        <f t="shared" si="6"/>
        <v>0</v>
      </c>
      <c r="E22" s="2">
        <f>+B22+'Enero 2020'!E22</f>
        <v>34</v>
      </c>
      <c r="F22" s="2">
        <f>+C22+'Enero 2020'!F22</f>
        <v>29</v>
      </c>
      <c r="G22" s="17">
        <f t="shared" si="0"/>
        <v>17.241379310344829</v>
      </c>
      <c r="H22" s="2">
        <f>+B22-C22+'Enero 2020'!H22</f>
        <v>175</v>
      </c>
      <c r="I22" s="18">
        <f>+'Febrero 2019'!H22</f>
        <v>190</v>
      </c>
      <c r="J22" s="17">
        <f t="shared" si="1"/>
        <v>-7.8947368421052628</v>
      </c>
    </row>
    <row r="23" spans="1:10" ht="13" x14ac:dyDescent="0.15">
      <c r="A23" s="1" t="s">
        <v>18</v>
      </c>
      <c r="B23" s="19">
        <v>22</v>
      </c>
      <c r="C23" s="19">
        <f>+'Febrero 2019'!B23</f>
        <v>15</v>
      </c>
      <c r="D23" s="17">
        <f t="shared" si="6"/>
        <v>46.666666666666664</v>
      </c>
      <c r="E23" s="2">
        <f>+B23+'Enero 2020'!E23</f>
        <v>44</v>
      </c>
      <c r="F23" s="2">
        <f>+C23+'Enero 2020'!F23</f>
        <v>29</v>
      </c>
      <c r="G23" s="17">
        <f t="shared" si="0"/>
        <v>51.724137931034484</v>
      </c>
      <c r="H23" s="2">
        <f>+B23-C23+'Enero 2020'!H23</f>
        <v>234</v>
      </c>
      <c r="I23" s="18">
        <f>+'Febrero 2019'!H23</f>
        <v>172</v>
      </c>
      <c r="J23" s="17">
        <f t="shared" si="1"/>
        <v>36.046511627906973</v>
      </c>
    </row>
    <row r="24" spans="1:10" ht="13" x14ac:dyDescent="0.15">
      <c r="A24" s="1" t="s">
        <v>20</v>
      </c>
      <c r="B24" s="19">
        <v>14</v>
      </c>
      <c r="C24" s="19">
        <f>+'Febrero 2019'!B24</f>
        <v>13</v>
      </c>
      <c r="D24" s="17">
        <f t="shared" si="6"/>
        <v>7.6923076923076925</v>
      </c>
      <c r="E24" s="2">
        <f>+B24+'Enero 2020'!E24</f>
        <v>30</v>
      </c>
      <c r="F24" s="2">
        <f>+C24+'Enero 2020'!F24</f>
        <v>30</v>
      </c>
      <c r="G24" s="17">
        <f t="shared" si="0"/>
        <v>0</v>
      </c>
      <c r="H24" s="2">
        <f>+B24-C24+'Enero 2020'!H24</f>
        <v>188</v>
      </c>
      <c r="I24" s="18">
        <f>+'Febrero 2019'!H24</f>
        <v>197</v>
      </c>
      <c r="J24" s="17">
        <f t="shared" si="1"/>
        <v>-4.5685279187817258</v>
      </c>
    </row>
    <row r="25" spans="1:10" ht="13" x14ac:dyDescent="0.15">
      <c r="A25" s="1" t="s">
        <v>22</v>
      </c>
      <c r="B25" s="19">
        <v>39</v>
      </c>
      <c r="C25" s="19">
        <f>+'Febrero 2019'!B25</f>
        <v>24</v>
      </c>
      <c r="D25" s="17">
        <f t="shared" si="6"/>
        <v>62.5</v>
      </c>
      <c r="E25" s="2">
        <f>+B25+'Enero 2020'!E25</f>
        <v>62</v>
      </c>
      <c r="F25" s="2">
        <f>+C25+'Enero 2020'!F25</f>
        <v>53</v>
      </c>
      <c r="G25" s="17">
        <f t="shared" si="0"/>
        <v>16.981132075471699</v>
      </c>
      <c r="H25" s="2">
        <f>+B25-C25+'Enero 2020'!H25</f>
        <v>399</v>
      </c>
      <c r="I25" s="18">
        <f>+'Febrero 2019'!H25</f>
        <v>317</v>
      </c>
      <c r="J25" s="17">
        <f t="shared" si="1"/>
        <v>25.86750788643533</v>
      </c>
    </row>
    <row r="26" spans="1:10" ht="13" x14ac:dyDescent="0.15">
      <c r="A26" s="1" t="s">
        <v>21</v>
      </c>
      <c r="B26" s="19">
        <v>14</v>
      </c>
      <c r="C26" s="19">
        <f>+'Febrero 2019'!B26</f>
        <v>10</v>
      </c>
      <c r="D26" s="17">
        <f t="shared" si="6"/>
        <v>40</v>
      </c>
      <c r="E26" s="2">
        <f>+B26+'Enero 2020'!E26</f>
        <v>28</v>
      </c>
      <c r="F26" s="2">
        <f>+C26+'Enero 2020'!F26</f>
        <v>19</v>
      </c>
      <c r="G26" s="17">
        <f t="shared" si="0"/>
        <v>47.368421052631582</v>
      </c>
      <c r="H26" s="2">
        <f>+B26-C26+'Enero 2020'!H26</f>
        <v>106</v>
      </c>
      <c r="I26" s="18">
        <f>+'Febrero 2019'!H26</f>
        <v>100</v>
      </c>
      <c r="J26" s="17">
        <f t="shared" si="1"/>
        <v>6</v>
      </c>
    </row>
    <row r="27" spans="1:10" ht="13" x14ac:dyDescent="0.15">
      <c r="A27" s="1" t="s">
        <v>30</v>
      </c>
      <c r="B27" s="19">
        <v>6</v>
      </c>
      <c r="C27" s="19">
        <f>+'Febrero 2019'!B27</f>
        <v>5</v>
      </c>
      <c r="D27" s="17">
        <f t="shared" si="6"/>
        <v>20</v>
      </c>
      <c r="E27" s="2">
        <f>+B27+'Enero 2020'!E27</f>
        <v>11</v>
      </c>
      <c r="F27" s="2">
        <f>+C27+'Enero 2020'!F27</f>
        <v>6</v>
      </c>
      <c r="G27" s="17">
        <f t="shared" si="0"/>
        <v>83.333333333333329</v>
      </c>
      <c r="H27" s="2">
        <f>+B27-C27+'Enero 2020'!H27</f>
        <v>54</v>
      </c>
      <c r="I27" s="18">
        <f>+'Febrero 2019'!H27</f>
        <v>44</v>
      </c>
      <c r="J27" s="17">
        <f t="shared" si="1"/>
        <v>22.727272727272727</v>
      </c>
    </row>
    <row r="28" spans="1:10" x14ac:dyDescent="0.15">
      <c r="A28" s="8" t="s">
        <v>27</v>
      </c>
      <c r="B28" s="6">
        <f>SUM(B20:B27)</f>
        <v>194</v>
      </c>
      <c r="C28" s="6">
        <f>SUM(C20:C27)</f>
        <v>149</v>
      </c>
      <c r="D28" s="7">
        <f>+(B28-C28)*100/C28</f>
        <v>30.201342281879196</v>
      </c>
      <c r="E28" s="6">
        <f>SUM(E20:E27)</f>
        <v>370</v>
      </c>
      <c r="F28" s="6">
        <f>SUM(F20:F27)</f>
        <v>293</v>
      </c>
      <c r="G28" s="7">
        <f>+(E28-F28)*100/F28</f>
        <v>26.27986348122867</v>
      </c>
      <c r="H28" s="6">
        <f>SUM(H20:H27)</f>
        <v>1996</v>
      </c>
      <c r="I28" s="6">
        <f>SUM(I20:I27)</f>
        <v>1753</v>
      </c>
      <c r="J28" s="7">
        <f>+(H28-I28)*100/I28</f>
        <v>13.861950941243583</v>
      </c>
    </row>
    <row r="29" spans="1:10" ht="14" x14ac:dyDescent="0.15">
      <c r="A29" s="16" t="s">
        <v>28</v>
      </c>
      <c r="B29" s="14">
        <f>+B7+B13+B19+B28</f>
        <v>2484</v>
      </c>
      <c r="C29" s="14">
        <f>+C7+C13+C19+C28</f>
        <v>2595</v>
      </c>
      <c r="D29" s="15">
        <f>+(B29-C29)*100/C29</f>
        <v>-4.2774566473988438</v>
      </c>
      <c r="E29" s="14">
        <f t="shared" ref="E29:I29" si="7">+E7+E13+E19+E28</f>
        <v>4932</v>
      </c>
      <c r="F29" s="14">
        <f t="shared" si="7"/>
        <v>5057</v>
      </c>
      <c r="G29" s="15">
        <f>+(E29-F29)*100/F29</f>
        <v>-2.4718212378880757</v>
      </c>
      <c r="H29" s="14">
        <f t="shared" si="7"/>
        <v>30490</v>
      </c>
      <c r="I29" s="14">
        <f t="shared" si="7"/>
        <v>29363</v>
      </c>
      <c r="J29" s="15">
        <f>+(H29-I29)*100/I29</f>
        <v>3.8381636753737696</v>
      </c>
    </row>
    <row r="30" spans="1:10" x14ac:dyDescent="0.15">
      <c r="A30" s="13" t="s">
        <v>29</v>
      </c>
      <c r="B30" s="13">
        <f>+B29-B7</f>
        <v>1994</v>
      </c>
      <c r="C30" s="13">
        <f>+C29-C7</f>
        <v>2004</v>
      </c>
      <c r="D30" s="12">
        <f>+(B30-C30)*100/C30</f>
        <v>-0.49900199600798401</v>
      </c>
      <c r="E30" s="13">
        <f t="shared" ref="E30:I30" si="8">+E29-E7</f>
        <v>3947</v>
      </c>
      <c r="F30" s="13">
        <f t="shared" si="8"/>
        <v>3983</v>
      </c>
      <c r="G30" s="12">
        <f>+(E30-F30)*100/F30</f>
        <v>-0.90384132563394426</v>
      </c>
      <c r="H30" s="13">
        <f t="shared" si="8"/>
        <v>24016</v>
      </c>
      <c r="I30" s="13">
        <f t="shared" si="8"/>
        <v>22767</v>
      </c>
      <c r="J30" s="12">
        <f>+(H30-I30)*100/I30</f>
        <v>5.4860104537268857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40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19">
        <v>134</v>
      </c>
      <c r="C4" s="19">
        <f>+'Enero 2019'!B4</f>
        <v>111</v>
      </c>
      <c r="D4" s="17">
        <f>+(B4-C4)*100/C4</f>
        <v>20.72072072072072</v>
      </c>
      <c r="E4" s="2">
        <f>+B4</f>
        <v>134</v>
      </c>
      <c r="F4" s="2">
        <f>+C4</f>
        <v>111</v>
      </c>
      <c r="G4" s="17">
        <f t="shared" ref="G4:G27" si="0">+(E4-F4)*100/F4</f>
        <v>20.72072072072072</v>
      </c>
      <c r="H4" s="2">
        <f>+B4-C4+'Diciembre 2019'!H4</f>
        <v>1883</v>
      </c>
      <c r="I4" s="18">
        <f>+'Enero 2019'!H4</f>
        <v>1926</v>
      </c>
      <c r="J4" s="17">
        <f t="shared" ref="J4:J27" si="1">+(H4-I4)*100/I4</f>
        <v>-2.232606438213915</v>
      </c>
    </row>
    <row r="5" spans="1:10" ht="13" x14ac:dyDescent="0.15">
      <c r="A5" s="1" t="s">
        <v>5</v>
      </c>
      <c r="B5" s="19">
        <v>142</v>
      </c>
      <c r="C5" s="19">
        <f>+'Enero 2019'!B5</f>
        <v>168</v>
      </c>
      <c r="D5" s="17">
        <f t="shared" ref="D5:D18" si="2">+(B5-C5)*100/C5</f>
        <v>-15.476190476190476</v>
      </c>
      <c r="E5" s="2">
        <f t="shared" ref="E5:E6" si="3">+B5</f>
        <v>142</v>
      </c>
      <c r="F5" s="2">
        <f t="shared" ref="F5:F6" si="4">+C5</f>
        <v>168</v>
      </c>
      <c r="G5" s="17">
        <f t="shared" si="0"/>
        <v>-15.476190476190476</v>
      </c>
      <c r="H5" s="2">
        <f>+B5-C5+'Diciembre 2019'!H5</f>
        <v>2114</v>
      </c>
      <c r="I5" s="18">
        <f>+'Enero 2019'!H5</f>
        <v>2227</v>
      </c>
      <c r="J5" s="17">
        <f t="shared" si="1"/>
        <v>-5.0740907049842834</v>
      </c>
    </row>
    <row r="6" spans="1:10" ht="13" x14ac:dyDescent="0.15">
      <c r="A6" s="1" t="s">
        <v>6</v>
      </c>
      <c r="B6" s="19">
        <v>219</v>
      </c>
      <c r="C6" s="19">
        <f>+'Enero 2019'!B6</f>
        <v>204</v>
      </c>
      <c r="D6" s="17">
        <f t="shared" si="2"/>
        <v>7.3529411764705879</v>
      </c>
      <c r="E6" s="2">
        <f t="shared" si="3"/>
        <v>219</v>
      </c>
      <c r="F6" s="2">
        <f t="shared" si="4"/>
        <v>204</v>
      </c>
      <c r="G6" s="17">
        <f t="shared" si="0"/>
        <v>7.3529411764705879</v>
      </c>
      <c r="H6" s="2">
        <f>+B6-C6+'Diciembre 2019'!H6</f>
        <v>2578</v>
      </c>
      <c r="I6" s="18">
        <f>+'Enero 2019'!H6</f>
        <v>2652</v>
      </c>
      <c r="J6" s="17">
        <f t="shared" si="1"/>
        <v>-2.7903469079939667</v>
      </c>
    </row>
    <row r="7" spans="1:10" x14ac:dyDescent="0.15">
      <c r="A7" s="8" t="s">
        <v>1</v>
      </c>
      <c r="B7" s="6">
        <f>+B4+B5+B6</f>
        <v>495</v>
      </c>
      <c r="C7" s="6">
        <f>SUM(C4:C6)</f>
        <v>483</v>
      </c>
      <c r="D7" s="7">
        <f>+(B7-C7)*100/C7</f>
        <v>2.4844720496894408</v>
      </c>
      <c r="E7" s="6">
        <f>SUM(E4:E6)</f>
        <v>495</v>
      </c>
      <c r="F7" s="6">
        <f>SUM(F4:F6)</f>
        <v>483</v>
      </c>
      <c r="G7" s="7">
        <f t="shared" si="0"/>
        <v>2.4844720496894408</v>
      </c>
      <c r="H7" s="6">
        <f>SUM(H4:H6)</f>
        <v>6575</v>
      </c>
      <c r="I7" s="6">
        <f>SUM(I4:I6)</f>
        <v>6805</v>
      </c>
      <c r="J7" s="7">
        <f t="shared" si="1"/>
        <v>-3.3798677443056575</v>
      </c>
    </row>
    <row r="8" spans="1:10" ht="13" x14ac:dyDescent="0.15">
      <c r="A8" s="1" t="s">
        <v>7</v>
      </c>
      <c r="B8" s="19">
        <v>206</v>
      </c>
      <c r="C8" s="19">
        <f>+'Enero 2019'!B8</f>
        <v>205</v>
      </c>
      <c r="D8" s="17">
        <f t="shared" si="2"/>
        <v>0.48780487804878048</v>
      </c>
      <c r="E8" s="2">
        <f t="shared" ref="E8:E12" si="5">+B8</f>
        <v>206</v>
      </c>
      <c r="F8" s="2">
        <f t="shared" ref="F8:F12" si="6">+C8</f>
        <v>205</v>
      </c>
      <c r="G8" s="17">
        <f t="shared" si="0"/>
        <v>0.48780487804878048</v>
      </c>
      <c r="H8" s="2">
        <f>+B8-C8+'Diciembre 2019'!H8</f>
        <v>2665</v>
      </c>
      <c r="I8" s="18">
        <f>+'Enero 2019'!H8</f>
        <v>2546</v>
      </c>
      <c r="J8" s="17">
        <f t="shared" si="1"/>
        <v>4.6739984289080914</v>
      </c>
    </row>
    <row r="9" spans="1:10" ht="13" x14ac:dyDescent="0.15">
      <c r="A9" s="1" t="s">
        <v>8</v>
      </c>
      <c r="B9" s="19">
        <v>272</v>
      </c>
      <c r="C9" s="19">
        <f>+'Enero 2019'!B9</f>
        <v>246</v>
      </c>
      <c r="D9" s="17">
        <f t="shared" si="2"/>
        <v>10.56910569105691</v>
      </c>
      <c r="E9" s="2">
        <f t="shared" si="5"/>
        <v>272</v>
      </c>
      <c r="F9" s="2">
        <f t="shared" si="6"/>
        <v>246</v>
      </c>
      <c r="G9" s="17">
        <f t="shared" si="0"/>
        <v>10.56910569105691</v>
      </c>
      <c r="H9" s="2">
        <f>+B9-C9+'Diciembre 2019'!H9</f>
        <v>3078</v>
      </c>
      <c r="I9" s="18">
        <f>+'Enero 2019'!H9</f>
        <v>3046</v>
      </c>
      <c r="J9" s="17">
        <f t="shared" si="1"/>
        <v>1.0505581089954039</v>
      </c>
    </row>
    <row r="10" spans="1:10" ht="13" x14ac:dyDescent="0.15">
      <c r="A10" s="1" t="s">
        <v>9</v>
      </c>
      <c r="B10" s="19">
        <v>339</v>
      </c>
      <c r="C10" s="19">
        <f>+'Enero 2019'!B10</f>
        <v>348</v>
      </c>
      <c r="D10" s="17">
        <f t="shared" si="2"/>
        <v>-2.5862068965517242</v>
      </c>
      <c r="E10" s="2">
        <f t="shared" si="5"/>
        <v>339</v>
      </c>
      <c r="F10" s="2">
        <f t="shared" si="6"/>
        <v>348</v>
      </c>
      <c r="G10" s="17">
        <f t="shared" si="0"/>
        <v>-2.5862068965517242</v>
      </c>
      <c r="H10" s="2">
        <f>+B10-C10+'Diciembre 2019'!H10</f>
        <v>4374</v>
      </c>
      <c r="I10" s="18">
        <f>+'Enero 2019'!H10</f>
        <v>4242</v>
      </c>
      <c r="J10" s="17">
        <f t="shared" si="1"/>
        <v>3.1117397454031117</v>
      </c>
    </row>
    <row r="11" spans="1:10" ht="13" x14ac:dyDescent="0.15">
      <c r="A11" s="1" t="s">
        <v>10</v>
      </c>
      <c r="B11" s="19">
        <v>265</v>
      </c>
      <c r="C11" s="19">
        <f>+'Enero 2019'!B11</f>
        <v>263</v>
      </c>
      <c r="D11" s="17">
        <f t="shared" si="2"/>
        <v>0.76045627376425851</v>
      </c>
      <c r="E11" s="2">
        <f t="shared" si="5"/>
        <v>265</v>
      </c>
      <c r="F11" s="2">
        <f t="shared" si="6"/>
        <v>263</v>
      </c>
      <c r="G11" s="17">
        <f t="shared" si="0"/>
        <v>0.76045627376425851</v>
      </c>
      <c r="H11" s="2">
        <f>+B11-C11+'Diciembre 2019'!H11</f>
        <v>3303</v>
      </c>
      <c r="I11" s="18">
        <f>+'Enero 2019'!H11</f>
        <v>3045</v>
      </c>
      <c r="J11" s="17">
        <f t="shared" si="1"/>
        <v>8.4729064039408861</v>
      </c>
    </row>
    <row r="12" spans="1:10" ht="13" x14ac:dyDescent="0.15">
      <c r="A12" s="1" t="s">
        <v>11</v>
      </c>
      <c r="B12" s="19">
        <v>270</v>
      </c>
      <c r="C12" s="19">
        <f>+'Enero 2019'!B12</f>
        <v>299</v>
      </c>
      <c r="D12" s="17">
        <f t="shared" si="2"/>
        <v>-9.6989966555183944</v>
      </c>
      <c r="E12" s="2">
        <f t="shared" si="5"/>
        <v>270</v>
      </c>
      <c r="F12" s="2">
        <f t="shared" si="6"/>
        <v>299</v>
      </c>
      <c r="G12" s="17">
        <f t="shared" si="0"/>
        <v>-9.6989966555183944</v>
      </c>
      <c r="H12" s="2">
        <f>+B12-C12+'Diciembre 2019'!H12</f>
        <v>3340</v>
      </c>
      <c r="I12" s="18">
        <f>+'Enero 2019'!H12</f>
        <v>3266</v>
      </c>
      <c r="J12" s="17">
        <f t="shared" si="1"/>
        <v>2.2657685241886099</v>
      </c>
    </row>
    <row r="13" spans="1:10" x14ac:dyDescent="0.15">
      <c r="A13" s="8" t="s">
        <v>2</v>
      </c>
      <c r="B13" s="6">
        <f>+B8+B9+B10+B11+B12</f>
        <v>1352</v>
      </c>
      <c r="C13" s="6">
        <f>SUM(C8:C12)</f>
        <v>1361</v>
      </c>
      <c r="D13" s="7">
        <f>+(B13-C13)*100/C13</f>
        <v>-0.66127847171197651</v>
      </c>
      <c r="E13" s="6">
        <f>SUM(E8:E12)</f>
        <v>1352</v>
      </c>
      <c r="F13" s="6">
        <f>SUM(F8:F12)</f>
        <v>1361</v>
      </c>
      <c r="G13" s="7">
        <f t="shared" si="0"/>
        <v>-0.66127847171197651</v>
      </c>
      <c r="H13" s="6">
        <f>SUM(H8:H12)</f>
        <v>16760</v>
      </c>
      <c r="I13" s="6">
        <f>SUM(I8:I12)</f>
        <v>16145</v>
      </c>
      <c r="J13" s="7">
        <f t="shared" si="1"/>
        <v>3.8092288634252092</v>
      </c>
    </row>
    <row r="14" spans="1:10" ht="13" x14ac:dyDescent="0.15">
      <c r="A14" s="1" t="s">
        <v>12</v>
      </c>
      <c r="B14" s="19">
        <v>126</v>
      </c>
      <c r="C14" s="19">
        <f>+'Enero 2019'!B14</f>
        <v>133</v>
      </c>
      <c r="D14" s="17">
        <f t="shared" si="2"/>
        <v>-5.2631578947368425</v>
      </c>
      <c r="E14" s="2">
        <f t="shared" ref="E14:E18" si="7">+B14</f>
        <v>126</v>
      </c>
      <c r="F14" s="2">
        <f t="shared" ref="F14:F18" si="8">+C14</f>
        <v>133</v>
      </c>
      <c r="G14" s="17">
        <f t="shared" si="0"/>
        <v>-5.2631578947368425</v>
      </c>
      <c r="H14" s="2">
        <f>+B14-C14+'Diciembre 2019'!H14</f>
        <v>1574</v>
      </c>
      <c r="I14" s="18">
        <f>+'Enero 2019'!H14</f>
        <v>1581</v>
      </c>
      <c r="J14" s="17">
        <f t="shared" si="1"/>
        <v>-0.44275774826059455</v>
      </c>
    </row>
    <row r="15" spans="1:10" ht="13" x14ac:dyDescent="0.15">
      <c r="A15" s="1" t="s">
        <v>13</v>
      </c>
      <c r="B15" s="19">
        <v>112</v>
      </c>
      <c r="C15" s="19">
        <f>+'Enero 2019'!B15</f>
        <v>144</v>
      </c>
      <c r="D15" s="17">
        <f t="shared" si="2"/>
        <v>-22.222222222222221</v>
      </c>
      <c r="E15" s="2">
        <f t="shared" si="7"/>
        <v>112</v>
      </c>
      <c r="F15" s="2">
        <f t="shared" si="8"/>
        <v>144</v>
      </c>
      <c r="G15" s="17">
        <f t="shared" si="0"/>
        <v>-22.222222222222221</v>
      </c>
      <c r="H15" s="2">
        <f>+B15-C15+'Diciembre 2019'!H15</f>
        <v>1271</v>
      </c>
      <c r="I15" s="18">
        <f>+'Enero 2019'!H15</f>
        <v>1191</v>
      </c>
      <c r="J15" s="17">
        <f t="shared" si="1"/>
        <v>6.7170445004198154</v>
      </c>
    </row>
    <row r="16" spans="1:10" ht="13" x14ac:dyDescent="0.15">
      <c r="A16" s="1" t="s">
        <v>14</v>
      </c>
      <c r="B16" s="19">
        <v>90</v>
      </c>
      <c r="C16" s="19">
        <f>+'Enero 2019'!B16</f>
        <v>91</v>
      </c>
      <c r="D16" s="17">
        <f t="shared" si="2"/>
        <v>-1.098901098901099</v>
      </c>
      <c r="E16" s="2">
        <f t="shared" si="7"/>
        <v>90</v>
      </c>
      <c r="F16" s="2">
        <f t="shared" si="8"/>
        <v>91</v>
      </c>
      <c r="G16" s="17">
        <f t="shared" si="0"/>
        <v>-1.098901098901099</v>
      </c>
      <c r="H16" s="2">
        <f>+B16-C16+'Diciembre 2019'!H16</f>
        <v>1123</v>
      </c>
      <c r="I16" s="18">
        <f>+'Enero 2019'!H16</f>
        <v>1030</v>
      </c>
      <c r="J16" s="17">
        <f t="shared" si="1"/>
        <v>9.0291262135922334</v>
      </c>
    </row>
    <row r="17" spans="1:10" ht="13" x14ac:dyDescent="0.15">
      <c r="A17" s="1" t="s">
        <v>15</v>
      </c>
      <c r="B17" s="19">
        <v>67</v>
      </c>
      <c r="C17" s="19">
        <f>+'Enero 2019'!B17</f>
        <v>56</v>
      </c>
      <c r="D17" s="17">
        <f t="shared" si="2"/>
        <v>19.642857142857142</v>
      </c>
      <c r="E17" s="2">
        <f t="shared" si="7"/>
        <v>67</v>
      </c>
      <c r="F17" s="2">
        <f t="shared" si="8"/>
        <v>56</v>
      </c>
      <c r="G17" s="17">
        <f t="shared" si="0"/>
        <v>19.642857142857142</v>
      </c>
      <c r="H17" s="2">
        <f>+B17-C17+'Diciembre 2019'!H17</f>
        <v>830</v>
      </c>
      <c r="I17" s="18">
        <f>+'Enero 2019'!H17</f>
        <v>762</v>
      </c>
      <c r="J17" s="17">
        <f t="shared" si="1"/>
        <v>8.9238845144356951</v>
      </c>
    </row>
    <row r="18" spans="1:10" ht="13" x14ac:dyDescent="0.15">
      <c r="A18" s="1" t="s">
        <v>31</v>
      </c>
      <c r="B18" s="19">
        <v>30</v>
      </c>
      <c r="C18" s="19">
        <f>+'Enero 2019'!B18</f>
        <v>50</v>
      </c>
      <c r="D18" s="17">
        <f t="shared" si="2"/>
        <v>-40</v>
      </c>
      <c r="E18" s="2">
        <f t="shared" si="7"/>
        <v>30</v>
      </c>
      <c r="F18" s="2">
        <f t="shared" si="8"/>
        <v>50</v>
      </c>
      <c r="G18" s="17">
        <f t="shared" si="0"/>
        <v>-40</v>
      </c>
      <c r="H18" s="2">
        <f>+B18-C18+'Diciembre 2019'!H18</f>
        <v>517</v>
      </c>
      <c r="I18" s="18">
        <f>+'Enero 2019'!H18</f>
        <v>472</v>
      </c>
      <c r="J18" s="17">
        <f t="shared" si="1"/>
        <v>9.5338983050847457</v>
      </c>
    </row>
    <row r="19" spans="1:10" x14ac:dyDescent="0.15">
      <c r="A19" s="8" t="s">
        <v>3</v>
      </c>
      <c r="B19" s="6">
        <f>+B14+B16+B15+B17+B18</f>
        <v>425</v>
      </c>
      <c r="C19" s="6">
        <f>SUM(C14:C18)</f>
        <v>474</v>
      </c>
      <c r="D19" s="7">
        <f>+(B19-C19)*100/C19</f>
        <v>-10.337552742616033</v>
      </c>
      <c r="E19" s="6">
        <f>SUM(E14:E18)</f>
        <v>425</v>
      </c>
      <c r="F19" s="6">
        <f>SUM(F14:F18)</f>
        <v>474</v>
      </c>
      <c r="G19" s="7">
        <f t="shared" si="0"/>
        <v>-10.337552742616033</v>
      </c>
      <c r="H19" s="6">
        <f>SUM(H14:H18)</f>
        <v>5315</v>
      </c>
      <c r="I19" s="6">
        <f>SUM(I14:I18)</f>
        <v>5036</v>
      </c>
      <c r="J19" s="7">
        <f t="shared" si="1"/>
        <v>5.5401111993645751</v>
      </c>
    </row>
    <row r="20" spans="1:10" ht="13" x14ac:dyDescent="0.15">
      <c r="A20" s="1" t="s">
        <v>16</v>
      </c>
      <c r="B20" s="19">
        <v>51</v>
      </c>
      <c r="C20" s="19">
        <f>+'Enero 2019'!B20</f>
        <v>36</v>
      </c>
      <c r="D20" s="17">
        <f t="shared" ref="D20:D27" si="9">+(B20-C20)*100/C20</f>
        <v>41.666666666666664</v>
      </c>
      <c r="E20" s="2">
        <f t="shared" ref="E20:E27" si="10">+B20</f>
        <v>51</v>
      </c>
      <c r="F20" s="2">
        <f t="shared" ref="F20:F27" si="11">+C20</f>
        <v>36</v>
      </c>
      <c r="G20" s="17">
        <f t="shared" si="0"/>
        <v>41.666666666666664</v>
      </c>
      <c r="H20" s="2">
        <f>+B20-C20+'Diciembre 2019'!H20</f>
        <v>438</v>
      </c>
      <c r="I20" s="18">
        <f>+'Enero 2019'!H20</f>
        <v>360</v>
      </c>
      <c r="J20" s="17">
        <f t="shared" si="1"/>
        <v>21.666666666666668</v>
      </c>
    </row>
    <row r="21" spans="1:10" ht="13" x14ac:dyDescent="0.15">
      <c r="A21" s="1" t="s">
        <v>17</v>
      </c>
      <c r="B21" s="19">
        <v>27</v>
      </c>
      <c r="C21" s="19">
        <f>+'Enero 2019'!B21</f>
        <v>25</v>
      </c>
      <c r="D21" s="17">
        <f t="shared" si="9"/>
        <v>8</v>
      </c>
      <c r="E21" s="2">
        <f t="shared" si="10"/>
        <v>27</v>
      </c>
      <c r="F21" s="2">
        <f t="shared" si="11"/>
        <v>25</v>
      </c>
      <c r="G21" s="17">
        <f t="shared" si="0"/>
        <v>8</v>
      </c>
      <c r="H21" s="2">
        <f>+B21-C21+'Diciembre 2019'!H21</f>
        <v>385</v>
      </c>
      <c r="I21" s="18">
        <f>+'Enero 2019'!H21</f>
        <v>358</v>
      </c>
      <c r="J21" s="17">
        <f t="shared" si="1"/>
        <v>7.5418994413407825</v>
      </c>
    </row>
    <row r="22" spans="1:10" ht="13" x14ac:dyDescent="0.15">
      <c r="A22" s="1" t="s">
        <v>19</v>
      </c>
      <c r="B22" s="19">
        <v>18</v>
      </c>
      <c r="C22" s="19">
        <f>+'Enero 2019'!B22</f>
        <v>13</v>
      </c>
      <c r="D22" s="17">
        <f t="shared" si="9"/>
        <v>38.46153846153846</v>
      </c>
      <c r="E22" s="2">
        <f t="shared" si="10"/>
        <v>18</v>
      </c>
      <c r="F22" s="2">
        <f t="shared" si="11"/>
        <v>13</v>
      </c>
      <c r="G22" s="17">
        <f t="shared" si="0"/>
        <v>38.46153846153846</v>
      </c>
      <c r="H22" s="2">
        <f>+B22-C22+'Diciembre 2019'!H22</f>
        <v>175</v>
      </c>
      <c r="I22" s="18">
        <f>+'Enero 2019'!H22</f>
        <v>183</v>
      </c>
      <c r="J22" s="17">
        <f t="shared" si="1"/>
        <v>-4.3715846994535523</v>
      </c>
    </row>
    <row r="23" spans="1:10" ht="13" x14ac:dyDescent="0.15">
      <c r="A23" s="1" t="s">
        <v>18</v>
      </c>
      <c r="B23" s="19">
        <v>22</v>
      </c>
      <c r="C23" s="19">
        <f>+'Enero 2019'!B23</f>
        <v>14</v>
      </c>
      <c r="D23" s="17">
        <f t="shared" si="9"/>
        <v>57.142857142857146</v>
      </c>
      <c r="E23" s="2">
        <f t="shared" si="10"/>
        <v>22</v>
      </c>
      <c r="F23" s="2">
        <f t="shared" si="11"/>
        <v>14</v>
      </c>
      <c r="G23" s="17">
        <f t="shared" si="0"/>
        <v>57.142857142857146</v>
      </c>
      <c r="H23" s="2">
        <f>+B23-C23+'Diciembre 2019'!H23</f>
        <v>227</v>
      </c>
      <c r="I23" s="18">
        <f>+'Enero 2019'!H23</f>
        <v>170</v>
      </c>
      <c r="J23" s="17">
        <f t="shared" si="1"/>
        <v>33.529411764705884</v>
      </c>
    </row>
    <row r="24" spans="1:10" ht="13" x14ac:dyDescent="0.15">
      <c r="A24" s="1" t="s">
        <v>20</v>
      </c>
      <c r="B24" s="19">
        <v>16</v>
      </c>
      <c r="C24" s="19">
        <f>+'Enero 2019'!B24</f>
        <v>17</v>
      </c>
      <c r="D24" s="17">
        <f t="shared" si="9"/>
        <v>-5.882352941176471</v>
      </c>
      <c r="E24" s="2">
        <f t="shared" si="10"/>
        <v>16</v>
      </c>
      <c r="F24" s="2">
        <f t="shared" si="11"/>
        <v>17</v>
      </c>
      <c r="G24" s="17">
        <f t="shared" si="0"/>
        <v>-5.882352941176471</v>
      </c>
      <c r="H24" s="2">
        <f>+B24-C24+'Diciembre 2019'!H24</f>
        <v>187</v>
      </c>
      <c r="I24" s="18">
        <f>+'Enero 2019'!H24</f>
        <v>203</v>
      </c>
      <c r="J24" s="17">
        <f t="shared" si="1"/>
        <v>-7.8817733990147785</v>
      </c>
    </row>
    <row r="25" spans="1:10" ht="13" x14ac:dyDescent="0.15">
      <c r="A25" s="1" t="s">
        <v>22</v>
      </c>
      <c r="B25" s="19">
        <v>23</v>
      </c>
      <c r="C25" s="19">
        <f>+'Enero 2019'!B25</f>
        <v>29</v>
      </c>
      <c r="D25" s="17">
        <f t="shared" si="9"/>
        <v>-20.689655172413794</v>
      </c>
      <c r="E25" s="2">
        <f t="shared" si="10"/>
        <v>23</v>
      </c>
      <c r="F25" s="2">
        <f t="shared" si="11"/>
        <v>29</v>
      </c>
      <c r="G25" s="17">
        <f t="shared" si="0"/>
        <v>-20.689655172413794</v>
      </c>
      <c r="H25" s="2">
        <f>+B25-C25+'Diciembre 2019'!H25</f>
        <v>384</v>
      </c>
      <c r="I25" s="18">
        <f>+'Enero 2019'!H25</f>
        <v>320</v>
      </c>
      <c r="J25" s="17">
        <f t="shared" si="1"/>
        <v>20</v>
      </c>
    </row>
    <row r="26" spans="1:10" ht="13" x14ac:dyDescent="0.15">
      <c r="A26" s="1" t="s">
        <v>21</v>
      </c>
      <c r="B26" s="19">
        <v>14</v>
      </c>
      <c r="C26" s="19">
        <f>+'Enero 2019'!B26</f>
        <v>9</v>
      </c>
      <c r="D26" s="17">
        <f t="shared" si="9"/>
        <v>55.555555555555557</v>
      </c>
      <c r="E26" s="2">
        <f t="shared" si="10"/>
        <v>14</v>
      </c>
      <c r="F26" s="2">
        <f t="shared" si="11"/>
        <v>9</v>
      </c>
      <c r="G26" s="17">
        <f t="shared" si="0"/>
        <v>55.555555555555557</v>
      </c>
      <c r="H26" s="2">
        <f>+B26-C26+'Diciembre 2019'!H26</f>
        <v>102</v>
      </c>
      <c r="I26" s="18">
        <f>+'Enero 2019'!H26</f>
        <v>99</v>
      </c>
      <c r="J26" s="17">
        <f t="shared" si="1"/>
        <v>3.0303030303030303</v>
      </c>
    </row>
    <row r="27" spans="1:10" ht="13" x14ac:dyDescent="0.15">
      <c r="A27" s="1" t="s">
        <v>30</v>
      </c>
      <c r="B27" s="19">
        <v>5</v>
      </c>
      <c r="C27" s="19">
        <f>+'Enero 2019'!B27</f>
        <v>1</v>
      </c>
      <c r="D27" s="17">
        <f t="shared" si="9"/>
        <v>400</v>
      </c>
      <c r="E27" s="2">
        <f t="shared" si="10"/>
        <v>5</v>
      </c>
      <c r="F27" s="2">
        <f t="shared" si="11"/>
        <v>1</v>
      </c>
      <c r="G27" s="17">
        <f t="shared" si="0"/>
        <v>400</v>
      </c>
      <c r="H27" s="2">
        <f>+B27-C27+'Diciembre 2019'!H27</f>
        <v>53</v>
      </c>
      <c r="I27" s="18">
        <f>+'Enero 2019'!H27</f>
        <v>42</v>
      </c>
      <c r="J27" s="17">
        <f t="shared" si="1"/>
        <v>26.19047619047619</v>
      </c>
    </row>
    <row r="28" spans="1:10" x14ac:dyDescent="0.15">
      <c r="A28" s="8" t="s">
        <v>27</v>
      </c>
      <c r="B28" s="6">
        <f>SUM(B20:B27)</f>
        <v>176</v>
      </c>
      <c r="C28" s="6">
        <f>SUM(C20:C27)</f>
        <v>144</v>
      </c>
      <c r="D28" s="7">
        <f>+(B28-C28)*100/C28</f>
        <v>22.222222222222221</v>
      </c>
      <c r="E28" s="6">
        <f>SUM(E20:E27)</f>
        <v>176</v>
      </c>
      <c r="F28" s="6">
        <f>SUM(F20:F27)</f>
        <v>144</v>
      </c>
      <c r="G28" s="7">
        <f>+(E28-F28)*100/F28</f>
        <v>22.222222222222221</v>
      </c>
      <c r="H28" s="6">
        <f>SUM(H20:H27)</f>
        <v>1951</v>
      </c>
      <c r="I28" s="6">
        <f>SUM(I20:I27)</f>
        <v>1735</v>
      </c>
      <c r="J28" s="7">
        <f>+(H28-I28)*100/I28</f>
        <v>12.449567723342939</v>
      </c>
    </row>
    <row r="29" spans="1:10" ht="14" x14ac:dyDescent="0.15">
      <c r="A29" s="16" t="s">
        <v>28</v>
      </c>
      <c r="B29" s="14">
        <f>+B7+B13+B19+B28</f>
        <v>2448</v>
      </c>
      <c r="C29" s="14">
        <f>+C7+C13+C19+C28</f>
        <v>2462</v>
      </c>
      <c r="D29" s="15">
        <f>+(B29-C29)*100/C29</f>
        <v>-0.56864337936636877</v>
      </c>
      <c r="E29" s="14">
        <f t="shared" ref="E29:I29" si="12">+E7+E13+E19+E28</f>
        <v>2448</v>
      </c>
      <c r="F29" s="14">
        <f t="shared" si="12"/>
        <v>2462</v>
      </c>
      <c r="G29" s="15">
        <f>+(E29-F29)*100/F29</f>
        <v>-0.56864337936636877</v>
      </c>
      <c r="H29" s="14">
        <f t="shared" si="12"/>
        <v>30601</v>
      </c>
      <c r="I29" s="14">
        <f t="shared" si="12"/>
        <v>29721</v>
      </c>
      <c r="J29" s="15">
        <f>+(H29-I29)*100/I29</f>
        <v>2.9608694189293767</v>
      </c>
    </row>
    <row r="30" spans="1:10" x14ac:dyDescent="0.15">
      <c r="A30" s="13" t="s">
        <v>29</v>
      </c>
      <c r="B30" s="13">
        <f>+B29-B7</f>
        <v>1953</v>
      </c>
      <c r="C30" s="13">
        <f>+C29-C7</f>
        <v>1979</v>
      </c>
      <c r="D30" s="12">
        <f>+(B30-C30)*100/C30</f>
        <v>-1.3137948458817585</v>
      </c>
      <c r="E30" s="13">
        <f t="shared" ref="E30:I30" si="13">+E29-E7</f>
        <v>1953</v>
      </c>
      <c r="F30" s="13">
        <f t="shared" si="13"/>
        <v>1979</v>
      </c>
      <c r="G30" s="12">
        <f>+(E30-F30)*100/F30</f>
        <v>-1.3137948458817585</v>
      </c>
      <c r="H30" s="13">
        <f t="shared" si="13"/>
        <v>24026</v>
      </c>
      <c r="I30" s="13">
        <f t="shared" si="13"/>
        <v>22916</v>
      </c>
      <c r="J30" s="12">
        <f>+(H30-I30)*100/I30</f>
        <v>4.8437772735206845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41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135</v>
      </c>
      <c r="C4" s="19">
        <f>+'Diciembre 2018'!B4</f>
        <v>97</v>
      </c>
      <c r="D4" s="17">
        <f>+(B4-C4)*100/C4</f>
        <v>39.175257731958766</v>
      </c>
      <c r="E4" s="2">
        <f>+B4+'Noviembre 2019'!E4</f>
        <v>1860</v>
      </c>
      <c r="F4" s="2">
        <f>+C4+'Noviembre 2019'!F4</f>
        <v>2036</v>
      </c>
      <c r="G4" s="17">
        <f t="shared" ref="G4:G27" si="0">+(E4-F4)*100/F4</f>
        <v>-8.6444007858546161</v>
      </c>
      <c r="H4" s="2">
        <f>+B4-C4+'Noviembre 2019'!H4</f>
        <v>1860</v>
      </c>
      <c r="I4" s="18">
        <f>+'Diciembre 2018'!H4</f>
        <v>2036</v>
      </c>
      <c r="J4" s="17">
        <f t="shared" ref="J4:J27" si="1">+(H4-I4)*100/I4</f>
        <v>-8.6444007858546161</v>
      </c>
    </row>
    <row r="5" spans="1:10" ht="13" x14ac:dyDescent="0.15">
      <c r="A5" s="1" t="s">
        <v>5</v>
      </c>
      <c r="B5" s="19">
        <v>121</v>
      </c>
      <c r="C5" s="19">
        <f>+'Diciembre 2018'!B5</f>
        <v>129</v>
      </c>
      <c r="D5" s="17">
        <f t="shared" ref="D5:D18" si="2">+(B5-C5)*100/C5</f>
        <v>-6.2015503875968996</v>
      </c>
      <c r="E5" s="2">
        <f>+B5+'Noviembre 2019'!E5</f>
        <v>2140</v>
      </c>
      <c r="F5" s="2">
        <f>+C5+'Noviembre 2019'!F5</f>
        <v>2276</v>
      </c>
      <c r="G5" s="17">
        <f t="shared" si="0"/>
        <v>-5.9753954305799653</v>
      </c>
      <c r="H5" s="2">
        <f>+B5-C5+'Noviembre 2019'!H5</f>
        <v>2140</v>
      </c>
      <c r="I5" s="18">
        <f>+'Diciembre 2018'!H5</f>
        <v>2276</v>
      </c>
      <c r="J5" s="17">
        <f t="shared" si="1"/>
        <v>-5.9753954305799653</v>
      </c>
    </row>
    <row r="6" spans="1:10" ht="13" x14ac:dyDescent="0.15">
      <c r="A6" s="1" t="s">
        <v>6</v>
      </c>
      <c r="B6" s="19">
        <v>190</v>
      </c>
      <c r="C6" s="19">
        <f>+'Diciembre 2018'!B6</f>
        <v>178</v>
      </c>
      <c r="D6" s="17">
        <f t="shared" si="2"/>
        <v>6.7415730337078648</v>
      </c>
      <c r="E6" s="2">
        <f>+B6+'Noviembre 2019'!E6</f>
        <v>2563</v>
      </c>
      <c r="F6" s="2">
        <f>+C6+'Noviembre 2019'!F6</f>
        <v>2652</v>
      </c>
      <c r="G6" s="17">
        <f t="shared" si="0"/>
        <v>-3.3559577677224737</v>
      </c>
      <c r="H6" s="2">
        <f>+B6-C6+'Noviembre 2019'!H6</f>
        <v>2563</v>
      </c>
      <c r="I6" s="18">
        <f>+'Diciembre 2018'!H6</f>
        <v>2652</v>
      </c>
      <c r="J6" s="17">
        <f t="shared" si="1"/>
        <v>-3.3559577677224737</v>
      </c>
    </row>
    <row r="7" spans="1:10" x14ac:dyDescent="0.15">
      <c r="A7" s="8" t="s">
        <v>1</v>
      </c>
      <c r="B7" s="6">
        <f t="shared" ref="B7" si="3">+B4+B5+B6</f>
        <v>446</v>
      </c>
      <c r="C7" s="6">
        <f>SUM(C4:C6)</f>
        <v>404</v>
      </c>
      <c r="D7" s="7">
        <f>+(B7-C7)*100/C7</f>
        <v>10.396039603960396</v>
      </c>
      <c r="E7" s="6">
        <f>SUM(E4:E6)</f>
        <v>6563</v>
      </c>
      <c r="F7" s="6">
        <f>SUM(F4:F6)</f>
        <v>6964</v>
      </c>
      <c r="G7" s="7">
        <f t="shared" si="0"/>
        <v>-5.7581849511774843</v>
      </c>
      <c r="H7" s="6">
        <f>SUM(H4:H6)</f>
        <v>6563</v>
      </c>
      <c r="I7" s="6">
        <f>SUM(I4:I6)</f>
        <v>6964</v>
      </c>
      <c r="J7" s="7">
        <f t="shared" si="1"/>
        <v>-5.7581849511774843</v>
      </c>
    </row>
    <row r="8" spans="1:10" ht="13" x14ac:dyDescent="0.15">
      <c r="A8" s="1" t="s">
        <v>7</v>
      </c>
      <c r="B8" s="19">
        <v>209</v>
      </c>
      <c r="C8" s="19">
        <f>+'Diciembre 2018'!B8</f>
        <v>161</v>
      </c>
      <c r="D8" s="17">
        <f t="shared" si="2"/>
        <v>29.813664596273291</v>
      </c>
      <c r="E8" s="2">
        <f>+B8+'Noviembre 2019'!E8</f>
        <v>2664</v>
      </c>
      <c r="F8" s="2">
        <f>+C8+'Noviembre 2019'!F8</f>
        <v>2592</v>
      </c>
      <c r="G8" s="17">
        <f t="shared" si="0"/>
        <v>2.7777777777777777</v>
      </c>
      <c r="H8" s="2">
        <f>+B8-C8+'Noviembre 2019'!H8</f>
        <v>2664</v>
      </c>
      <c r="I8" s="18">
        <f>+'Diciembre 2018'!H8</f>
        <v>2592</v>
      </c>
      <c r="J8" s="17">
        <f t="shared" si="1"/>
        <v>2.7777777777777777</v>
      </c>
    </row>
    <row r="9" spans="1:10" ht="13" x14ac:dyDescent="0.15">
      <c r="A9" s="1" t="s">
        <v>8</v>
      </c>
      <c r="B9" s="19">
        <v>233</v>
      </c>
      <c r="C9" s="19">
        <f>+'Diciembre 2018'!B9</f>
        <v>196</v>
      </c>
      <c r="D9" s="17">
        <f t="shared" si="2"/>
        <v>18.877551020408163</v>
      </c>
      <c r="E9" s="2">
        <f>+B9+'Noviembre 2019'!E9</f>
        <v>3052</v>
      </c>
      <c r="F9" s="2">
        <f>+C9+'Noviembre 2019'!F9</f>
        <v>3153</v>
      </c>
      <c r="G9" s="17">
        <f t="shared" si="0"/>
        <v>-3.2032984459245162</v>
      </c>
      <c r="H9" s="2">
        <f>+B9-C9+'Noviembre 2019'!H9</f>
        <v>3052</v>
      </c>
      <c r="I9" s="18">
        <f>+'Diciembre 2018'!H9</f>
        <v>3153</v>
      </c>
      <c r="J9" s="17">
        <f t="shared" si="1"/>
        <v>-3.2032984459245162</v>
      </c>
    </row>
    <row r="10" spans="1:10" ht="13" x14ac:dyDescent="0.15">
      <c r="A10" s="1" t="s">
        <v>9</v>
      </c>
      <c r="B10" s="19">
        <v>298</v>
      </c>
      <c r="C10" s="19">
        <f>+'Diciembre 2018'!B10</f>
        <v>257</v>
      </c>
      <c r="D10" s="17">
        <f t="shared" si="2"/>
        <v>15.953307392996109</v>
      </c>
      <c r="E10" s="2">
        <f>+B10+'Noviembre 2019'!E10</f>
        <v>4383</v>
      </c>
      <c r="F10" s="2">
        <f>+C10+'Noviembre 2019'!F10</f>
        <v>4316</v>
      </c>
      <c r="G10" s="17">
        <f t="shared" si="0"/>
        <v>1.5523632993512511</v>
      </c>
      <c r="H10" s="2">
        <f>+B10-C10+'Noviembre 2019'!H10</f>
        <v>4383</v>
      </c>
      <c r="I10" s="18">
        <f>+'Diciembre 2018'!H10</f>
        <v>4316</v>
      </c>
      <c r="J10" s="17">
        <f t="shared" si="1"/>
        <v>1.5523632993512511</v>
      </c>
    </row>
    <row r="11" spans="1:10" ht="13" x14ac:dyDescent="0.15">
      <c r="A11" s="1" t="s">
        <v>10</v>
      </c>
      <c r="B11" s="19">
        <v>199</v>
      </c>
      <c r="C11" s="19">
        <f>+'Diciembre 2018'!B11</f>
        <v>194</v>
      </c>
      <c r="D11" s="17">
        <f t="shared" si="2"/>
        <v>2.5773195876288661</v>
      </c>
      <c r="E11" s="2">
        <f>+B11+'Noviembre 2019'!E11</f>
        <v>3301</v>
      </c>
      <c r="F11" s="2">
        <f>+C11+'Noviembre 2019'!F11</f>
        <v>3099</v>
      </c>
      <c r="G11" s="17">
        <f t="shared" si="0"/>
        <v>6.5182316876411743</v>
      </c>
      <c r="H11" s="2">
        <f>+B11-C11+'Noviembre 2019'!H11</f>
        <v>3301</v>
      </c>
      <c r="I11" s="18">
        <f>+'Diciembre 2018'!H11</f>
        <v>3099</v>
      </c>
      <c r="J11" s="17">
        <f t="shared" si="1"/>
        <v>6.5182316876411743</v>
      </c>
    </row>
    <row r="12" spans="1:10" ht="13" x14ac:dyDescent="0.15">
      <c r="A12" s="1" t="s">
        <v>11</v>
      </c>
      <c r="B12" s="19">
        <v>254</v>
      </c>
      <c r="C12" s="19">
        <f>+'Diciembre 2018'!B12</f>
        <v>180</v>
      </c>
      <c r="D12" s="17">
        <f t="shared" si="2"/>
        <v>41.111111111111114</v>
      </c>
      <c r="E12" s="2">
        <f>+B12+'Noviembre 2019'!E12</f>
        <v>3369</v>
      </c>
      <c r="F12" s="2">
        <f>+C12+'Noviembre 2019'!F12</f>
        <v>3258</v>
      </c>
      <c r="G12" s="17">
        <f t="shared" si="0"/>
        <v>3.4069981583793738</v>
      </c>
      <c r="H12" s="2">
        <f>+B12-C12+'Noviembre 2019'!H12</f>
        <v>3369</v>
      </c>
      <c r="I12" s="18">
        <f>+'Diciembre 2018'!H12</f>
        <v>3258</v>
      </c>
      <c r="J12" s="17">
        <f t="shared" si="1"/>
        <v>3.4069981583793738</v>
      </c>
    </row>
    <row r="13" spans="1:10" x14ac:dyDescent="0.15">
      <c r="A13" s="8" t="s">
        <v>2</v>
      </c>
      <c r="B13" s="6">
        <f t="shared" ref="B13" si="4">+B8+B9+B10+B11+B12</f>
        <v>1193</v>
      </c>
      <c r="C13" s="6">
        <f>SUM(C8:C12)</f>
        <v>988</v>
      </c>
      <c r="D13" s="7">
        <f>+(B13-C13)*100/C13</f>
        <v>20.748987854251013</v>
      </c>
      <c r="E13" s="6">
        <f>SUM(E8:E12)</f>
        <v>16769</v>
      </c>
      <c r="F13" s="6">
        <f>SUM(F8:F12)</f>
        <v>16418</v>
      </c>
      <c r="G13" s="7">
        <f t="shared" si="0"/>
        <v>2.1378974296503839</v>
      </c>
      <c r="H13" s="6">
        <f>SUM(H8:H12)</f>
        <v>16769</v>
      </c>
      <c r="I13" s="6">
        <f>SUM(I8:I12)</f>
        <v>16418</v>
      </c>
      <c r="J13" s="7">
        <f t="shared" si="1"/>
        <v>2.1378974296503839</v>
      </c>
    </row>
    <row r="14" spans="1:10" ht="13" x14ac:dyDescent="0.15">
      <c r="A14" s="1" t="s">
        <v>12</v>
      </c>
      <c r="B14" s="19">
        <v>142</v>
      </c>
      <c r="C14" s="19">
        <f>+'Diciembre 2018'!B14</f>
        <v>117</v>
      </c>
      <c r="D14" s="17">
        <f t="shared" si="2"/>
        <v>21.367521367521366</v>
      </c>
      <c r="E14" s="2">
        <f>+B14+'Noviembre 2019'!E14</f>
        <v>1581</v>
      </c>
      <c r="F14" s="2">
        <f>+C14+'Noviembre 2019'!F14</f>
        <v>1599</v>
      </c>
      <c r="G14" s="17">
        <f t="shared" si="0"/>
        <v>-1.125703564727955</v>
      </c>
      <c r="H14" s="2">
        <f>+B14-C14+'Noviembre 2019'!H14</f>
        <v>1581</v>
      </c>
      <c r="I14" s="18">
        <f>+'Diciembre 2018'!H14</f>
        <v>1599</v>
      </c>
      <c r="J14" s="17">
        <f t="shared" si="1"/>
        <v>-1.125703564727955</v>
      </c>
    </row>
    <row r="15" spans="1:10" ht="13" x14ac:dyDescent="0.15">
      <c r="A15" s="1" t="s">
        <v>13</v>
      </c>
      <c r="B15" s="19">
        <v>97</v>
      </c>
      <c r="C15" s="19">
        <f>+'Diciembre 2018'!B15</f>
        <v>76</v>
      </c>
      <c r="D15" s="17">
        <f t="shared" si="2"/>
        <v>27.631578947368421</v>
      </c>
      <c r="E15" s="2">
        <f>+B15+'Noviembre 2019'!E15</f>
        <v>1303</v>
      </c>
      <c r="F15" s="2">
        <f>+C15+'Noviembre 2019'!F15</f>
        <v>1159</v>
      </c>
      <c r="G15" s="17">
        <f t="shared" si="0"/>
        <v>12.424503882657463</v>
      </c>
      <c r="H15" s="2">
        <f>+B15-C15+'Noviembre 2019'!H15</f>
        <v>1303</v>
      </c>
      <c r="I15" s="18">
        <f>+'Diciembre 2018'!H15</f>
        <v>1159</v>
      </c>
      <c r="J15" s="17">
        <f t="shared" si="1"/>
        <v>12.424503882657463</v>
      </c>
    </row>
    <row r="16" spans="1:10" ht="13" x14ac:dyDescent="0.15">
      <c r="A16" s="1" t="s">
        <v>14</v>
      </c>
      <c r="B16" s="19">
        <v>96</v>
      </c>
      <c r="C16" s="19">
        <f>+'Diciembre 2018'!B16</f>
        <v>64</v>
      </c>
      <c r="D16" s="17">
        <f t="shared" si="2"/>
        <v>50</v>
      </c>
      <c r="E16" s="2">
        <f>+B16+'Noviembre 2019'!E16</f>
        <v>1124</v>
      </c>
      <c r="F16" s="2">
        <f>+C16+'Noviembre 2019'!F16</f>
        <v>1041</v>
      </c>
      <c r="G16" s="17">
        <f t="shared" si="0"/>
        <v>7.9731027857829009</v>
      </c>
      <c r="H16" s="2">
        <f>+B16-C16+'Noviembre 2019'!H16</f>
        <v>1124</v>
      </c>
      <c r="I16" s="18">
        <f>+'Diciembre 2018'!H16</f>
        <v>1041</v>
      </c>
      <c r="J16" s="17">
        <f t="shared" si="1"/>
        <v>7.9731027857829009</v>
      </c>
    </row>
    <row r="17" spans="1:10" ht="13" x14ac:dyDescent="0.15">
      <c r="A17" s="1" t="s">
        <v>15</v>
      </c>
      <c r="B17" s="19">
        <v>68</v>
      </c>
      <c r="C17" s="19">
        <f>+'Diciembre 2018'!B17</f>
        <v>39</v>
      </c>
      <c r="D17" s="17">
        <f t="shared" si="2"/>
        <v>74.358974358974365</v>
      </c>
      <c r="E17" s="2">
        <f>+B17+'Noviembre 2019'!E17</f>
        <v>819</v>
      </c>
      <c r="F17" s="2">
        <f>+C17+'Noviembre 2019'!F17</f>
        <v>785</v>
      </c>
      <c r="G17" s="17">
        <f t="shared" si="0"/>
        <v>4.3312101910828025</v>
      </c>
      <c r="H17" s="2">
        <f>+B17-C17+'Noviembre 2019'!H17</f>
        <v>819</v>
      </c>
      <c r="I17" s="18">
        <f>+'Diciembre 2018'!H17</f>
        <v>785</v>
      </c>
      <c r="J17" s="17">
        <f t="shared" si="1"/>
        <v>4.3312101910828025</v>
      </c>
    </row>
    <row r="18" spans="1:10" ht="13" x14ac:dyDescent="0.15">
      <c r="A18" s="1" t="s">
        <v>31</v>
      </c>
      <c r="B18" s="19">
        <v>44</v>
      </c>
      <c r="C18" s="19">
        <f>+'Diciembre 2018'!B18</f>
        <v>29</v>
      </c>
      <c r="D18" s="17">
        <f t="shared" si="2"/>
        <v>51.724137931034484</v>
      </c>
      <c r="E18" s="2">
        <f>+B18+'Noviembre 2019'!E18</f>
        <v>537</v>
      </c>
      <c r="F18" s="2">
        <f>+C18+'Noviembre 2019'!F18</f>
        <v>455</v>
      </c>
      <c r="G18" s="17">
        <f t="shared" si="0"/>
        <v>18.021978021978022</v>
      </c>
      <c r="H18" s="2">
        <f>+B18-C18+'Noviembre 2019'!H18</f>
        <v>537</v>
      </c>
      <c r="I18" s="18">
        <f>+'Diciembre 2018'!H18</f>
        <v>455</v>
      </c>
      <c r="J18" s="17">
        <f t="shared" si="1"/>
        <v>18.021978021978022</v>
      </c>
    </row>
    <row r="19" spans="1:10" x14ac:dyDescent="0.15">
      <c r="A19" s="8" t="s">
        <v>3</v>
      </c>
      <c r="B19" s="6">
        <f t="shared" ref="B19" si="5">+B14+B16+B15+B17+B18</f>
        <v>447</v>
      </c>
      <c r="C19" s="6">
        <f>SUM(C14:C18)</f>
        <v>325</v>
      </c>
      <c r="D19" s="7">
        <f>+(B19-C19)*100/C19</f>
        <v>37.53846153846154</v>
      </c>
      <c r="E19" s="6">
        <f>SUM(E14:E18)</f>
        <v>5364</v>
      </c>
      <c r="F19" s="6">
        <f>SUM(F14:F18)</f>
        <v>5039</v>
      </c>
      <c r="G19" s="7">
        <f t="shared" si="0"/>
        <v>6.4496923992855724</v>
      </c>
      <c r="H19" s="6">
        <f>SUM(H14:H18)</f>
        <v>5364</v>
      </c>
      <c r="I19" s="6">
        <f>SUM(I14:I18)</f>
        <v>5039</v>
      </c>
      <c r="J19" s="7">
        <f t="shared" si="1"/>
        <v>6.4496923992855724</v>
      </c>
    </row>
    <row r="20" spans="1:10" ht="13" x14ac:dyDescent="0.15">
      <c r="A20" s="1" t="s">
        <v>16</v>
      </c>
      <c r="B20" s="19">
        <v>37</v>
      </c>
      <c r="C20" s="19">
        <f>+'Diciembre 2018'!B20</f>
        <v>28</v>
      </c>
      <c r="D20" s="17">
        <f t="shared" ref="D20:D27" si="6">+(B20-C20)*100/C20</f>
        <v>32.142857142857146</v>
      </c>
      <c r="E20" s="2">
        <f>+B20+'Noviembre 2019'!E20</f>
        <v>423</v>
      </c>
      <c r="F20" s="2">
        <f>+C20+'Noviembre 2019'!F20</f>
        <v>353</v>
      </c>
      <c r="G20" s="17">
        <f t="shared" si="0"/>
        <v>19.830028328611899</v>
      </c>
      <c r="H20" s="2">
        <f>+B20-C20+'Noviembre 2019'!H20</f>
        <v>423</v>
      </c>
      <c r="I20" s="18">
        <f>+'Diciembre 2018'!H20</f>
        <v>353</v>
      </c>
      <c r="J20" s="17">
        <f t="shared" si="1"/>
        <v>19.830028328611899</v>
      </c>
    </row>
    <row r="21" spans="1:10" ht="13" x14ac:dyDescent="0.15">
      <c r="A21" s="1" t="s">
        <v>17</v>
      </c>
      <c r="B21" s="19">
        <v>36</v>
      </c>
      <c r="C21" s="19">
        <f>+'Diciembre 2018'!B21</f>
        <v>28</v>
      </c>
      <c r="D21" s="17">
        <f t="shared" si="6"/>
        <v>28.571428571428573</v>
      </c>
      <c r="E21" s="2">
        <f>+B21+'Noviembre 2019'!E21</f>
        <v>383</v>
      </c>
      <c r="F21" s="2">
        <f>+C21+'Noviembre 2019'!F21</f>
        <v>376</v>
      </c>
      <c r="G21" s="17">
        <f t="shared" si="0"/>
        <v>1.8617021276595744</v>
      </c>
      <c r="H21" s="2">
        <f>+B21-C21+'Noviembre 2019'!H21</f>
        <v>383</v>
      </c>
      <c r="I21" s="18">
        <f>+'Diciembre 2018'!H21</f>
        <v>376</v>
      </c>
      <c r="J21" s="17">
        <f t="shared" si="1"/>
        <v>1.8617021276595744</v>
      </c>
    </row>
    <row r="22" spans="1:10" ht="13" x14ac:dyDescent="0.15">
      <c r="A22" s="1" t="s">
        <v>19</v>
      </c>
      <c r="B22" s="19">
        <v>14</v>
      </c>
      <c r="C22" s="19">
        <f>+'Diciembre 2018'!B22</f>
        <v>13</v>
      </c>
      <c r="D22" s="17">
        <f t="shared" si="6"/>
        <v>7.6923076923076925</v>
      </c>
      <c r="E22" s="2">
        <f>+B22+'Noviembre 2019'!E22</f>
        <v>170</v>
      </c>
      <c r="F22" s="2">
        <f>+C22+'Noviembre 2019'!F22</f>
        <v>182</v>
      </c>
      <c r="G22" s="17">
        <f t="shared" si="0"/>
        <v>-6.5934065934065931</v>
      </c>
      <c r="H22" s="2">
        <f>+B22-C22+'Noviembre 2019'!H22</f>
        <v>170</v>
      </c>
      <c r="I22" s="18">
        <f>+'Diciembre 2018'!H22</f>
        <v>182</v>
      </c>
      <c r="J22" s="17">
        <f t="shared" si="1"/>
        <v>-6.5934065934065931</v>
      </c>
    </row>
    <row r="23" spans="1:10" ht="13" x14ac:dyDescent="0.15">
      <c r="A23" s="1" t="s">
        <v>18</v>
      </c>
      <c r="B23" s="19">
        <v>13</v>
      </c>
      <c r="C23" s="19">
        <f>+'Diciembre 2018'!B23</f>
        <v>6</v>
      </c>
      <c r="D23" s="17">
        <f t="shared" si="6"/>
        <v>116.66666666666667</v>
      </c>
      <c r="E23" s="2">
        <f>+B23+'Noviembre 2019'!E23</f>
        <v>219</v>
      </c>
      <c r="F23" s="2">
        <f>+C23+'Noviembre 2019'!F23</f>
        <v>172</v>
      </c>
      <c r="G23" s="17">
        <f t="shared" si="0"/>
        <v>27.325581395348838</v>
      </c>
      <c r="H23" s="2">
        <f>+B23-C23+'Noviembre 2019'!H23</f>
        <v>219</v>
      </c>
      <c r="I23" s="18">
        <f>+'Diciembre 2018'!H23</f>
        <v>172</v>
      </c>
      <c r="J23" s="17">
        <f t="shared" si="1"/>
        <v>27.325581395348838</v>
      </c>
    </row>
    <row r="24" spans="1:10" ht="13" x14ac:dyDescent="0.15">
      <c r="A24" s="1" t="s">
        <v>20</v>
      </c>
      <c r="B24" s="19">
        <v>17</v>
      </c>
      <c r="C24" s="19">
        <f>+'Diciembre 2018'!B24</f>
        <v>20</v>
      </c>
      <c r="D24" s="17">
        <f t="shared" si="6"/>
        <v>-15</v>
      </c>
      <c r="E24" s="2">
        <f>+B24+'Noviembre 2019'!E24</f>
        <v>188</v>
      </c>
      <c r="F24" s="2">
        <f>+C24+'Noviembre 2019'!F24</f>
        <v>200</v>
      </c>
      <c r="G24" s="17">
        <f t="shared" si="0"/>
        <v>-6</v>
      </c>
      <c r="H24" s="2">
        <f>+B24-C24+'Noviembre 2019'!H24</f>
        <v>188</v>
      </c>
      <c r="I24" s="18">
        <f>+'Diciembre 2018'!H24</f>
        <v>200</v>
      </c>
      <c r="J24" s="17">
        <f t="shared" si="1"/>
        <v>-6</v>
      </c>
    </row>
    <row r="25" spans="1:10" ht="13" x14ac:dyDescent="0.15">
      <c r="A25" s="1" t="s">
        <v>22</v>
      </c>
      <c r="B25" s="19">
        <v>33</v>
      </c>
      <c r="C25" s="19">
        <f>+'Diciembre 2018'!B25</f>
        <v>36</v>
      </c>
      <c r="D25" s="17">
        <f t="shared" si="6"/>
        <v>-8.3333333333333339</v>
      </c>
      <c r="E25" s="2">
        <f>+B25+'Noviembre 2019'!E25</f>
        <v>390</v>
      </c>
      <c r="F25" s="2">
        <f>+C25+'Noviembre 2019'!F25</f>
        <v>324</v>
      </c>
      <c r="G25" s="17">
        <f t="shared" si="0"/>
        <v>20.37037037037037</v>
      </c>
      <c r="H25" s="2">
        <f>+B25-C25+'Noviembre 2019'!H25</f>
        <v>390</v>
      </c>
      <c r="I25" s="18">
        <f>+'Diciembre 2018'!H25</f>
        <v>324</v>
      </c>
      <c r="J25" s="17">
        <f t="shared" si="1"/>
        <v>20.37037037037037</v>
      </c>
    </row>
    <row r="26" spans="1:10" ht="13" x14ac:dyDescent="0.15">
      <c r="A26" s="1" t="s">
        <v>21</v>
      </c>
      <c r="B26" s="19">
        <v>5</v>
      </c>
      <c r="C26" s="19">
        <f>+'Diciembre 2018'!B26</f>
        <v>9</v>
      </c>
      <c r="D26" s="17">
        <f t="shared" si="6"/>
        <v>-44.444444444444443</v>
      </c>
      <c r="E26" s="2">
        <f>+B26+'Noviembre 2019'!E26</f>
        <v>97</v>
      </c>
      <c r="F26" s="2">
        <f>+C26+'Noviembre 2019'!F26</f>
        <v>98</v>
      </c>
      <c r="G26" s="17">
        <f t="shared" si="0"/>
        <v>-1.0204081632653061</v>
      </c>
      <c r="H26" s="2">
        <f>+B26-C26+'Noviembre 2019'!H26</f>
        <v>97</v>
      </c>
      <c r="I26" s="18">
        <f>+'Diciembre 2018'!H26</f>
        <v>98</v>
      </c>
      <c r="J26" s="17">
        <f t="shared" si="1"/>
        <v>-1.0204081632653061</v>
      </c>
    </row>
    <row r="27" spans="1:10" ht="13" x14ac:dyDescent="0.15">
      <c r="A27" s="1" t="s">
        <v>30</v>
      </c>
      <c r="B27" s="19">
        <v>6</v>
      </c>
      <c r="C27" s="19">
        <f>+'Diciembre 2018'!B27</f>
        <v>3</v>
      </c>
      <c r="D27" s="17">
        <f t="shared" si="6"/>
        <v>100</v>
      </c>
      <c r="E27" s="2">
        <f>+B27+'Noviembre 2019'!E27</f>
        <v>49</v>
      </c>
      <c r="F27" s="2">
        <f>+C27+'Noviembre 2019'!F27</f>
        <v>45</v>
      </c>
      <c r="G27" s="17">
        <f t="shared" si="0"/>
        <v>8.8888888888888893</v>
      </c>
      <c r="H27" s="2">
        <f>+B27-C27+'Noviembre 2019'!H27</f>
        <v>49</v>
      </c>
      <c r="I27" s="18">
        <f>+'Diciembre 2018'!H27</f>
        <v>45</v>
      </c>
      <c r="J27" s="17">
        <f t="shared" si="1"/>
        <v>8.8888888888888893</v>
      </c>
    </row>
    <row r="28" spans="1:10" x14ac:dyDescent="0.15">
      <c r="A28" s="8" t="s">
        <v>27</v>
      </c>
      <c r="B28" s="6">
        <f>SUM(B20:B27)</f>
        <v>161</v>
      </c>
      <c r="C28" s="6">
        <f>SUM(C20:C27)</f>
        <v>143</v>
      </c>
      <c r="D28" s="7">
        <f>+(B28-C28)*100/C28</f>
        <v>12.587412587412587</v>
      </c>
      <c r="E28" s="6">
        <f>SUM(E20:E27)</f>
        <v>1919</v>
      </c>
      <c r="F28" s="6">
        <f>SUM(F20:F27)</f>
        <v>1750</v>
      </c>
      <c r="G28" s="7">
        <f>+(E28-F28)*100/F28</f>
        <v>9.6571428571428566</v>
      </c>
      <c r="H28" s="6">
        <f>SUM(H20:H27)</f>
        <v>1919</v>
      </c>
      <c r="I28" s="6">
        <f>SUM(I20:I27)</f>
        <v>1750</v>
      </c>
      <c r="J28" s="7">
        <f>+(H28-I28)*100/I28</f>
        <v>9.6571428571428566</v>
      </c>
    </row>
    <row r="29" spans="1:10" ht="14" x14ac:dyDescent="0.15">
      <c r="A29" s="16" t="s">
        <v>28</v>
      </c>
      <c r="B29" s="14">
        <f>+B7+B13+B19+B28</f>
        <v>2247</v>
      </c>
      <c r="C29" s="14">
        <f>+C7+C13+C19+C28</f>
        <v>1860</v>
      </c>
      <c r="D29" s="15">
        <f>+(B29-C29)*100/C29</f>
        <v>20.806451612903224</v>
      </c>
      <c r="E29" s="14">
        <f t="shared" ref="E29:I29" si="7">+E7+E13+E19+E28</f>
        <v>30615</v>
      </c>
      <c r="F29" s="14">
        <f t="shared" si="7"/>
        <v>30171</v>
      </c>
      <c r="G29" s="15">
        <f>+(E29-F29)*100/F29</f>
        <v>1.4716118126677935</v>
      </c>
      <c r="H29" s="14">
        <f t="shared" si="7"/>
        <v>30615</v>
      </c>
      <c r="I29" s="14">
        <f t="shared" si="7"/>
        <v>30171</v>
      </c>
      <c r="J29" s="15">
        <f>+(H29-I29)*100/I29</f>
        <v>1.4716118126677935</v>
      </c>
    </row>
    <row r="30" spans="1:10" x14ac:dyDescent="0.15">
      <c r="A30" s="13" t="s">
        <v>29</v>
      </c>
      <c r="B30" s="13">
        <f>+B29-B7</f>
        <v>1801</v>
      </c>
      <c r="C30" s="13">
        <f>+C29-C7</f>
        <v>1456</v>
      </c>
      <c r="D30" s="12">
        <f>+(B30-C30)*100/C30</f>
        <v>23.695054945054945</v>
      </c>
      <c r="E30" s="13">
        <f t="shared" ref="E30:I30" si="8">+E29-E7</f>
        <v>24052</v>
      </c>
      <c r="F30" s="13">
        <f t="shared" si="8"/>
        <v>23207</v>
      </c>
      <c r="G30" s="12">
        <f>+(E30-F30)*100/F30</f>
        <v>3.6411427586504073</v>
      </c>
      <c r="H30" s="13">
        <f t="shared" si="8"/>
        <v>24052</v>
      </c>
      <c r="I30" s="13">
        <f t="shared" si="8"/>
        <v>23207</v>
      </c>
      <c r="J30" s="12">
        <f>+(H30-I30)*100/I30</f>
        <v>3.6411427586504073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09B6-DD7B-904B-9C65-530F6192C043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92</v>
      </c>
      <c r="C4" s="19">
        <f>+'Mayo 2023'!B4</f>
        <v>102</v>
      </c>
      <c r="D4" s="17">
        <f>+(B4-C4)*100/C4</f>
        <v>-9.8039215686274517</v>
      </c>
      <c r="E4" s="2">
        <f>+B4+'Abril 2024'!E4</f>
        <v>399</v>
      </c>
      <c r="F4" s="2">
        <f>+C4+'Abril 2024'!F4</f>
        <v>451</v>
      </c>
      <c r="G4" s="17">
        <f t="shared" ref="G4:G27" si="0">+(E4-F4)*100/F4</f>
        <v>-11.529933481152993</v>
      </c>
      <c r="H4" s="2">
        <f>+B4-C4+'Abril 2024'!H4</f>
        <v>967</v>
      </c>
      <c r="I4" s="18">
        <f>+'Mayo 2023'!H4</f>
        <v>1045</v>
      </c>
      <c r="J4" s="17">
        <f t="shared" ref="J4:J27" si="1">+(H4-I4)*100/I4</f>
        <v>-7.464114832535885</v>
      </c>
    </row>
    <row r="5" spans="1:10" ht="13" x14ac:dyDescent="0.15">
      <c r="A5" s="1" t="s">
        <v>5</v>
      </c>
      <c r="B5" s="2">
        <v>126</v>
      </c>
      <c r="C5" s="19">
        <f>+'Mayo 2023'!B5</f>
        <v>108</v>
      </c>
      <c r="D5" s="17">
        <f t="shared" ref="D5:D18" si="2">+(B5-C5)*100/C5</f>
        <v>16.666666666666668</v>
      </c>
      <c r="E5" s="2">
        <f>+B5+'Abril 2024'!E5</f>
        <v>512</v>
      </c>
      <c r="F5" s="2">
        <f>+C5+'Abril 2024'!F5</f>
        <v>511</v>
      </c>
      <c r="G5" s="17">
        <f t="shared" si="0"/>
        <v>0.19569471624266144</v>
      </c>
      <c r="H5" s="2">
        <f>+B5-C5+'Abril 2024'!H5</f>
        <v>1154</v>
      </c>
      <c r="I5" s="18">
        <f>+'Mayo 2023'!H5</f>
        <v>1170</v>
      </c>
      <c r="J5" s="17">
        <f t="shared" si="1"/>
        <v>-1.3675213675213675</v>
      </c>
    </row>
    <row r="6" spans="1:10" ht="13" x14ac:dyDescent="0.15">
      <c r="A6" s="1" t="s">
        <v>6</v>
      </c>
      <c r="B6" s="2">
        <v>137</v>
      </c>
      <c r="C6" s="19">
        <f>+'Mayo 2023'!B6</f>
        <v>159</v>
      </c>
      <c r="D6" s="17">
        <f t="shared" si="2"/>
        <v>-13.836477987421384</v>
      </c>
      <c r="E6" s="2">
        <f>+B6+'Abril 2024'!E6</f>
        <v>593</v>
      </c>
      <c r="F6" s="2">
        <f>+C6+'Abril 2024'!F6</f>
        <v>658</v>
      </c>
      <c r="G6" s="17">
        <f t="shared" si="0"/>
        <v>-9.8784194528875382</v>
      </c>
      <c r="H6" s="2">
        <f>+B6-C6+'Abril 2024'!H6</f>
        <v>1356</v>
      </c>
      <c r="I6" s="18">
        <f>+'Mayo 2023'!H6</f>
        <v>1498</v>
      </c>
      <c r="J6" s="17">
        <f t="shared" si="1"/>
        <v>-9.479305740987984</v>
      </c>
    </row>
    <row r="7" spans="1:10" x14ac:dyDescent="0.15">
      <c r="A7" s="8" t="s">
        <v>1</v>
      </c>
      <c r="B7" s="6">
        <f t="shared" ref="B7" si="3">SUM(B4:B6)</f>
        <v>355</v>
      </c>
      <c r="C7" s="6">
        <f>SUM(C4:C6)</f>
        <v>369</v>
      </c>
      <c r="D7" s="7">
        <f>+(B7-C7)*100/C7</f>
        <v>-3.794037940379404</v>
      </c>
      <c r="E7" s="6">
        <f>SUM(E4:E6)</f>
        <v>1504</v>
      </c>
      <c r="F7" s="6">
        <f>SUM(F4:F6)</f>
        <v>1620</v>
      </c>
      <c r="G7" s="7">
        <f t="shared" si="0"/>
        <v>-7.1604938271604937</v>
      </c>
      <c r="H7" s="6">
        <f>SUM(H4:H6)</f>
        <v>3477</v>
      </c>
      <c r="I7" s="6">
        <f>SUM(I4:I6)</f>
        <v>3713</v>
      </c>
      <c r="J7" s="7">
        <f t="shared" si="1"/>
        <v>-6.356046323727444</v>
      </c>
    </row>
    <row r="8" spans="1:10" ht="13" x14ac:dyDescent="0.15">
      <c r="A8" s="1" t="s">
        <v>7</v>
      </c>
      <c r="B8" s="2">
        <v>122</v>
      </c>
      <c r="C8" s="19">
        <f>+'Mayo 2023'!B8</f>
        <v>109</v>
      </c>
      <c r="D8" s="17">
        <f t="shared" si="2"/>
        <v>11.926605504587156</v>
      </c>
      <c r="E8" s="2">
        <f>+B8+'Abril 2024'!E8</f>
        <v>524</v>
      </c>
      <c r="F8" s="2">
        <f>+C8+'Abril 2024'!F8</f>
        <v>546</v>
      </c>
      <c r="G8" s="17">
        <f t="shared" si="0"/>
        <v>-4.0293040293040292</v>
      </c>
      <c r="H8" s="2">
        <f>+B8-C8+'Abril 2024'!H8</f>
        <v>1229</v>
      </c>
      <c r="I8" s="18">
        <f>+'Mayo 2023'!H8</f>
        <v>1256</v>
      </c>
      <c r="J8" s="17">
        <f t="shared" si="1"/>
        <v>-2.1496815286624202</v>
      </c>
    </row>
    <row r="9" spans="1:10" ht="13" x14ac:dyDescent="0.15">
      <c r="A9" s="1" t="s">
        <v>8</v>
      </c>
      <c r="B9" s="2">
        <v>209</v>
      </c>
      <c r="C9" s="19">
        <f>+'Mayo 2023'!B9</f>
        <v>178</v>
      </c>
      <c r="D9" s="17">
        <f t="shared" si="2"/>
        <v>17.415730337078653</v>
      </c>
      <c r="E9" s="2">
        <f>+B9+'Abril 2024'!E9</f>
        <v>1035</v>
      </c>
      <c r="F9" s="2">
        <f>+C9+'Abril 2024'!F9</f>
        <v>960</v>
      </c>
      <c r="G9" s="17">
        <f t="shared" si="0"/>
        <v>7.8125</v>
      </c>
      <c r="H9" s="2">
        <f>+B9-C9+'Abril 2024'!H9</f>
        <v>2203</v>
      </c>
      <c r="I9" s="18">
        <f>+'Mayo 2023'!H9</f>
        <v>2246</v>
      </c>
      <c r="J9" s="17">
        <f t="shared" si="1"/>
        <v>-1.9145146927871772</v>
      </c>
    </row>
    <row r="10" spans="1:10" ht="13" x14ac:dyDescent="0.15">
      <c r="A10" s="1" t="s">
        <v>9</v>
      </c>
      <c r="B10" s="2">
        <v>361</v>
      </c>
      <c r="C10" s="19">
        <f>+'Mayo 2023'!B10</f>
        <v>349</v>
      </c>
      <c r="D10" s="17">
        <f t="shared" si="2"/>
        <v>3.4383954154727792</v>
      </c>
      <c r="E10" s="2">
        <f>+B10+'Abril 2024'!E10</f>
        <v>1608</v>
      </c>
      <c r="F10" s="2">
        <f>+C10+'Abril 2024'!F10</f>
        <v>1515</v>
      </c>
      <c r="G10" s="17">
        <f t="shared" si="0"/>
        <v>6.1386138613861387</v>
      </c>
      <c r="H10" s="2">
        <f>+B10-C10+'Abril 2024'!H10</f>
        <v>3570</v>
      </c>
      <c r="I10" s="18">
        <f>+'Mayo 2023'!H10</f>
        <v>3457</v>
      </c>
      <c r="J10" s="17">
        <f t="shared" si="1"/>
        <v>3.2687301128145791</v>
      </c>
    </row>
    <row r="11" spans="1:10" ht="13" x14ac:dyDescent="0.15">
      <c r="A11" s="1" t="s">
        <v>10</v>
      </c>
      <c r="B11" s="2">
        <v>287</v>
      </c>
      <c r="C11" s="19">
        <f>+'Mayo 2023'!B11</f>
        <v>273</v>
      </c>
      <c r="D11" s="17">
        <f t="shared" si="2"/>
        <v>5.1282051282051286</v>
      </c>
      <c r="E11" s="2">
        <f>+B11+'Abril 2024'!E11</f>
        <v>1322</v>
      </c>
      <c r="F11" s="2">
        <f>+C11+'Abril 2024'!F11</f>
        <v>1307</v>
      </c>
      <c r="G11" s="17">
        <f t="shared" si="0"/>
        <v>1.1476664116296864</v>
      </c>
      <c r="H11" s="2">
        <f>+B11-C11+'Abril 2024'!H11</f>
        <v>2780</v>
      </c>
      <c r="I11" s="18">
        <f>+'Mayo 2023'!H11</f>
        <v>2864</v>
      </c>
      <c r="J11" s="17">
        <f t="shared" si="1"/>
        <v>-2.9329608938547485</v>
      </c>
    </row>
    <row r="12" spans="1:10" ht="13" x14ac:dyDescent="0.15">
      <c r="A12" s="1" t="s">
        <v>11</v>
      </c>
      <c r="B12" s="2">
        <v>348</v>
      </c>
      <c r="C12" s="19">
        <f>+'Mayo 2023'!B12</f>
        <v>304</v>
      </c>
      <c r="D12" s="17">
        <f t="shared" si="2"/>
        <v>14.473684210526315</v>
      </c>
      <c r="E12" s="2">
        <f>+B12+'Abril 2024'!E12</f>
        <v>1549</v>
      </c>
      <c r="F12" s="2">
        <f>+C12+'Abril 2024'!F12</f>
        <v>1487</v>
      </c>
      <c r="G12" s="17">
        <f t="shared" si="0"/>
        <v>4.1694687289845325</v>
      </c>
      <c r="H12" s="2">
        <f>+B12-C12+'Abril 2024'!H12</f>
        <v>3268</v>
      </c>
      <c r="I12" s="18">
        <f>+'Mayo 2023'!H12</f>
        <v>3270</v>
      </c>
      <c r="J12" s="17">
        <f t="shared" si="1"/>
        <v>-6.1162079510703363E-2</v>
      </c>
    </row>
    <row r="13" spans="1:10" x14ac:dyDescent="0.15">
      <c r="A13" s="8" t="s">
        <v>2</v>
      </c>
      <c r="B13" s="6">
        <f t="shared" ref="B13" si="4">SUM(B8:B12)</f>
        <v>1327</v>
      </c>
      <c r="C13" s="6">
        <f>SUM(C8:C12)</f>
        <v>1213</v>
      </c>
      <c r="D13" s="7">
        <f>+(B13-C13)*100/C13</f>
        <v>9.3981863149216824</v>
      </c>
      <c r="E13" s="6">
        <f>SUM(E8:E12)</f>
        <v>6038</v>
      </c>
      <c r="F13" s="6">
        <f>SUM(F8:F12)</f>
        <v>5815</v>
      </c>
      <c r="G13" s="7">
        <f t="shared" si="0"/>
        <v>3.834909716251075</v>
      </c>
      <c r="H13" s="6">
        <f>SUM(H8:H12)</f>
        <v>13050</v>
      </c>
      <c r="I13" s="6">
        <f>SUM(I8:I12)</f>
        <v>13093</v>
      </c>
      <c r="J13" s="7">
        <f t="shared" si="1"/>
        <v>-0.32841976628732911</v>
      </c>
    </row>
    <row r="14" spans="1:10" ht="13" x14ac:dyDescent="0.15">
      <c r="A14" s="1" t="s">
        <v>12</v>
      </c>
      <c r="B14" s="2">
        <v>183</v>
      </c>
      <c r="C14" s="19">
        <f>+'Mayo 2023'!B14</f>
        <v>144</v>
      </c>
      <c r="D14" s="17">
        <f t="shared" si="2"/>
        <v>27.083333333333332</v>
      </c>
      <c r="E14" s="2">
        <f>+B14+'Abril 2024'!E14</f>
        <v>830</v>
      </c>
      <c r="F14" s="2">
        <f>+C14+'Abril 2024'!F14</f>
        <v>703</v>
      </c>
      <c r="G14" s="17">
        <f t="shared" si="0"/>
        <v>18.065433854907539</v>
      </c>
      <c r="H14" s="2">
        <f>+B14-C14+'Abril 2024'!H14</f>
        <v>1748</v>
      </c>
      <c r="I14" s="18">
        <f>+'Mayo 2023'!H14</f>
        <v>1644</v>
      </c>
      <c r="J14" s="17">
        <f t="shared" si="1"/>
        <v>6.3260340632603409</v>
      </c>
    </row>
    <row r="15" spans="1:10" ht="13" x14ac:dyDescent="0.15">
      <c r="A15" s="1" t="s">
        <v>13</v>
      </c>
      <c r="B15" s="2">
        <v>143</v>
      </c>
      <c r="C15" s="19">
        <f>+'Mayo 2023'!B15</f>
        <v>112</v>
      </c>
      <c r="D15" s="17">
        <f t="shared" si="2"/>
        <v>27.678571428571427</v>
      </c>
      <c r="E15" s="2">
        <f>+B15+'Abril 2024'!E15</f>
        <v>642</v>
      </c>
      <c r="F15" s="2">
        <f>+C15+'Abril 2024'!F15</f>
        <v>583</v>
      </c>
      <c r="G15" s="17">
        <f t="shared" si="0"/>
        <v>10.120068610634648</v>
      </c>
      <c r="H15" s="2">
        <f>+B15-C15+'Abril 2024'!H15</f>
        <v>1400</v>
      </c>
      <c r="I15" s="18">
        <f>+'Mayo 2023'!H15</f>
        <v>1308</v>
      </c>
      <c r="J15" s="17">
        <f t="shared" si="1"/>
        <v>7.0336391437308867</v>
      </c>
    </row>
    <row r="16" spans="1:10" ht="13" x14ac:dyDescent="0.15">
      <c r="A16" s="1" t="s">
        <v>14</v>
      </c>
      <c r="B16" s="2">
        <v>128</v>
      </c>
      <c r="C16" s="19">
        <f>+'Mayo 2023'!B16</f>
        <v>90</v>
      </c>
      <c r="D16" s="17">
        <f t="shared" si="2"/>
        <v>42.222222222222221</v>
      </c>
      <c r="E16" s="2">
        <f>+B16+'Abril 2024'!E16</f>
        <v>574</v>
      </c>
      <c r="F16" s="2">
        <f>+C16+'Abril 2024'!F16</f>
        <v>499</v>
      </c>
      <c r="G16" s="17">
        <f t="shared" si="0"/>
        <v>15.030060120240481</v>
      </c>
      <c r="H16" s="2">
        <f>+B16-C16+'Abril 2024'!H16</f>
        <v>1204</v>
      </c>
      <c r="I16" s="18">
        <f>+'Mayo 2023'!H16</f>
        <v>1169</v>
      </c>
      <c r="J16" s="17">
        <f t="shared" si="1"/>
        <v>2.9940119760479043</v>
      </c>
    </row>
    <row r="17" spans="1:10" ht="13" x14ac:dyDescent="0.15">
      <c r="A17" s="1" t="s">
        <v>15</v>
      </c>
      <c r="B17" s="2">
        <v>85</v>
      </c>
      <c r="C17" s="19">
        <f>+'Mayo 2023'!B17</f>
        <v>74</v>
      </c>
      <c r="D17" s="17">
        <f t="shared" si="2"/>
        <v>14.864864864864865</v>
      </c>
      <c r="E17" s="2">
        <f>+B17+'Abril 2024'!E17</f>
        <v>384</v>
      </c>
      <c r="F17" s="2">
        <f>+C17+'Abril 2024'!F17</f>
        <v>356</v>
      </c>
      <c r="G17" s="17">
        <f t="shared" si="0"/>
        <v>7.8651685393258424</v>
      </c>
      <c r="H17" s="2">
        <f>+B17-C17+'Abril 2024'!H17</f>
        <v>787</v>
      </c>
      <c r="I17" s="18">
        <f>+'Mayo 2023'!H17</f>
        <v>789</v>
      </c>
      <c r="J17" s="17">
        <f t="shared" si="1"/>
        <v>-0.25348542458808621</v>
      </c>
    </row>
    <row r="18" spans="1:10" ht="13" x14ac:dyDescent="0.15">
      <c r="A18" s="1" t="s">
        <v>31</v>
      </c>
      <c r="B18" s="2">
        <v>50</v>
      </c>
      <c r="C18" s="19">
        <f>+'Mayo 2023'!B18</f>
        <v>43</v>
      </c>
      <c r="D18" s="17">
        <f t="shared" si="2"/>
        <v>16.279069767441861</v>
      </c>
      <c r="E18" s="2">
        <f>+B18+'Abril 2024'!E18</f>
        <v>252</v>
      </c>
      <c r="F18" s="2">
        <f>+C18+'Abril 2024'!F18</f>
        <v>202</v>
      </c>
      <c r="G18" s="17">
        <f t="shared" si="0"/>
        <v>24.752475247524753</v>
      </c>
      <c r="H18" s="2">
        <f>+B18-C18+'Abril 2024'!H18</f>
        <v>559</v>
      </c>
      <c r="I18" s="18">
        <f>+'Mayo 2023'!H18</f>
        <v>501</v>
      </c>
      <c r="J18" s="17">
        <f t="shared" si="1"/>
        <v>11.57684630738523</v>
      </c>
    </row>
    <row r="19" spans="1:10" x14ac:dyDescent="0.15">
      <c r="A19" s="8" t="s">
        <v>3</v>
      </c>
      <c r="B19" s="6">
        <f t="shared" ref="B19" si="5">SUM(B14:B18)</f>
        <v>589</v>
      </c>
      <c r="C19" s="6">
        <f>SUM(C14:C18)</f>
        <v>463</v>
      </c>
      <c r="D19" s="7">
        <f>+(B19-C19)*100/C19</f>
        <v>27.213822894168466</v>
      </c>
      <c r="E19" s="6">
        <f>SUM(E14:E18)</f>
        <v>2682</v>
      </c>
      <c r="F19" s="6">
        <f>SUM(F14:F18)</f>
        <v>2343</v>
      </c>
      <c r="G19" s="7">
        <f t="shared" si="0"/>
        <v>14.468629961587707</v>
      </c>
      <c r="H19" s="6">
        <f>SUM(H14:H18)</f>
        <v>5698</v>
      </c>
      <c r="I19" s="6">
        <f>SUM(I14:I18)</f>
        <v>5411</v>
      </c>
      <c r="J19" s="7">
        <f t="shared" si="1"/>
        <v>5.304010349288486</v>
      </c>
    </row>
    <row r="20" spans="1:10" ht="13" x14ac:dyDescent="0.15">
      <c r="A20" s="1" t="s">
        <v>16</v>
      </c>
      <c r="B20" s="2">
        <v>49</v>
      </c>
      <c r="C20" s="19">
        <f>+'Mayo 2023'!B20</f>
        <v>40</v>
      </c>
      <c r="D20" s="17">
        <f t="shared" ref="D20:D27" si="6">+(B20-C20)*100/C20</f>
        <v>22.5</v>
      </c>
      <c r="E20" s="2">
        <f>+B20+'Abril 2024'!E20</f>
        <v>236</v>
      </c>
      <c r="F20" s="2">
        <f>+C20+'Abril 2024'!F20</f>
        <v>207</v>
      </c>
      <c r="G20" s="17">
        <f t="shared" si="0"/>
        <v>14.009661835748792</v>
      </c>
      <c r="H20" s="2">
        <f>+B20-C20+'Abril 2024'!H20</f>
        <v>464</v>
      </c>
      <c r="I20" s="18">
        <f>+'Mayo 2023'!H20</f>
        <v>457</v>
      </c>
      <c r="J20" s="17">
        <f t="shared" si="1"/>
        <v>1.5317286652078774</v>
      </c>
    </row>
    <row r="21" spans="1:10" ht="13" x14ac:dyDescent="0.15">
      <c r="A21" s="1" t="s">
        <v>17</v>
      </c>
      <c r="B21" s="2">
        <v>46</v>
      </c>
      <c r="C21" s="19">
        <f>+'Mayo 2023'!B21</f>
        <v>48</v>
      </c>
      <c r="D21" s="17">
        <f t="shared" si="6"/>
        <v>-4.166666666666667</v>
      </c>
      <c r="E21" s="2">
        <f>+B21+'Abril 2024'!E21</f>
        <v>233</v>
      </c>
      <c r="F21" s="2">
        <f>+C21+'Abril 2024'!F21</f>
        <v>207</v>
      </c>
      <c r="G21" s="17">
        <f t="shared" si="0"/>
        <v>12.560386473429952</v>
      </c>
      <c r="H21" s="2">
        <f>+B21-C21+'Abril 2024'!H21</f>
        <v>472</v>
      </c>
      <c r="I21" s="18">
        <f>+'Mayo 2023'!H21</f>
        <v>449</v>
      </c>
      <c r="J21" s="17">
        <f t="shared" si="1"/>
        <v>5.1224944320712691</v>
      </c>
    </row>
    <row r="22" spans="1:10" ht="13" x14ac:dyDescent="0.15">
      <c r="A22" s="1" t="s">
        <v>19</v>
      </c>
      <c r="B22" s="2">
        <v>27</v>
      </c>
      <c r="C22" s="19">
        <f>+'Mayo 2023'!B22</f>
        <v>16</v>
      </c>
      <c r="D22" s="17">
        <f t="shared" si="6"/>
        <v>68.75</v>
      </c>
      <c r="E22" s="2">
        <f>+B22+'Abril 2024'!E22</f>
        <v>101</v>
      </c>
      <c r="F22" s="2">
        <f>+C22+'Abril 2024'!F22</f>
        <v>87</v>
      </c>
      <c r="G22" s="17">
        <f t="shared" si="0"/>
        <v>16.091954022988507</v>
      </c>
      <c r="H22" s="2">
        <f>+B22-C22+'Abril 2024'!H22</f>
        <v>215</v>
      </c>
      <c r="I22" s="18">
        <f>+'Mayo 2023'!H22</f>
        <v>207</v>
      </c>
      <c r="J22" s="17">
        <f t="shared" si="1"/>
        <v>3.8647342995169081</v>
      </c>
    </row>
    <row r="23" spans="1:10" ht="13" x14ac:dyDescent="0.15">
      <c r="A23" s="1" t="s">
        <v>18</v>
      </c>
      <c r="B23" s="2">
        <v>27</v>
      </c>
      <c r="C23" s="19">
        <f>+'Mayo 2023'!B23</f>
        <v>19</v>
      </c>
      <c r="D23" s="17">
        <f t="shared" si="6"/>
        <v>42.10526315789474</v>
      </c>
      <c r="E23" s="2">
        <f>+B23+'Abril 2024'!E23</f>
        <v>108</v>
      </c>
      <c r="F23" s="2">
        <f>+C23+'Abril 2024'!F23</f>
        <v>100</v>
      </c>
      <c r="G23" s="17">
        <f t="shared" si="0"/>
        <v>8</v>
      </c>
      <c r="H23" s="2">
        <f>+B23-C23+'Abril 2024'!H23</f>
        <v>227</v>
      </c>
      <c r="I23" s="18">
        <f>+'Mayo 2023'!H23</f>
        <v>222</v>
      </c>
      <c r="J23" s="17">
        <f t="shared" si="1"/>
        <v>2.2522522522522523</v>
      </c>
    </row>
    <row r="24" spans="1:10" ht="13" x14ac:dyDescent="0.15">
      <c r="A24" s="1" t="s">
        <v>20</v>
      </c>
      <c r="B24" s="2">
        <v>16</v>
      </c>
      <c r="C24" s="19">
        <f>+'Mayo 2023'!B24</f>
        <v>24</v>
      </c>
      <c r="D24" s="17">
        <f t="shared" si="6"/>
        <v>-33.333333333333336</v>
      </c>
      <c r="E24" s="2">
        <f>+B24+'Abril 2024'!E24</f>
        <v>112</v>
      </c>
      <c r="F24" s="2">
        <f>+C24+'Abril 2024'!F24</f>
        <v>133</v>
      </c>
      <c r="G24" s="17">
        <f t="shared" si="0"/>
        <v>-15.789473684210526</v>
      </c>
      <c r="H24" s="2">
        <f>+B24-C24+'Abril 2024'!H24</f>
        <v>220</v>
      </c>
      <c r="I24" s="18">
        <f>+'Mayo 2023'!H24</f>
        <v>245</v>
      </c>
      <c r="J24" s="17">
        <f t="shared" si="1"/>
        <v>-10.204081632653061</v>
      </c>
    </row>
    <row r="25" spans="1:10" ht="13" x14ac:dyDescent="0.15">
      <c r="A25" s="1" t="s">
        <v>22</v>
      </c>
      <c r="B25" s="2">
        <v>78</v>
      </c>
      <c r="C25" s="19">
        <f>+'Mayo 2023'!B25</f>
        <v>50</v>
      </c>
      <c r="D25" s="17">
        <f t="shared" si="6"/>
        <v>56</v>
      </c>
      <c r="E25" s="2">
        <f>+B25+'Abril 2024'!E25</f>
        <v>290</v>
      </c>
      <c r="F25" s="2">
        <f>+C25+'Abril 2024'!F25</f>
        <v>233</v>
      </c>
      <c r="G25" s="17">
        <f t="shared" si="0"/>
        <v>24.463519313304722</v>
      </c>
      <c r="H25" s="2">
        <f>+B25-C25+'Abril 2024'!H25</f>
        <v>589</v>
      </c>
      <c r="I25" s="18">
        <f>+'Mayo 2023'!H25</f>
        <v>526</v>
      </c>
      <c r="J25" s="17">
        <f t="shared" si="1"/>
        <v>11.977186311787072</v>
      </c>
    </row>
    <row r="26" spans="1:10" ht="13" x14ac:dyDescent="0.15">
      <c r="A26" s="1" t="s">
        <v>21</v>
      </c>
      <c r="B26" s="2">
        <v>15</v>
      </c>
      <c r="C26" s="19">
        <f>+'Mayo 2023'!B26</f>
        <v>16</v>
      </c>
      <c r="D26" s="17">
        <f t="shared" si="6"/>
        <v>-6.25</v>
      </c>
      <c r="E26" s="2">
        <f>+B26+'Abril 2024'!E26</f>
        <v>81</v>
      </c>
      <c r="F26" s="2">
        <f>+C26+'Abril 2024'!F26</f>
        <v>75</v>
      </c>
      <c r="G26" s="17">
        <f t="shared" si="0"/>
        <v>8</v>
      </c>
      <c r="H26" s="2">
        <f>+B26-C26+'Abril 2024'!H26</f>
        <v>172</v>
      </c>
      <c r="I26" s="18">
        <f>+'Mayo 2023'!H26</f>
        <v>162</v>
      </c>
      <c r="J26" s="17">
        <f t="shared" si="1"/>
        <v>6.1728395061728394</v>
      </c>
    </row>
    <row r="27" spans="1:10" ht="13" x14ac:dyDescent="0.15">
      <c r="A27" s="1" t="s">
        <v>30</v>
      </c>
      <c r="B27" s="2">
        <v>12</v>
      </c>
      <c r="C27" s="19">
        <f>+'Mayo 2023'!B27</f>
        <v>10</v>
      </c>
      <c r="D27" s="17">
        <f t="shared" si="6"/>
        <v>20</v>
      </c>
      <c r="E27" s="2">
        <f>+B27+'Abril 2024'!E27</f>
        <v>55</v>
      </c>
      <c r="F27" s="2">
        <f>+C27+'Abril 2024'!F27</f>
        <v>49</v>
      </c>
      <c r="G27" s="17">
        <f t="shared" si="0"/>
        <v>12.244897959183673</v>
      </c>
      <c r="H27" s="2">
        <f>+B27-C27+'Abril 2024'!H27</f>
        <v>102</v>
      </c>
      <c r="I27" s="18">
        <f>+'Mayo 2023'!H27</f>
        <v>95</v>
      </c>
      <c r="J27" s="17">
        <f t="shared" si="1"/>
        <v>7.3684210526315788</v>
      </c>
    </row>
    <row r="28" spans="1:10" x14ac:dyDescent="0.15">
      <c r="A28" s="8" t="s">
        <v>27</v>
      </c>
      <c r="B28" s="6">
        <f t="shared" ref="B28" si="7">SUM(B20:B27)</f>
        <v>270</v>
      </c>
      <c r="C28" s="6">
        <f>SUM(C20:C27)</f>
        <v>223</v>
      </c>
      <c r="D28" s="7">
        <f>+(B28-C28)*100/C28</f>
        <v>21.076233183856502</v>
      </c>
      <c r="E28" s="6">
        <f>SUM(E20:E27)</f>
        <v>1216</v>
      </c>
      <c r="F28" s="6">
        <f>SUM(F20:F27)</f>
        <v>1091</v>
      </c>
      <c r="G28" s="7">
        <f>+(E28-F28)*100/F28</f>
        <v>11.45737855178735</v>
      </c>
      <c r="H28" s="6">
        <f>SUM(H20:H27)</f>
        <v>2461</v>
      </c>
      <c r="I28" s="6">
        <f>SUM(I20:I27)</f>
        <v>2363</v>
      </c>
      <c r="J28" s="7">
        <f>+(H28-I28)*100/I28</f>
        <v>4.1472704189589509</v>
      </c>
    </row>
    <row r="29" spans="1:10" ht="14" x14ac:dyDescent="0.15">
      <c r="A29" s="16" t="s">
        <v>28</v>
      </c>
      <c r="B29" s="14">
        <f>+B7+B13+B19+B28</f>
        <v>2541</v>
      </c>
      <c r="C29" s="14">
        <f>+C7+C13+C19+C28</f>
        <v>2268</v>
      </c>
      <c r="D29" s="15">
        <f>+(B29-C29)*100/C29</f>
        <v>12.037037037037036</v>
      </c>
      <c r="E29" s="14">
        <f t="shared" ref="E29:I29" si="8">+E7+E13+E19+E28</f>
        <v>11440</v>
      </c>
      <c r="F29" s="14">
        <f t="shared" si="8"/>
        <v>10869</v>
      </c>
      <c r="G29" s="15">
        <f>+(E29-F29)*100/F29</f>
        <v>5.2534731806053916</v>
      </c>
      <c r="H29" s="14">
        <f t="shared" si="8"/>
        <v>24686</v>
      </c>
      <c r="I29" s="14">
        <f t="shared" si="8"/>
        <v>24580</v>
      </c>
      <c r="J29" s="15">
        <f>+(H29-I29)*100/I29</f>
        <v>0.43124491456468672</v>
      </c>
    </row>
    <row r="30" spans="1:10" x14ac:dyDescent="0.15">
      <c r="A30" s="13" t="s">
        <v>29</v>
      </c>
      <c r="B30" s="13">
        <f>+B29-B7</f>
        <v>2186</v>
      </c>
      <c r="C30" s="13">
        <f>+C29-C7</f>
        <v>1899</v>
      </c>
      <c r="D30" s="12">
        <f>+(B30-C30)*100/C30</f>
        <v>15.11321748288573</v>
      </c>
      <c r="E30" s="13">
        <f t="shared" ref="E30:I30" si="9">+E29-E7</f>
        <v>9936</v>
      </c>
      <c r="F30" s="13">
        <f t="shared" si="9"/>
        <v>9249</v>
      </c>
      <c r="G30" s="12">
        <f>+(E30-F30)*100/F30</f>
        <v>7.4278300356795333</v>
      </c>
      <c r="H30" s="13">
        <f t="shared" si="9"/>
        <v>21209</v>
      </c>
      <c r="I30" s="13">
        <f t="shared" si="9"/>
        <v>20867</v>
      </c>
      <c r="J30" s="12">
        <f>+(H30-I30)*100/I30</f>
        <v>1.6389514544496093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4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178</v>
      </c>
      <c r="C4" s="19">
        <f>+'Noviembre 2018'!B4</f>
        <v>177</v>
      </c>
      <c r="D4" s="17">
        <f>+(B4-C4)*100/C4</f>
        <v>0.56497175141242939</v>
      </c>
      <c r="E4" s="2">
        <f>+B4+'Octubre 2019'!E4</f>
        <v>1725</v>
      </c>
      <c r="F4" s="2">
        <f>+C4+'Octubre 2019'!F4</f>
        <v>1939</v>
      </c>
      <c r="G4" s="17">
        <f t="shared" ref="G4:G27" si="0">+(E4-F4)*100/F4</f>
        <v>-11.036616812790099</v>
      </c>
      <c r="H4" s="2">
        <f>+B4-C4+'Octubre 2019'!H4</f>
        <v>1822</v>
      </c>
      <c r="I4" s="18">
        <f>+'Noviembre 2018'!H4</f>
        <v>2073</v>
      </c>
      <c r="J4" s="17">
        <f t="shared" ref="J4:J27" si="1">+(H4-I4)*100/I4</f>
        <v>-12.108055957549444</v>
      </c>
    </row>
    <row r="5" spans="1:10" ht="13" x14ac:dyDescent="0.15">
      <c r="A5" s="1" t="s">
        <v>5</v>
      </c>
      <c r="B5" s="19">
        <v>177</v>
      </c>
      <c r="C5" s="19">
        <f>+'Noviembre 2018'!B5</f>
        <v>197</v>
      </c>
      <c r="D5" s="17">
        <f t="shared" ref="D5:D18" si="2">+(B5-C5)*100/C5</f>
        <v>-10.152284263959391</v>
      </c>
      <c r="E5" s="2">
        <f>+B5+'Octubre 2019'!E5</f>
        <v>2019</v>
      </c>
      <c r="F5" s="2">
        <f>+C5+'Octubre 2019'!F5</f>
        <v>2147</v>
      </c>
      <c r="G5" s="17">
        <f t="shared" si="0"/>
        <v>-5.9618071727992552</v>
      </c>
      <c r="H5" s="2">
        <f>+B5-C5+'Octubre 2019'!H5</f>
        <v>2148</v>
      </c>
      <c r="I5" s="18">
        <f>+'Noviembre 2018'!H5</f>
        <v>2287</v>
      </c>
      <c r="J5" s="17">
        <f t="shared" si="1"/>
        <v>-6.0778312199387843</v>
      </c>
    </row>
    <row r="6" spans="1:10" ht="13" x14ac:dyDescent="0.15">
      <c r="A6" s="1" t="s">
        <v>6</v>
      </c>
      <c r="B6" s="19">
        <v>233</v>
      </c>
      <c r="C6" s="19">
        <f>+'Noviembre 2018'!B6</f>
        <v>217</v>
      </c>
      <c r="D6" s="17">
        <f t="shared" si="2"/>
        <v>7.3732718894009217</v>
      </c>
      <c r="E6" s="2">
        <f>+B6+'Octubre 2019'!E6</f>
        <v>2373</v>
      </c>
      <c r="F6" s="2">
        <f>+C6+'Octubre 2019'!F6</f>
        <v>2474</v>
      </c>
      <c r="G6" s="17">
        <f t="shared" si="0"/>
        <v>-4.0824575586095389</v>
      </c>
      <c r="H6" s="2">
        <f>+B6-C6+'Octubre 2019'!H6</f>
        <v>2551</v>
      </c>
      <c r="I6" s="18">
        <f>+'Noviembre 2018'!H6</f>
        <v>2646</v>
      </c>
      <c r="J6" s="17">
        <f t="shared" si="1"/>
        <v>-3.5903250188964475</v>
      </c>
    </row>
    <row r="7" spans="1:10" x14ac:dyDescent="0.15">
      <c r="A7" s="8" t="s">
        <v>1</v>
      </c>
      <c r="B7" s="6">
        <f t="shared" ref="B7" si="3">+B4+B5+B6</f>
        <v>588</v>
      </c>
      <c r="C7" s="6">
        <f>SUM(C4:C6)</f>
        <v>591</v>
      </c>
      <c r="D7" s="7">
        <f>+(B7-C7)*100/C7</f>
        <v>-0.50761421319796951</v>
      </c>
      <c r="E7" s="6">
        <f>SUM(E4:E6)</f>
        <v>6117</v>
      </c>
      <c r="F7" s="6">
        <f>SUM(F4:F6)</f>
        <v>6560</v>
      </c>
      <c r="G7" s="7">
        <f t="shared" si="0"/>
        <v>-6.7530487804878048</v>
      </c>
      <c r="H7" s="6">
        <f>SUM(H4:H6)</f>
        <v>6521</v>
      </c>
      <c r="I7" s="6">
        <f>SUM(I4:I6)</f>
        <v>7006</v>
      </c>
      <c r="J7" s="7">
        <f t="shared" si="1"/>
        <v>-6.9226377390807876</v>
      </c>
    </row>
    <row r="8" spans="1:10" ht="13" x14ac:dyDescent="0.15">
      <c r="A8" s="1" t="s">
        <v>7</v>
      </c>
      <c r="B8" s="19">
        <v>234</v>
      </c>
      <c r="C8" s="19">
        <f>+'Noviembre 2018'!B8</f>
        <v>229</v>
      </c>
      <c r="D8" s="17">
        <f t="shared" si="2"/>
        <v>2.1834061135371181</v>
      </c>
      <c r="E8" s="2">
        <f>+B8+'Octubre 2019'!E8</f>
        <v>2455</v>
      </c>
      <c r="F8" s="2">
        <f>+C8+'Octubre 2019'!F8</f>
        <v>2431</v>
      </c>
      <c r="G8" s="17">
        <f t="shared" si="0"/>
        <v>0.98724804607157546</v>
      </c>
      <c r="H8" s="2">
        <f>+B8-C8+'Octubre 2019'!H8</f>
        <v>2616</v>
      </c>
      <c r="I8" s="18">
        <f>+'Noviembre 2018'!H8</f>
        <v>2608</v>
      </c>
      <c r="J8" s="17">
        <f t="shared" si="1"/>
        <v>0.30674846625766872</v>
      </c>
    </row>
    <row r="9" spans="1:10" ht="13" x14ac:dyDescent="0.15">
      <c r="A9" s="1" t="s">
        <v>8</v>
      </c>
      <c r="B9" s="19">
        <v>299</v>
      </c>
      <c r="C9" s="19">
        <f>+'Noviembre 2018'!B9</f>
        <v>277</v>
      </c>
      <c r="D9" s="17">
        <f t="shared" si="2"/>
        <v>7.9422382671480145</v>
      </c>
      <c r="E9" s="2">
        <f>+B9+'Octubre 2019'!E9</f>
        <v>2819</v>
      </c>
      <c r="F9" s="2">
        <f>+C9+'Octubre 2019'!F9</f>
        <v>2957</v>
      </c>
      <c r="G9" s="17">
        <f t="shared" si="0"/>
        <v>-4.6668921203922897</v>
      </c>
      <c r="H9" s="2">
        <f>+B9-C9+'Octubre 2019'!H9</f>
        <v>3015</v>
      </c>
      <c r="I9" s="18">
        <f>+'Noviembre 2018'!H9</f>
        <v>3155</v>
      </c>
      <c r="J9" s="17">
        <f t="shared" si="1"/>
        <v>-4.4374009508716323</v>
      </c>
    </row>
    <row r="10" spans="1:10" ht="13" x14ac:dyDescent="0.15">
      <c r="A10" s="1" t="s">
        <v>9</v>
      </c>
      <c r="B10" s="19">
        <v>394</v>
      </c>
      <c r="C10" s="19">
        <f>+'Noviembre 2018'!B10</f>
        <v>417</v>
      </c>
      <c r="D10" s="17">
        <f t="shared" si="2"/>
        <v>-5.5155875299760195</v>
      </c>
      <c r="E10" s="2">
        <f>+B10+'Octubre 2019'!E10</f>
        <v>4085</v>
      </c>
      <c r="F10" s="2">
        <f>+C10+'Octubre 2019'!F10</f>
        <v>4059</v>
      </c>
      <c r="G10" s="17">
        <f t="shared" si="0"/>
        <v>0.64055186006405518</v>
      </c>
      <c r="H10" s="2">
        <f>+B10-C10+'Octubre 2019'!H10</f>
        <v>4342</v>
      </c>
      <c r="I10" s="18">
        <f>+'Noviembre 2018'!H10</f>
        <v>4332</v>
      </c>
      <c r="J10" s="17">
        <f t="shared" si="1"/>
        <v>0.23084025854108955</v>
      </c>
    </row>
    <row r="11" spans="1:10" ht="13" x14ac:dyDescent="0.15">
      <c r="A11" s="1" t="s">
        <v>10</v>
      </c>
      <c r="B11" s="19">
        <v>319</v>
      </c>
      <c r="C11" s="19">
        <f>+'Noviembre 2018'!B11</f>
        <v>263</v>
      </c>
      <c r="D11" s="17">
        <f t="shared" si="2"/>
        <v>21.29277566539924</v>
      </c>
      <c r="E11" s="2">
        <f>+B11+'Octubre 2019'!E11</f>
        <v>3102</v>
      </c>
      <c r="F11" s="2">
        <f>+C11+'Octubre 2019'!F11</f>
        <v>2905</v>
      </c>
      <c r="G11" s="17">
        <f t="shared" si="0"/>
        <v>6.7814113597246131</v>
      </c>
      <c r="H11" s="2">
        <f>+B11-C11+'Octubre 2019'!H11</f>
        <v>3296</v>
      </c>
      <c r="I11" s="18">
        <f>+'Noviembre 2018'!H11</f>
        <v>3112</v>
      </c>
      <c r="J11" s="17">
        <f t="shared" si="1"/>
        <v>5.9125964010282779</v>
      </c>
    </row>
    <row r="12" spans="1:10" ht="13" x14ac:dyDescent="0.15">
      <c r="A12" s="1" t="s">
        <v>11</v>
      </c>
      <c r="B12" s="19">
        <v>313</v>
      </c>
      <c r="C12" s="19">
        <f>+'Noviembre 2018'!B12</f>
        <v>289</v>
      </c>
      <c r="D12" s="17">
        <f t="shared" si="2"/>
        <v>8.3044982698961931</v>
      </c>
      <c r="E12" s="2">
        <f>+B12+'Octubre 2019'!E12</f>
        <v>3115</v>
      </c>
      <c r="F12" s="2">
        <f>+C12+'Octubre 2019'!F12</f>
        <v>3078</v>
      </c>
      <c r="G12" s="17">
        <f t="shared" si="0"/>
        <v>1.2020792722547109</v>
      </c>
      <c r="H12" s="2">
        <f>+B12-C12+'Octubre 2019'!H12</f>
        <v>3295</v>
      </c>
      <c r="I12" s="18">
        <f>+'Noviembre 2018'!H12</f>
        <v>3289</v>
      </c>
      <c r="J12" s="17">
        <f t="shared" si="1"/>
        <v>0.18242626938279113</v>
      </c>
    </row>
    <row r="13" spans="1:10" x14ac:dyDescent="0.15">
      <c r="A13" s="8" t="s">
        <v>2</v>
      </c>
      <c r="B13" s="6">
        <f t="shared" ref="B13" si="4">+B8+B9+B10+B11+B12</f>
        <v>1559</v>
      </c>
      <c r="C13" s="6">
        <f>SUM(C8:C12)</f>
        <v>1475</v>
      </c>
      <c r="D13" s="7">
        <f>+(B13-C13)*100/C13</f>
        <v>5.6949152542372881</v>
      </c>
      <c r="E13" s="6">
        <f>SUM(E8:E12)</f>
        <v>15576</v>
      </c>
      <c r="F13" s="6">
        <f>SUM(F8:F12)</f>
        <v>15430</v>
      </c>
      <c r="G13" s="7">
        <f t="shared" si="0"/>
        <v>0.94620868438107586</v>
      </c>
      <c r="H13" s="6">
        <f>SUM(H8:H12)</f>
        <v>16564</v>
      </c>
      <c r="I13" s="6">
        <f>SUM(I8:I12)</f>
        <v>16496</v>
      </c>
      <c r="J13" s="7">
        <f t="shared" si="1"/>
        <v>0.41222114451988362</v>
      </c>
    </row>
    <row r="14" spans="1:10" ht="13" x14ac:dyDescent="0.15">
      <c r="A14" s="1" t="s">
        <v>12</v>
      </c>
      <c r="B14" s="19">
        <v>134</v>
      </c>
      <c r="C14" s="19">
        <f>+'Noviembre 2018'!B14</f>
        <v>143</v>
      </c>
      <c r="D14" s="17">
        <f t="shared" si="2"/>
        <v>-6.2937062937062933</v>
      </c>
      <c r="E14" s="2">
        <f>+B14+'Octubre 2019'!E14</f>
        <v>1439</v>
      </c>
      <c r="F14" s="2">
        <f>+C14+'Octubre 2019'!F14</f>
        <v>1482</v>
      </c>
      <c r="G14" s="17">
        <f t="shared" si="0"/>
        <v>-2.9014844804318489</v>
      </c>
      <c r="H14" s="2">
        <f>+B14-C14+'Octubre 2019'!H14</f>
        <v>1556</v>
      </c>
      <c r="I14" s="18">
        <f>+'Noviembre 2018'!H14</f>
        <v>1587</v>
      </c>
      <c r="J14" s="17">
        <f t="shared" si="1"/>
        <v>-1.9533711405166982</v>
      </c>
    </row>
    <row r="15" spans="1:10" ht="13" x14ac:dyDescent="0.15">
      <c r="A15" s="1" t="s">
        <v>13</v>
      </c>
      <c r="B15" s="19">
        <v>120</v>
      </c>
      <c r="C15" s="19">
        <f>+'Noviembre 2018'!B15</f>
        <v>125</v>
      </c>
      <c r="D15" s="17">
        <f t="shared" si="2"/>
        <v>-4</v>
      </c>
      <c r="E15" s="2">
        <f>+B15+'Octubre 2019'!E15</f>
        <v>1206</v>
      </c>
      <c r="F15" s="2">
        <f>+C15+'Octubre 2019'!F15</f>
        <v>1083</v>
      </c>
      <c r="G15" s="17">
        <f t="shared" si="0"/>
        <v>11.357340720221607</v>
      </c>
      <c r="H15" s="2">
        <f>+B15-C15+'Octubre 2019'!H15</f>
        <v>1282</v>
      </c>
      <c r="I15" s="18">
        <f>+'Noviembre 2018'!H15</f>
        <v>1160</v>
      </c>
      <c r="J15" s="17">
        <f t="shared" si="1"/>
        <v>10.517241379310345</v>
      </c>
    </row>
    <row r="16" spans="1:10" ht="13" x14ac:dyDescent="0.15">
      <c r="A16" s="1" t="s">
        <v>14</v>
      </c>
      <c r="B16" s="19">
        <v>101</v>
      </c>
      <c r="C16" s="19">
        <f>+'Noviembre 2018'!B16</f>
        <v>100</v>
      </c>
      <c r="D16" s="17">
        <f t="shared" si="2"/>
        <v>1</v>
      </c>
      <c r="E16" s="2">
        <f>+B16+'Octubre 2019'!E16</f>
        <v>1028</v>
      </c>
      <c r="F16" s="2">
        <f>+C16+'Octubre 2019'!F16</f>
        <v>977</v>
      </c>
      <c r="G16" s="17">
        <f t="shared" si="0"/>
        <v>5.2200614124872056</v>
      </c>
      <c r="H16" s="2">
        <f>+B16-C16+'Octubre 2019'!H16</f>
        <v>1092</v>
      </c>
      <c r="I16" s="18">
        <f>+'Noviembre 2018'!H16</f>
        <v>1059</v>
      </c>
      <c r="J16" s="17">
        <f t="shared" si="1"/>
        <v>3.1161473087818696</v>
      </c>
    </row>
    <row r="17" spans="1:10" ht="13" x14ac:dyDescent="0.15">
      <c r="A17" s="1" t="s">
        <v>15</v>
      </c>
      <c r="B17" s="19">
        <v>65</v>
      </c>
      <c r="C17" s="19">
        <f>+'Noviembre 2018'!B17</f>
        <v>86</v>
      </c>
      <c r="D17" s="17">
        <f t="shared" si="2"/>
        <v>-24.418604651162791</v>
      </c>
      <c r="E17" s="2">
        <f>+B17+'Octubre 2019'!E17</f>
        <v>751</v>
      </c>
      <c r="F17" s="2">
        <f>+C17+'Octubre 2019'!F17</f>
        <v>746</v>
      </c>
      <c r="G17" s="17">
        <f t="shared" si="0"/>
        <v>0.67024128686327078</v>
      </c>
      <c r="H17" s="2">
        <f>+B17-C17+'Octubre 2019'!H17</f>
        <v>790</v>
      </c>
      <c r="I17" s="18">
        <f>+'Noviembre 2018'!H17</f>
        <v>804</v>
      </c>
      <c r="J17" s="17">
        <f t="shared" si="1"/>
        <v>-1.7412935323383085</v>
      </c>
    </row>
    <row r="18" spans="1:10" ht="13" x14ac:dyDescent="0.15">
      <c r="A18" s="1" t="s">
        <v>31</v>
      </c>
      <c r="B18" s="19">
        <v>40</v>
      </c>
      <c r="C18" s="19">
        <f>+'Noviembre 2018'!B18</f>
        <v>42</v>
      </c>
      <c r="D18" s="17">
        <f t="shared" si="2"/>
        <v>-4.7619047619047619</v>
      </c>
      <c r="E18" s="2">
        <f>+B18+'Octubre 2019'!E18</f>
        <v>493</v>
      </c>
      <c r="F18" s="2">
        <f>+C18+'Octubre 2019'!F18</f>
        <v>426</v>
      </c>
      <c r="G18" s="17">
        <f t="shared" si="0"/>
        <v>15.727699530516432</v>
      </c>
      <c r="H18" s="2">
        <f>+B18-C18+'Octubre 2019'!H18</f>
        <v>522</v>
      </c>
      <c r="I18" s="18">
        <f>+'Noviembre 2018'!H18</f>
        <v>451</v>
      </c>
      <c r="J18" s="17">
        <f t="shared" si="1"/>
        <v>15.742793791574279</v>
      </c>
    </row>
    <row r="19" spans="1:10" x14ac:dyDescent="0.15">
      <c r="A19" s="8" t="s">
        <v>3</v>
      </c>
      <c r="B19" s="6">
        <f t="shared" ref="B19" si="5">+B14+B16+B15+B17+B18</f>
        <v>460</v>
      </c>
      <c r="C19" s="6">
        <f>SUM(C14:C18)</f>
        <v>496</v>
      </c>
      <c r="D19" s="7">
        <f>+(B19-C19)*100/C19</f>
        <v>-7.258064516129032</v>
      </c>
      <c r="E19" s="6">
        <f>SUM(E14:E18)</f>
        <v>4917</v>
      </c>
      <c r="F19" s="6">
        <f>SUM(F14:F18)</f>
        <v>4714</v>
      </c>
      <c r="G19" s="7">
        <f t="shared" si="0"/>
        <v>4.306321595248197</v>
      </c>
      <c r="H19" s="6">
        <f>SUM(H14:H18)</f>
        <v>5242</v>
      </c>
      <c r="I19" s="6">
        <f>SUM(I14:I18)</f>
        <v>5061</v>
      </c>
      <c r="J19" s="7">
        <f t="shared" si="1"/>
        <v>3.5763683066587633</v>
      </c>
    </row>
    <row r="20" spans="1:10" ht="13" x14ac:dyDescent="0.15">
      <c r="A20" s="1" t="s">
        <v>16</v>
      </c>
      <c r="B20" s="19">
        <v>42</v>
      </c>
      <c r="C20" s="19">
        <f>+'Noviembre 2018'!B20</f>
        <v>33</v>
      </c>
      <c r="D20" s="17">
        <f t="shared" ref="D20:D27" si="6">+(B20-C20)*100/C20</f>
        <v>27.272727272727273</v>
      </c>
      <c r="E20" s="2">
        <f>+B20+'Octubre 2019'!E20</f>
        <v>386</v>
      </c>
      <c r="F20" s="2">
        <f>+C20+'Octubre 2019'!F20</f>
        <v>325</v>
      </c>
      <c r="G20" s="17">
        <f t="shared" si="0"/>
        <v>18.76923076923077</v>
      </c>
      <c r="H20" s="2">
        <f>+B20-C20+'Octubre 2019'!H20</f>
        <v>414</v>
      </c>
      <c r="I20" s="18">
        <f>+'Noviembre 2018'!H20</f>
        <v>357</v>
      </c>
      <c r="J20" s="17">
        <f t="shared" si="1"/>
        <v>15.966386554621849</v>
      </c>
    </row>
    <row r="21" spans="1:10" ht="13" x14ac:dyDescent="0.15">
      <c r="A21" s="1" t="s">
        <v>17</v>
      </c>
      <c r="B21" s="19">
        <v>43</v>
      </c>
      <c r="C21" s="19">
        <f>+'Noviembre 2018'!B21</f>
        <v>41</v>
      </c>
      <c r="D21" s="17">
        <f t="shared" si="6"/>
        <v>4.8780487804878048</v>
      </c>
      <c r="E21" s="2">
        <f>+B21+'Octubre 2019'!E21</f>
        <v>347</v>
      </c>
      <c r="F21" s="2">
        <f>+C21+'Octubre 2019'!F21</f>
        <v>348</v>
      </c>
      <c r="G21" s="17">
        <f t="shared" si="0"/>
        <v>-0.28735632183908044</v>
      </c>
      <c r="H21" s="2">
        <f>+B21-C21+'Octubre 2019'!H21</f>
        <v>375</v>
      </c>
      <c r="I21" s="18">
        <f>+'Noviembre 2018'!H21</f>
        <v>367</v>
      </c>
      <c r="J21" s="17">
        <f t="shared" si="1"/>
        <v>2.1798365122615806</v>
      </c>
    </row>
    <row r="22" spans="1:10" ht="13" x14ac:dyDescent="0.15">
      <c r="A22" s="1" t="s">
        <v>19</v>
      </c>
      <c r="B22" s="19">
        <v>18</v>
      </c>
      <c r="C22" s="19">
        <f>+'Noviembre 2018'!B22</f>
        <v>19</v>
      </c>
      <c r="D22" s="17">
        <f t="shared" si="6"/>
        <v>-5.2631578947368425</v>
      </c>
      <c r="E22" s="2">
        <f>+B22+'Octubre 2019'!E22</f>
        <v>156</v>
      </c>
      <c r="F22" s="2">
        <f>+C22+'Octubre 2019'!F22</f>
        <v>169</v>
      </c>
      <c r="G22" s="17">
        <f t="shared" si="0"/>
        <v>-7.6923076923076925</v>
      </c>
      <c r="H22" s="2">
        <f>+B22-C22+'Octubre 2019'!H22</f>
        <v>169</v>
      </c>
      <c r="I22" s="18">
        <f>+'Noviembre 2018'!H22</f>
        <v>173</v>
      </c>
      <c r="J22" s="17">
        <f t="shared" si="1"/>
        <v>-2.3121387283236996</v>
      </c>
    </row>
    <row r="23" spans="1:10" ht="13" x14ac:dyDescent="0.15">
      <c r="A23" s="1" t="s">
        <v>18</v>
      </c>
      <c r="B23" s="19">
        <v>27</v>
      </c>
      <c r="C23" s="19">
        <f>+'Noviembre 2018'!B23</f>
        <v>11</v>
      </c>
      <c r="D23" s="17">
        <f t="shared" si="6"/>
        <v>145.45454545454547</v>
      </c>
      <c r="E23" s="2">
        <f>+B23+'Octubre 2019'!E23</f>
        <v>206</v>
      </c>
      <c r="F23" s="2">
        <f>+C23+'Octubre 2019'!F23</f>
        <v>166</v>
      </c>
      <c r="G23" s="17">
        <f t="shared" si="0"/>
        <v>24.096385542168676</v>
      </c>
      <c r="H23" s="2">
        <f>+B23-C23+'Octubre 2019'!H23</f>
        <v>212</v>
      </c>
      <c r="I23" s="18">
        <f>+'Noviembre 2018'!H23</f>
        <v>173</v>
      </c>
      <c r="J23" s="17">
        <f t="shared" si="1"/>
        <v>22.543352601156069</v>
      </c>
    </row>
    <row r="24" spans="1:10" ht="13" x14ac:dyDescent="0.15">
      <c r="A24" s="1" t="s">
        <v>20</v>
      </c>
      <c r="B24" s="19">
        <v>19</v>
      </c>
      <c r="C24" s="19">
        <f>+'Noviembre 2018'!B24</f>
        <v>14</v>
      </c>
      <c r="D24" s="17">
        <f t="shared" si="6"/>
        <v>35.714285714285715</v>
      </c>
      <c r="E24" s="2">
        <f>+B24+'Octubre 2019'!E24</f>
        <v>171</v>
      </c>
      <c r="F24" s="2">
        <f>+C24+'Octubre 2019'!F24</f>
        <v>180</v>
      </c>
      <c r="G24" s="17">
        <f t="shared" si="0"/>
        <v>-5</v>
      </c>
      <c r="H24" s="2">
        <f>+B24-C24+'Octubre 2019'!H24</f>
        <v>191</v>
      </c>
      <c r="I24" s="18">
        <f>+'Noviembre 2018'!H24</f>
        <v>191</v>
      </c>
      <c r="J24" s="17">
        <f t="shared" si="1"/>
        <v>0</v>
      </c>
    </row>
    <row r="25" spans="1:10" ht="13" x14ac:dyDescent="0.15">
      <c r="A25" s="1" t="s">
        <v>22</v>
      </c>
      <c r="B25" s="19">
        <v>32</v>
      </c>
      <c r="C25" s="19">
        <f>+'Noviembre 2018'!B25</f>
        <v>33</v>
      </c>
      <c r="D25" s="17">
        <f t="shared" si="6"/>
        <v>-3.0303030303030303</v>
      </c>
      <c r="E25" s="2">
        <f>+B25+'Octubre 2019'!E25</f>
        <v>357</v>
      </c>
      <c r="F25" s="2">
        <f>+C25+'Octubre 2019'!F25</f>
        <v>288</v>
      </c>
      <c r="G25" s="17">
        <f t="shared" si="0"/>
        <v>23.958333333333332</v>
      </c>
      <c r="H25" s="2">
        <f>+B25-C25+'Octubre 2019'!H25</f>
        <v>393</v>
      </c>
      <c r="I25" s="18">
        <f>+'Noviembre 2018'!H25</f>
        <v>313</v>
      </c>
      <c r="J25" s="17">
        <f t="shared" si="1"/>
        <v>25.559105431309906</v>
      </c>
    </row>
    <row r="26" spans="1:10" ht="13" x14ac:dyDescent="0.15">
      <c r="A26" s="1" t="s">
        <v>21</v>
      </c>
      <c r="B26" s="19">
        <v>8</v>
      </c>
      <c r="C26" s="19">
        <f>+'Noviembre 2018'!B26</f>
        <v>10</v>
      </c>
      <c r="D26" s="17">
        <f t="shared" si="6"/>
        <v>-20</v>
      </c>
      <c r="E26" s="2">
        <f>+B26+'Octubre 2019'!E26</f>
        <v>92</v>
      </c>
      <c r="F26" s="2">
        <f>+C26+'Octubre 2019'!F26</f>
        <v>89</v>
      </c>
      <c r="G26" s="17">
        <f t="shared" si="0"/>
        <v>3.3707865168539324</v>
      </c>
      <c r="H26" s="2">
        <f>+B26-C26+'Octubre 2019'!H26</f>
        <v>101</v>
      </c>
      <c r="I26" s="18">
        <f>+'Noviembre 2018'!H26</f>
        <v>101</v>
      </c>
      <c r="J26" s="17">
        <f t="shared" si="1"/>
        <v>0</v>
      </c>
    </row>
    <row r="27" spans="1:10" ht="13" x14ac:dyDescent="0.15">
      <c r="A27" s="1" t="s">
        <v>30</v>
      </c>
      <c r="B27" s="19">
        <v>4</v>
      </c>
      <c r="C27" s="19">
        <f>+'Noviembre 2018'!B27</f>
        <v>7</v>
      </c>
      <c r="D27" s="17">
        <f t="shared" si="6"/>
        <v>-42.857142857142854</v>
      </c>
      <c r="E27" s="2">
        <f>+B27+'Octubre 2019'!E27</f>
        <v>43</v>
      </c>
      <c r="F27" s="2">
        <f>+C27+'Octubre 2019'!F27</f>
        <v>42</v>
      </c>
      <c r="G27" s="17">
        <f t="shared" si="0"/>
        <v>2.3809523809523809</v>
      </c>
      <c r="H27" s="2">
        <f>+B27-C27+'Octubre 2019'!H27</f>
        <v>46</v>
      </c>
      <c r="I27" s="18">
        <f>+'Noviembre 2018'!H27</f>
        <v>42</v>
      </c>
      <c r="J27" s="17">
        <f t="shared" si="1"/>
        <v>9.5238095238095237</v>
      </c>
    </row>
    <row r="28" spans="1:10" x14ac:dyDescent="0.15">
      <c r="A28" s="8" t="s">
        <v>27</v>
      </c>
      <c r="B28" s="6">
        <f>SUM(B20:B27)</f>
        <v>193</v>
      </c>
      <c r="C28" s="6">
        <f>SUM(C20:C27)</f>
        <v>168</v>
      </c>
      <c r="D28" s="7">
        <f>+(B28-C28)*100/C28</f>
        <v>14.880952380952381</v>
      </c>
      <c r="E28" s="6">
        <f>SUM(E20:E27)</f>
        <v>1758</v>
      </c>
      <c r="F28" s="6">
        <f>SUM(F20:F27)</f>
        <v>1607</v>
      </c>
      <c r="G28" s="7">
        <f>+(E28-F28)*100/F28</f>
        <v>9.3963907902924699</v>
      </c>
      <c r="H28" s="6">
        <f>SUM(H20:H27)</f>
        <v>1901</v>
      </c>
      <c r="I28" s="6">
        <f>SUM(I20:I27)</f>
        <v>1717</v>
      </c>
      <c r="J28" s="7">
        <f>+(H28-I28)*100/I28</f>
        <v>10.716365754222481</v>
      </c>
    </row>
    <row r="29" spans="1:10" ht="14" x14ac:dyDescent="0.15">
      <c r="A29" s="16" t="s">
        <v>28</v>
      </c>
      <c r="B29" s="14">
        <f>+B7+B13+B19+B28</f>
        <v>2800</v>
      </c>
      <c r="C29" s="14">
        <f>+C7+C13+C19+C28</f>
        <v>2730</v>
      </c>
      <c r="D29" s="15">
        <f>+(B29-C29)*100/C29</f>
        <v>2.5641025641025643</v>
      </c>
      <c r="E29" s="14">
        <f t="shared" ref="E29:I29" si="7">+E7+E13+E19+E28</f>
        <v>28368</v>
      </c>
      <c r="F29" s="14">
        <f t="shared" si="7"/>
        <v>28311</v>
      </c>
      <c r="G29" s="15">
        <f>+(E29-F29)*100/F29</f>
        <v>0.20133517007523577</v>
      </c>
      <c r="H29" s="14">
        <f t="shared" si="7"/>
        <v>30228</v>
      </c>
      <c r="I29" s="14">
        <f t="shared" si="7"/>
        <v>30280</v>
      </c>
      <c r="J29" s="15">
        <f>+(H29-I29)*100/I29</f>
        <v>-0.17173051519154559</v>
      </c>
    </row>
    <row r="30" spans="1:10" x14ac:dyDescent="0.15">
      <c r="A30" s="13" t="s">
        <v>29</v>
      </c>
      <c r="B30" s="13">
        <f>+B29-B7</f>
        <v>2212</v>
      </c>
      <c r="C30" s="13">
        <f>+C29-C7</f>
        <v>2139</v>
      </c>
      <c r="D30" s="12">
        <f>+(B30-C30)*100/C30</f>
        <v>3.4128097241701729</v>
      </c>
      <c r="E30" s="13">
        <f t="shared" ref="E30:I30" si="8">+E29-E7</f>
        <v>22251</v>
      </c>
      <c r="F30" s="13">
        <f t="shared" si="8"/>
        <v>21751</v>
      </c>
      <c r="G30" s="12">
        <f>+(E30-F30)*100/F30</f>
        <v>2.2987448852926304</v>
      </c>
      <c r="H30" s="13">
        <f t="shared" si="8"/>
        <v>23707</v>
      </c>
      <c r="I30" s="13">
        <f t="shared" si="8"/>
        <v>23274</v>
      </c>
      <c r="J30" s="12">
        <f>+(H30-I30)*100/I30</f>
        <v>1.8604451319068489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201</v>
      </c>
      <c r="C4" s="19">
        <f>+'Octubre 2018'!B4</f>
        <v>150</v>
      </c>
      <c r="D4" s="17">
        <f>+(B4-C4)*100/C4</f>
        <v>34</v>
      </c>
      <c r="E4" s="2">
        <f>+B4+'Septiembre 2019'!E4</f>
        <v>1547</v>
      </c>
      <c r="F4" s="2">
        <f>+C4+'Septiembre 2019'!F4</f>
        <v>1762</v>
      </c>
      <c r="G4" s="17">
        <f t="shared" ref="G4:G27" si="0">+(E4-F4)*100/F4</f>
        <v>-12.202043132803633</v>
      </c>
      <c r="H4" s="2">
        <f>+B4-C4+'Septiembre 2019'!H4</f>
        <v>1821</v>
      </c>
      <c r="I4" s="18">
        <f>+'Octubre 2018'!H4</f>
        <v>2041</v>
      </c>
      <c r="J4" s="17">
        <f t="shared" ref="J4:J27" si="1">+(H4-I4)*100/I4</f>
        <v>-10.779029887310141</v>
      </c>
    </row>
    <row r="5" spans="1:10" ht="13" x14ac:dyDescent="0.15">
      <c r="A5" s="1" t="s">
        <v>5</v>
      </c>
      <c r="B5" s="19">
        <v>230</v>
      </c>
      <c r="C5" s="19">
        <f>+'Octubre 2018'!B5</f>
        <v>164</v>
      </c>
      <c r="D5" s="17">
        <f t="shared" ref="D5:D18" si="2">+(B5-C5)*100/C5</f>
        <v>40.243902439024389</v>
      </c>
      <c r="E5" s="2">
        <f>+B5+'Septiembre 2019'!E5</f>
        <v>1842</v>
      </c>
      <c r="F5" s="2">
        <f>+C5+'Septiembre 2019'!F5</f>
        <v>1950</v>
      </c>
      <c r="G5" s="17">
        <f t="shared" si="0"/>
        <v>-5.5384615384615383</v>
      </c>
      <c r="H5" s="2">
        <f>+B5-C5+'Septiembre 2019'!H5</f>
        <v>2168</v>
      </c>
      <c r="I5" s="18">
        <f>+'Octubre 2018'!H5</f>
        <v>2294</v>
      </c>
      <c r="J5" s="17">
        <f t="shared" si="1"/>
        <v>-5.4925893635571059</v>
      </c>
    </row>
    <row r="6" spans="1:10" ht="13" x14ac:dyDescent="0.15">
      <c r="A6" s="1" t="s">
        <v>6</v>
      </c>
      <c r="B6" s="19">
        <v>248</v>
      </c>
      <c r="C6" s="19">
        <f>+'Octubre 2018'!B6</f>
        <v>228</v>
      </c>
      <c r="D6" s="17">
        <f t="shared" si="2"/>
        <v>8.7719298245614041</v>
      </c>
      <c r="E6" s="2">
        <f>+B6+'Septiembre 2019'!E6</f>
        <v>2140</v>
      </c>
      <c r="F6" s="2">
        <f>+C6+'Septiembre 2019'!F6</f>
        <v>2257</v>
      </c>
      <c r="G6" s="17">
        <f t="shared" si="0"/>
        <v>-5.1838723969871507</v>
      </c>
      <c r="H6" s="2">
        <f>+B6-C6+'Septiembre 2019'!H6</f>
        <v>2535</v>
      </c>
      <c r="I6" s="18">
        <f>+'Octubre 2018'!H6</f>
        <v>2661</v>
      </c>
      <c r="J6" s="17">
        <f t="shared" si="1"/>
        <v>-4.7350620067643741</v>
      </c>
    </row>
    <row r="7" spans="1:10" x14ac:dyDescent="0.15">
      <c r="A7" s="8" t="s">
        <v>1</v>
      </c>
      <c r="B7" s="6">
        <f t="shared" ref="B7" si="3">+B4+B5+B6</f>
        <v>679</v>
      </c>
      <c r="C7" s="6">
        <f>SUM(C4:C6)</f>
        <v>542</v>
      </c>
      <c r="D7" s="7">
        <f>+(B7-C7)*100/C7</f>
        <v>25.276752767527675</v>
      </c>
      <c r="E7" s="6">
        <f>SUM(E4:E6)</f>
        <v>5529</v>
      </c>
      <c r="F7" s="6">
        <f>SUM(F4:F6)</f>
        <v>5969</v>
      </c>
      <c r="G7" s="7">
        <f t="shared" si="0"/>
        <v>-7.3714189981571456</v>
      </c>
      <c r="H7" s="6">
        <f>SUM(H4:H6)</f>
        <v>6524</v>
      </c>
      <c r="I7" s="6">
        <f>SUM(I4:I6)</f>
        <v>6996</v>
      </c>
      <c r="J7" s="7">
        <f t="shared" si="1"/>
        <v>-6.7467124070897659</v>
      </c>
    </row>
    <row r="8" spans="1:10" ht="13" x14ac:dyDescent="0.15">
      <c r="A8" s="1" t="s">
        <v>7</v>
      </c>
      <c r="B8" s="19">
        <v>237</v>
      </c>
      <c r="C8" s="19">
        <f>+'Octubre 2018'!B8</f>
        <v>194</v>
      </c>
      <c r="D8" s="17">
        <f t="shared" si="2"/>
        <v>22.164948453608247</v>
      </c>
      <c r="E8" s="2">
        <f>+B8+'Septiembre 2019'!E8</f>
        <v>2221</v>
      </c>
      <c r="F8" s="2">
        <f>+C8+'Septiembre 2019'!F8</f>
        <v>2202</v>
      </c>
      <c r="G8" s="17">
        <f t="shared" si="0"/>
        <v>0.86285195277020887</v>
      </c>
      <c r="H8" s="2">
        <f>+B8-C8+'Septiembre 2019'!H8</f>
        <v>2611</v>
      </c>
      <c r="I8" s="18">
        <f>+'Octubre 2018'!H8</f>
        <v>2612</v>
      </c>
      <c r="J8" s="17">
        <f t="shared" si="1"/>
        <v>-3.8284839203675342E-2</v>
      </c>
    </row>
    <row r="9" spans="1:10" ht="13" x14ac:dyDescent="0.15">
      <c r="A9" s="1" t="s">
        <v>8</v>
      </c>
      <c r="B9" s="19">
        <v>306</v>
      </c>
      <c r="C9" s="19">
        <f>+'Octubre 2018'!B9</f>
        <v>227</v>
      </c>
      <c r="D9" s="17">
        <f t="shared" si="2"/>
        <v>34.801762114537446</v>
      </c>
      <c r="E9" s="2">
        <f>+B9+'Septiembre 2019'!E9</f>
        <v>2520</v>
      </c>
      <c r="F9" s="2">
        <f>+C9+'Septiembre 2019'!F9</f>
        <v>2680</v>
      </c>
      <c r="G9" s="17">
        <f t="shared" si="0"/>
        <v>-5.9701492537313436</v>
      </c>
      <c r="H9" s="2">
        <f>+B9-C9+'Septiembre 2019'!H9</f>
        <v>2993</v>
      </c>
      <c r="I9" s="18">
        <f>+'Octubre 2018'!H9</f>
        <v>3146</v>
      </c>
      <c r="J9" s="17">
        <f t="shared" si="1"/>
        <v>-4.8633184996821361</v>
      </c>
    </row>
    <row r="10" spans="1:10" ht="13" x14ac:dyDescent="0.15">
      <c r="A10" s="1" t="s">
        <v>9</v>
      </c>
      <c r="B10" s="19">
        <v>425</v>
      </c>
      <c r="C10" s="19">
        <f>+'Octubre 2018'!B10</f>
        <v>334</v>
      </c>
      <c r="D10" s="17">
        <f t="shared" si="2"/>
        <v>27.245508982035929</v>
      </c>
      <c r="E10" s="2">
        <f>+B10+'Septiembre 2019'!E10</f>
        <v>3691</v>
      </c>
      <c r="F10" s="2">
        <f>+C10+'Septiembre 2019'!F10</f>
        <v>3642</v>
      </c>
      <c r="G10" s="17">
        <f t="shared" si="0"/>
        <v>1.3454146073585942</v>
      </c>
      <c r="H10" s="2">
        <f>+B10-C10+'Septiembre 2019'!H10</f>
        <v>4365</v>
      </c>
      <c r="I10" s="18">
        <f>+'Octubre 2018'!H10</f>
        <v>4301</v>
      </c>
      <c r="J10" s="17">
        <f t="shared" si="1"/>
        <v>1.488026040455708</v>
      </c>
    </row>
    <row r="11" spans="1:10" ht="13" x14ac:dyDescent="0.15">
      <c r="A11" s="1" t="s">
        <v>10</v>
      </c>
      <c r="B11" s="19">
        <v>285</v>
      </c>
      <c r="C11" s="19">
        <f>+'Octubre 2018'!B11</f>
        <v>253</v>
      </c>
      <c r="D11" s="17">
        <f t="shared" si="2"/>
        <v>12.648221343873518</v>
      </c>
      <c r="E11" s="2">
        <f>+B11+'Septiembre 2019'!E11</f>
        <v>2783</v>
      </c>
      <c r="F11" s="2">
        <f>+C11+'Septiembre 2019'!F11</f>
        <v>2642</v>
      </c>
      <c r="G11" s="17">
        <f t="shared" si="0"/>
        <v>5.3368660105980315</v>
      </c>
      <c r="H11" s="2">
        <f>+B11-C11+'Septiembre 2019'!H11</f>
        <v>3240</v>
      </c>
      <c r="I11" s="18">
        <f>+'Octubre 2018'!H11</f>
        <v>3169</v>
      </c>
      <c r="J11" s="17">
        <f t="shared" si="1"/>
        <v>2.2404544020195645</v>
      </c>
    </row>
    <row r="12" spans="1:10" ht="13" x14ac:dyDescent="0.15">
      <c r="A12" s="1" t="s">
        <v>11</v>
      </c>
      <c r="B12" s="19">
        <v>301</v>
      </c>
      <c r="C12" s="19">
        <f>+'Octubre 2018'!B12</f>
        <v>269</v>
      </c>
      <c r="D12" s="17">
        <f t="shared" si="2"/>
        <v>11.895910780669144</v>
      </c>
      <c r="E12" s="2">
        <f>+B12+'Septiembre 2019'!E12</f>
        <v>2802</v>
      </c>
      <c r="F12" s="2">
        <f>+C12+'Septiembre 2019'!F12</f>
        <v>2789</v>
      </c>
      <c r="G12" s="17">
        <f t="shared" si="0"/>
        <v>0.46611688777339549</v>
      </c>
      <c r="H12" s="2">
        <f>+B12-C12+'Septiembre 2019'!H12</f>
        <v>3271</v>
      </c>
      <c r="I12" s="18">
        <f>+'Octubre 2018'!H12</f>
        <v>3296</v>
      </c>
      <c r="J12" s="17">
        <f t="shared" si="1"/>
        <v>-0.75849514563106801</v>
      </c>
    </row>
    <row r="13" spans="1:10" x14ac:dyDescent="0.15">
      <c r="A13" s="8" t="s">
        <v>2</v>
      </c>
      <c r="B13" s="6">
        <f t="shared" ref="B13" si="4">+B8+B9+B10+B11+B12</f>
        <v>1554</v>
      </c>
      <c r="C13" s="6">
        <f>SUM(C8:C12)</f>
        <v>1277</v>
      </c>
      <c r="D13" s="7">
        <f>+(B13-C13)*100/C13</f>
        <v>21.691464369616288</v>
      </c>
      <c r="E13" s="6">
        <f>SUM(E8:E12)</f>
        <v>14017</v>
      </c>
      <c r="F13" s="6">
        <f>SUM(F8:F12)</f>
        <v>13955</v>
      </c>
      <c r="G13" s="7">
        <f t="shared" si="0"/>
        <v>0.44428520243640274</v>
      </c>
      <c r="H13" s="6">
        <f>SUM(H8:H12)</f>
        <v>16480</v>
      </c>
      <c r="I13" s="6">
        <f>SUM(I8:I12)</f>
        <v>16524</v>
      </c>
      <c r="J13" s="7">
        <f t="shared" si="1"/>
        <v>-0.26627935124667151</v>
      </c>
    </row>
    <row r="14" spans="1:10" ht="13" x14ac:dyDescent="0.15">
      <c r="A14" s="1" t="s">
        <v>12</v>
      </c>
      <c r="B14" s="19">
        <v>157</v>
      </c>
      <c r="C14" s="19">
        <f>+'Octubre 2018'!B14</f>
        <v>146</v>
      </c>
      <c r="D14" s="17">
        <f t="shared" si="2"/>
        <v>7.5342465753424657</v>
      </c>
      <c r="E14" s="2">
        <f>+B14+'Septiembre 2019'!E14</f>
        <v>1305</v>
      </c>
      <c r="F14" s="2">
        <f>+C14+'Septiembre 2019'!F14</f>
        <v>1339</v>
      </c>
      <c r="G14" s="17">
        <f t="shared" si="0"/>
        <v>-2.539208364451083</v>
      </c>
      <c r="H14" s="2">
        <f>+B14-C14+'Septiembre 2019'!H14</f>
        <v>1565</v>
      </c>
      <c r="I14" s="18">
        <f>+'Octubre 2018'!H14</f>
        <v>1595</v>
      </c>
      <c r="J14" s="17">
        <f t="shared" si="1"/>
        <v>-1.8808777429467085</v>
      </c>
    </row>
    <row r="15" spans="1:10" ht="13" x14ac:dyDescent="0.15">
      <c r="A15" s="1" t="s">
        <v>13</v>
      </c>
      <c r="B15" s="19">
        <v>119</v>
      </c>
      <c r="C15" s="19">
        <f>+'Octubre 2018'!B15</f>
        <v>102</v>
      </c>
      <c r="D15" s="17">
        <f t="shared" si="2"/>
        <v>16.666666666666668</v>
      </c>
      <c r="E15" s="2">
        <f>+B15+'Septiembre 2019'!E15</f>
        <v>1086</v>
      </c>
      <c r="F15" s="2">
        <f>+C15+'Septiembre 2019'!F15</f>
        <v>958</v>
      </c>
      <c r="G15" s="17">
        <f t="shared" si="0"/>
        <v>13.361169102296451</v>
      </c>
      <c r="H15" s="2">
        <f>+B15-C15+'Septiembre 2019'!H15</f>
        <v>1287</v>
      </c>
      <c r="I15" s="18">
        <f>+'Octubre 2018'!H15</f>
        <v>1169</v>
      </c>
      <c r="J15" s="17">
        <f t="shared" si="1"/>
        <v>10.094097519247219</v>
      </c>
    </row>
    <row r="16" spans="1:10" ht="13" x14ac:dyDescent="0.15">
      <c r="A16" s="1" t="s">
        <v>14</v>
      </c>
      <c r="B16" s="19">
        <v>108</v>
      </c>
      <c r="C16" s="19">
        <f>+'Octubre 2018'!B16</f>
        <v>81</v>
      </c>
      <c r="D16" s="17">
        <f t="shared" si="2"/>
        <v>33.333333333333336</v>
      </c>
      <c r="E16" s="2">
        <f>+B16+'Septiembre 2019'!E16</f>
        <v>927</v>
      </c>
      <c r="F16" s="2">
        <f>+C16+'Septiembre 2019'!F16</f>
        <v>877</v>
      </c>
      <c r="G16" s="17">
        <f t="shared" si="0"/>
        <v>5.7012542759407072</v>
      </c>
      <c r="H16" s="2">
        <f>+B16-C16+'Septiembre 2019'!H16</f>
        <v>1091</v>
      </c>
      <c r="I16" s="18">
        <f>+'Octubre 2018'!H16</f>
        <v>1053</v>
      </c>
      <c r="J16" s="17">
        <f t="shared" si="1"/>
        <v>3.6087369420702755</v>
      </c>
    </row>
    <row r="17" spans="1:10" ht="13" x14ac:dyDescent="0.15">
      <c r="A17" s="1" t="s">
        <v>15</v>
      </c>
      <c r="B17" s="19">
        <v>81</v>
      </c>
      <c r="C17" s="19">
        <f>+'Octubre 2018'!B17</f>
        <v>75</v>
      </c>
      <c r="D17" s="17">
        <f t="shared" si="2"/>
        <v>8</v>
      </c>
      <c r="E17" s="2">
        <f>+B17+'Septiembre 2019'!E17</f>
        <v>686</v>
      </c>
      <c r="F17" s="2">
        <f>+C17+'Septiembre 2019'!F17</f>
        <v>660</v>
      </c>
      <c r="G17" s="17">
        <f t="shared" si="0"/>
        <v>3.9393939393939394</v>
      </c>
      <c r="H17" s="2">
        <f>+B17-C17+'Septiembre 2019'!H17</f>
        <v>811</v>
      </c>
      <c r="I17" s="18">
        <f>+'Octubre 2018'!H17</f>
        <v>779</v>
      </c>
      <c r="J17" s="17">
        <f t="shared" si="1"/>
        <v>4.1078305519897302</v>
      </c>
    </row>
    <row r="18" spans="1:10" ht="13" x14ac:dyDescent="0.15">
      <c r="A18" s="1" t="s">
        <v>31</v>
      </c>
      <c r="B18" s="19">
        <v>52</v>
      </c>
      <c r="C18" s="19">
        <f>+'Octubre 2018'!B18</f>
        <v>50</v>
      </c>
      <c r="D18" s="17">
        <f t="shared" si="2"/>
        <v>4</v>
      </c>
      <c r="E18" s="2">
        <f>+B18+'Septiembre 2019'!E18</f>
        <v>453</v>
      </c>
      <c r="F18" s="2">
        <f>+C18+'Septiembre 2019'!F18</f>
        <v>384</v>
      </c>
      <c r="G18" s="17">
        <f t="shared" si="0"/>
        <v>17.96875</v>
      </c>
      <c r="H18" s="2">
        <f>+B18-C18+'Septiembre 2019'!H18</f>
        <v>524</v>
      </c>
      <c r="I18" s="18">
        <f>+'Octubre 2018'!H18</f>
        <v>460</v>
      </c>
      <c r="J18" s="17">
        <f t="shared" si="1"/>
        <v>13.913043478260869</v>
      </c>
    </row>
    <row r="19" spans="1:10" x14ac:dyDescent="0.15">
      <c r="A19" s="8" t="s">
        <v>3</v>
      </c>
      <c r="B19" s="6">
        <f t="shared" ref="B19" si="5">+B14+B16+B15+B17+B18</f>
        <v>517</v>
      </c>
      <c r="C19" s="6">
        <f>SUM(C14:C18)</f>
        <v>454</v>
      </c>
      <c r="D19" s="7">
        <f>+(B19-C19)*100/C19</f>
        <v>13.876651982378855</v>
      </c>
      <c r="E19" s="6">
        <f>SUM(E14:E18)</f>
        <v>4457</v>
      </c>
      <c r="F19" s="6">
        <f>SUM(F14:F18)</f>
        <v>4218</v>
      </c>
      <c r="G19" s="7">
        <f t="shared" si="0"/>
        <v>5.6661925082977715</v>
      </c>
      <c r="H19" s="6">
        <f>SUM(H14:H18)</f>
        <v>5278</v>
      </c>
      <c r="I19" s="6">
        <f>SUM(I14:I18)</f>
        <v>5056</v>
      </c>
      <c r="J19" s="7">
        <f t="shared" si="1"/>
        <v>4.3908227848101262</v>
      </c>
    </row>
    <row r="20" spans="1:10" ht="13" x14ac:dyDescent="0.15">
      <c r="A20" s="1" t="s">
        <v>16</v>
      </c>
      <c r="B20" s="19">
        <v>39</v>
      </c>
      <c r="C20" s="19">
        <f>+'Octubre 2018'!B20</f>
        <v>37</v>
      </c>
      <c r="D20" s="17">
        <f t="shared" ref="D20:D27" si="6">+(B20-C20)*100/C20</f>
        <v>5.4054054054054053</v>
      </c>
      <c r="E20" s="2">
        <f>+B20+'Septiembre 2019'!E20</f>
        <v>344</v>
      </c>
      <c r="F20" s="2">
        <f>+C20+'Septiembre 2019'!F20</f>
        <v>292</v>
      </c>
      <c r="G20" s="17">
        <f t="shared" si="0"/>
        <v>17.80821917808219</v>
      </c>
      <c r="H20" s="2">
        <f>+B20-C20+'Septiembre 2019'!H20</f>
        <v>405</v>
      </c>
      <c r="I20" s="18">
        <f>+'Octubre 2018'!H20</f>
        <v>356</v>
      </c>
      <c r="J20" s="17">
        <f t="shared" si="1"/>
        <v>13.764044943820224</v>
      </c>
    </row>
    <row r="21" spans="1:10" ht="13" x14ac:dyDescent="0.15">
      <c r="A21" s="1" t="s">
        <v>17</v>
      </c>
      <c r="B21" s="19">
        <v>34</v>
      </c>
      <c r="C21" s="19">
        <f>+'Octubre 2018'!B21</f>
        <v>33</v>
      </c>
      <c r="D21" s="17">
        <f t="shared" si="6"/>
        <v>3.0303030303030303</v>
      </c>
      <c r="E21" s="2">
        <f>+B21+'Septiembre 2019'!E21</f>
        <v>304</v>
      </c>
      <c r="F21" s="2">
        <f>+C21+'Septiembre 2019'!F21</f>
        <v>307</v>
      </c>
      <c r="G21" s="17">
        <f t="shared" si="0"/>
        <v>-0.9771986970684039</v>
      </c>
      <c r="H21" s="2">
        <f>+B21-C21+'Septiembre 2019'!H21</f>
        <v>373</v>
      </c>
      <c r="I21" s="18">
        <f>+'Octubre 2018'!H21</f>
        <v>357</v>
      </c>
      <c r="J21" s="17">
        <f t="shared" si="1"/>
        <v>4.4817927170868348</v>
      </c>
    </row>
    <row r="22" spans="1:10" ht="13" x14ac:dyDescent="0.15">
      <c r="A22" s="1" t="s">
        <v>19</v>
      </c>
      <c r="B22" s="19">
        <v>14</v>
      </c>
      <c r="C22" s="19">
        <f>+'Octubre 2018'!B22</f>
        <v>22</v>
      </c>
      <c r="D22" s="17">
        <f t="shared" si="6"/>
        <v>-36.363636363636367</v>
      </c>
      <c r="E22" s="2">
        <f>+B22+'Septiembre 2019'!E22</f>
        <v>138</v>
      </c>
      <c r="F22" s="2">
        <f>+C22+'Septiembre 2019'!F22</f>
        <v>150</v>
      </c>
      <c r="G22" s="17">
        <f t="shared" si="0"/>
        <v>-8</v>
      </c>
      <c r="H22" s="2">
        <f>+B22-C22+'Septiembre 2019'!H22</f>
        <v>170</v>
      </c>
      <c r="I22" s="18">
        <f>+'Octubre 2018'!H22</f>
        <v>170</v>
      </c>
      <c r="J22" s="17">
        <f t="shared" si="1"/>
        <v>0</v>
      </c>
    </row>
    <row r="23" spans="1:10" ht="13" x14ac:dyDescent="0.15">
      <c r="A23" s="1" t="s">
        <v>18</v>
      </c>
      <c r="B23" s="19">
        <v>22</v>
      </c>
      <c r="C23" s="19">
        <f>+'Octubre 2018'!B23</f>
        <v>22</v>
      </c>
      <c r="D23" s="17">
        <f t="shared" si="6"/>
        <v>0</v>
      </c>
      <c r="E23" s="2">
        <f>+B23+'Septiembre 2019'!E23</f>
        <v>179</v>
      </c>
      <c r="F23" s="2">
        <f>+C23+'Septiembre 2019'!F23</f>
        <v>155</v>
      </c>
      <c r="G23" s="17">
        <f t="shared" si="0"/>
        <v>15.483870967741936</v>
      </c>
      <c r="H23" s="2">
        <f>+B23-C23+'Septiembre 2019'!H23</f>
        <v>196</v>
      </c>
      <c r="I23" s="18">
        <f>+'Octubre 2018'!H23</f>
        <v>181</v>
      </c>
      <c r="J23" s="17">
        <f t="shared" si="1"/>
        <v>8.2872928176795586</v>
      </c>
    </row>
    <row r="24" spans="1:10" ht="13" x14ac:dyDescent="0.15">
      <c r="A24" s="1" t="s">
        <v>20</v>
      </c>
      <c r="B24" s="19">
        <v>21</v>
      </c>
      <c r="C24" s="19">
        <f>+'Octubre 2018'!B24</f>
        <v>13</v>
      </c>
      <c r="D24" s="17">
        <f t="shared" si="6"/>
        <v>61.53846153846154</v>
      </c>
      <c r="E24" s="2">
        <f>+B24+'Septiembre 2019'!E24</f>
        <v>152</v>
      </c>
      <c r="F24" s="2">
        <f>+C24+'Septiembre 2019'!F24</f>
        <v>166</v>
      </c>
      <c r="G24" s="17">
        <f t="shared" si="0"/>
        <v>-8.4337349397590362</v>
      </c>
      <c r="H24" s="2">
        <f>+B24-C24+'Septiembre 2019'!H24</f>
        <v>186</v>
      </c>
      <c r="I24" s="18">
        <f>+'Octubre 2018'!H24</f>
        <v>196</v>
      </c>
      <c r="J24" s="17">
        <f t="shared" si="1"/>
        <v>-5.1020408163265305</v>
      </c>
    </row>
    <row r="25" spans="1:10" ht="13" x14ac:dyDescent="0.15">
      <c r="A25" s="1" t="s">
        <v>22</v>
      </c>
      <c r="B25" s="19">
        <v>38</v>
      </c>
      <c r="C25" s="19">
        <f>+'Octubre 2018'!B25</f>
        <v>25</v>
      </c>
      <c r="D25" s="17">
        <f t="shared" si="6"/>
        <v>52</v>
      </c>
      <c r="E25" s="2">
        <f>+B25+'Septiembre 2019'!E25</f>
        <v>325</v>
      </c>
      <c r="F25" s="2">
        <f>+C25+'Septiembre 2019'!F25</f>
        <v>255</v>
      </c>
      <c r="G25" s="17">
        <f t="shared" si="0"/>
        <v>27.450980392156861</v>
      </c>
      <c r="H25" s="2">
        <f>+B25-C25+'Septiembre 2019'!H25</f>
        <v>394</v>
      </c>
      <c r="I25" s="18">
        <f>+'Octubre 2018'!H25</f>
        <v>309</v>
      </c>
      <c r="J25" s="17">
        <f t="shared" si="1"/>
        <v>27.508090614886733</v>
      </c>
    </row>
    <row r="26" spans="1:10" ht="13" x14ac:dyDescent="0.15">
      <c r="A26" s="1" t="s">
        <v>21</v>
      </c>
      <c r="B26" s="19">
        <v>10</v>
      </c>
      <c r="C26" s="19">
        <f>+'Octubre 2018'!B26</f>
        <v>6</v>
      </c>
      <c r="D26" s="17">
        <f t="shared" si="6"/>
        <v>66.666666666666671</v>
      </c>
      <c r="E26" s="2">
        <f>+B26+'Septiembre 2019'!E26</f>
        <v>84</v>
      </c>
      <c r="F26" s="2">
        <f>+C26+'Septiembre 2019'!F26</f>
        <v>79</v>
      </c>
      <c r="G26" s="17">
        <f t="shared" si="0"/>
        <v>6.3291139240506329</v>
      </c>
      <c r="H26" s="2">
        <f>+B26-C26+'Septiembre 2019'!H26</f>
        <v>103</v>
      </c>
      <c r="I26" s="18">
        <f>+'Octubre 2018'!H26</f>
        <v>100</v>
      </c>
      <c r="J26" s="17">
        <f t="shared" si="1"/>
        <v>3</v>
      </c>
    </row>
    <row r="27" spans="1:10" ht="13" x14ac:dyDescent="0.15">
      <c r="A27" s="1" t="s">
        <v>30</v>
      </c>
      <c r="B27" s="19">
        <v>7</v>
      </c>
      <c r="C27" s="19">
        <f>+'Octubre 2018'!B27</f>
        <v>3</v>
      </c>
      <c r="D27" s="17">
        <f t="shared" si="6"/>
        <v>133.33333333333334</v>
      </c>
      <c r="E27" s="2">
        <f>+B27+'Septiembre 2019'!E27</f>
        <v>39</v>
      </c>
      <c r="F27" s="2">
        <f>+C27+'Septiembre 2019'!F27</f>
        <v>35</v>
      </c>
      <c r="G27" s="17">
        <f t="shared" si="0"/>
        <v>11.428571428571429</v>
      </c>
      <c r="H27" s="2">
        <f>+B27-C27+'Septiembre 2019'!H27</f>
        <v>49</v>
      </c>
      <c r="I27" s="18">
        <f>+'Octubre 2018'!H27</f>
        <v>35</v>
      </c>
      <c r="J27" s="17">
        <f t="shared" si="1"/>
        <v>40</v>
      </c>
    </row>
    <row r="28" spans="1:10" x14ac:dyDescent="0.15">
      <c r="A28" s="8" t="s">
        <v>27</v>
      </c>
      <c r="B28" s="6">
        <f>SUM(B20:B27)</f>
        <v>185</v>
      </c>
      <c r="C28" s="6">
        <f>SUM(C20:C27)</f>
        <v>161</v>
      </c>
      <c r="D28" s="7">
        <f>+(B28-C28)*100/C28</f>
        <v>14.906832298136646</v>
      </c>
      <c r="E28" s="6">
        <f>SUM(E20:E27)</f>
        <v>1565</v>
      </c>
      <c r="F28" s="6">
        <f>SUM(F20:F27)</f>
        <v>1439</v>
      </c>
      <c r="G28" s="7">
        <f>+(E28-F28)*100/F28</f>
        <v>8.7560806115357881</v>
      </c>
      <c r="H28" s="6">
        <f>SUM(H20:H27)</f>
        <v>1876</v>
      </c>
      <c r="I28" s="6">
        <f>SUM(I20:I27)</f>
        <v>1704</v>
      </c>
      <c r="J28" s="7">
        <f>+(H28-I28)*100/I28</f>
        <v>10.093896713615024</v>
      </c>
    </row>
    <row r="29" spans="1:10" ht="14" x14ac:dyDescent="0.15">
      <c r="A29" s="16" t="s">
        <v>28</v>
      </c>
      <c r="B29" s="14">
        <f>+B7+B13+B19+B28</f>
        <v>2935</v>
      </c>
      <c r="C29" s="14">
        <f>+C7+C13+C19+C28</f>
        <v>2434</v>
      </c>
      <c r="D29" s="15">
        <f>+(B29-C29)*100/C29</f>
        <v>20.583401807723913</v>
      </c>
      <c r="E29" s="14">
        <f t="shared" ref="E29:I29" si="7">+E7+E13+E19+E28</f>
        <v>25568</v>
      </c>
      <c r="F29" s="14">
        <f t="shared" si="7"/>
        <v>25581</v>
      </c>
      <c r="G29" s="15">
        <f>+(E29-F29)*100/F29</f>
        <v>-5.08189672022204E-2</v>
      </c>
      <c r="H29" s="14">
        <f t="shared" si="7"/>
        <v>30158</v>
      </c>
      <c r="I29" s="14">
        <f t="shared" si="7"/>
        <v>30280</v>
      </c>
      <c r="J29" s="15">
        <f>+(H29-I29)*100/I29</f>
        <v>-0.40290620871862615</v>
      </c>
    </row>
    <row r="30" spans="1:10" x14ac:dyDescent="0.15">
      <c r="A30" s="13" t="s">
        <v>29</v>
      </c>
      <c r="B30" s="13">
        <f>+B29-B7</f>
        <v>2256</v>
      </c>
      <c r="C30" s="13">
        <f>+C29-C7</f>
        <v>1892</v>
      </c>
      <c r="D30" s="12">
        <f>+(B30-C30)*100/C30</f>
        <v>19.238900634249472</v>
      </c>
      <c r="E30" s="13">
        <f t="shared" ref="E30:I30" si="8">+E29-E7</f>
        <v>20039</v>
      </c>
      <c r="F30" s="13">
        <f t="shared" si="8"/>
        <v>19612</v>
      </c>
      <c r="G30" s="12">
        <f>+(E30-F30)*100/F30</f>
        <v>2.1772384254538037</v>
      </c>
      <c r="H30" s="13">
        <f t="shared" si="8"/>
        <v>23634</v>
      </c>
      <c r="I30" s="13">
        <f t="shared" si="8"/>
        <v>23284</v>
      </c>
      <c r="J30" s="12">
        <f>+(H30-I30)*100/I30</f>
        <v>1.5031781480845217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44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139</v>
      </c>
      <c r="C4" s="19">
        <f>+'Septiembre 2018'!B4</f>
        <v>126</v>
      </c>
      <c r="D4" s="17">
        <f>+(B4-C4)*100/C4</f>
        <v>10.317460317460318</v>
      </c>
      <c r="E4" s="2">
        <f>+B4+'Agosto 2019'!E4</f>
        <v>1346</v>
      </c>
      <c r="F4" s="2">
        <f>+C4+'Agosto 2019'!F4</f>
        <v>1612</v>
      </c>
      <c r="G4" s="17">
        <f t="shared" ref="G4:G27" si="0">+(E4-F4)*100/F4</f>
        <v>-16.501240694789082</v>
      </c>
      <c r="H4" s="2">
        <f>+B4-C4+'Agosto 2019'!H4</f>
        <v>1770</v>
      </c>
      <c r="I4" s="18">
        <f>+'Septiembre 2018'!H4</f>
        <v>2064</v>
      </c>
      <c r="J4" s="17">
        <f t="shared" ref="J4:J27" si="1">+(H4-I4)*100/I4</f>
        <v>-14.244186046511627</v>
      </c>
    </row>
    <row r="5" spans="1:10" ht="13" x14ac:dyDescent="0.15">
      <c r="A5" s="1" t="s">
        <v>5</v>
      </c>
      <c r="B5" s="19">
        <v>171</v>
      </c>
      <c r="C5" s="19">
        <f>+'Septiembre 2018'!B5</f>
        <v>147</v>
      </c>
      <c r="D5" s="17">
        <f t="shared" ref="D5:D18" si="2">+(B5-C5)*100/C5</f>
        <v>16.326530612244898</v>
      </c>
      <c r="E5" s="2">
        <f>+B5+'Agosto 2019'!E5</f>
        <v>1612</v>
      </c>
      <c r="F5" s="2">
        <f>+C5+'Agosto 2019'!F5</f>
        <v>1786</v>
      </c>
      <c r="G5" s="17">
        <f t="shared" si="0"/>
        <v>-9.7424412094064952</v>
      </c>
      <c r="H5" s="2">
        <f>+B5-C5+'Agosto 2019'!H5</f>
        <v>2102</v>
      </c>
      <c r="I5" s="18">
        <f>+'Septiembre 2018'!H5</f>
        <v>2312</v>
      </c>
      <c r="J5" s="17">
        <f t="shared" si="1"/>
        <v>-9.0830449826989614</v>
      </c>
    </row>
    <row r="6" spans="1:10" ht="13" x14ac:dyDescent="0.15">
      <c r="A6" s="1" t="s">
        <v>6</v>
      </c>
      <c r="B6" s="19">
        <v>181</v>
      </c>
      <c r="C6" s="19">
        <f>+'Septiembre 2018'!B6</f>
        <v>173</v>
      </c>
      <c r="D6" s="17">
        <f t="shared" si="2"/>
        <v>4.6242774566473992</v>
      </c>
      <c r="E6" s="2">
        <f>+B6+'Agosto 2019'!E6</f>
        <v>1892</v>
      </c>
      <c r="F6" s="2">
        <f>+C6+'Agosto 2019'!F6</f>
        <v>2029</v>
      </c>
      <c r="G6" s="17">
        <f t="shared" si="0"/>
        <v>-6.7520946278955147</v>
      </c>
      <c r="H6" s="2">
        <f>+B6-C6+'Agosto 2019'!H6</f>
        <v>2515</v>
      </c>
      <c r="I6" s="18">
        <f>+'Septiembre 2018'!H6</f>
        <v>2685</v>
      </c>
      <c r="J6" s="17">
        <f t="shared" si="1"/>
        <v>-6.3314711359404097</v>
      </c>
    </row>
    <row r="7" spans="1:10" x14ac:dyDescent="0.15">
      <c r="A7" s="8" t="s">
        <v>1</v>
      </c>
      <c r="B7" s="6">
        <f t="shared" ref="B7" si="3">+B4+B5+B6</f>
        <v>491</v>
      </c>
      <c r="C7" s="6">
        <f>SUM(C4:C6)</f>
        <v>446</v>
      </c>
      <c r="D7" s="7">
        <f>+(B7-C7)*100/C7</f>
        <v>10.089686098654708</v>
      </c>
      <c r="E7" s="6">
        <f>SUM(E4:E6)</f>
        <v>4850</v>
      </c>
      <c r="F7" s="6">
        <f>SUM(F4:F6)</f>
        <v>5427</v>
      </c>
      <c r="G7" s="7">
        <f t="shared" si="0"/>
        <v>-10.632025059885756</v>
      </c>
      <c r="H7" s="6">
        <f>SUM(H4:H6)</f>
        <v>6387</v>
      </c>
      <c r="I7" s="6">
        <f>SUM(I4:I6)</f>
        <v>7061</v>
      </c>
      <c r="J7" s="7">
        <f t="shared" si="1"/>
        <v>-9.5453901713638292</v>
      </c>
    </row>
    <row r="8" spans="1:10" ht="13" x14ac:dyDescent="0.15">
      <c r="A8" s="1" t="s">
        <v>7</v>
      </c>
      <c r="B8" s="19">
        <v>162</v>
      </c>
      <c r="C8" s="19">
        <f>+'Septiembre 2018'!B8</f>
        <v>204</v>
      </c>
      <c r="D8" s="17">
        <f t="shared" si="2"/>
        <v>-20.588235294117649</v>
      </c>
      <c r="E8" s="2">
        <f>+B8+'Agosto 2019'!E8</f>
        <v>1984</v>
      </c>
      <c r="F8" s="2">
        <f>+C8+'Agosto 2019'!F8</f>
        <v>2008</v>
      </c>
      <c r="G8" s="17">
        <f t="shared" si="0"/>
        <v>-1.1952191235059761</v>
      </c>
      <c r="H8" s="2">
        <f>+B8-C8+'Agosto 2019'!H8</f>
        <v>2568</v>
      </c>
      <c r="I8" s="18">
        <f>+'Septiembre 2018'!H8</f>
        <v>2596</v>
      </c>
      <c r="J8" s="17">
        <f t="shared" si="1"/>
        <v>-1.078582434514638</v>
      </c>
    </row>
    <row r="9" spans="1:10" ht="13" x14ac:dyDescent="0.15">
      <c r="A9" s="1" t="s">
        <v>8</v>
      </c>
      <c r="B9" s="19">
        <v>223</v>
      </c>
      <c r="C9" s="19">
        <f>+'Septiembre 2018'!B9</f>
        <v>175</v>
      </c>
      <c r="D9" s="17">
        <f t="shared" si="2"/>
        <v>27.428571428571427</v>
      </c>
      <c r="E9" s="2">
        <f>+B9+'Agosto 2019'!E9</f>
        <v>2214</v>
      </c>
      <c r="F9" s="2">
        <f>+C9+'Agosto 2019'!F9</f>
        <v>2453</v>
      </c>
      <c r="G9" s="17">
        <f t="shared" si="0"/>
        <v>-9.7431716265796986</v>
      </c>
      <c r="H9" s="2">
        <f>+B9-C9+'Agosto 2019'!H9</f>
        <v>2914</v>
      </c>
      <c r="I9" s="18">
        <f>+'Septiembre 2018'!H9</f>
        <v>3181</v>
      </c>
      <c r="J9" s="17">
        <f t="shared" si="1"/>
        <v>-8.3935869223514619</v>
      </c>
    </row>
    <row r="10" spans="1:10" ht="13" x14ac:dyDescent="0.15">
      <c r="A10" s="1" t="s">
        <v>9</v>
      </c>
      <c r="B10" s="19">
        <v>287</v>
      </c>
      <c r="C10" s="19">
        <f>+'Septiembre 2018'!B10</f>
        <v>263</v>
      </c>
      <c r="D10" s="17">
        <f t="shared" si="2"/>
        <v>9.1254752851711025</v>
      </c>
      <c r="E10" s="2">
        <f>+B10+'Agosto 2019'!E10</f>
        <v>3266</v>
      </c>
      <c r="F10" s="2">
        <f>+C10+'Agosto 2019'!F10</f>
        <v>3308</v>
      </c>
      <c r="G10" s="17">
        <f t="shared" si="0"/>
        <v>-1.2696493349455864</v>
      </c>
      <c r="H10" s="2">
        <f>+B10-C10+'Agosto 2019'!H10</f>
        <v>4274</v>
      </c>
      <c r="I10" s="18">
        <f>+'Septiembre 2018'!H10</f>
        <v>4286</v>
      </c>
      <c r="J10" s="17">
        <f t="shared" si="1"/>
        <v>-0.27998133457769481</v>
      </c>
    </row>
    <row r="11" spans="1:10" ht="13" x14ac:dyDescent="0.15">
      <c r="A11" s="1" t="s">
        <v>10</v>
      </c>
      <c r="B11" s="19">
        <v>236</v>
      </c>
      <c r="C11" s="19">
        <f>+'Septiembre 2018'!B11</f>
        <v>194</v>
      </c>
      <c r="D11" s="17">
        <f t="shared" si="2"/>
        <v>21.649484536082475</v>
      </c>
      <c r="E11" s="2">
        <f>+B11+'Agosto 2019'!E11</f>
        <v>2498</v>
      </c>
      <c r="F11" s="2">
        <f>+C11+'Agosto 2019'!F11</f>
        <v>2389</v>
      </c>
      <c r="G11" s="17">
        <f t="shared" si="0"/>
        <v>4.5625784847216408</v>
      </c>
      <c r="H11" s="2">
        <f>+B11-C11+'Agosto 2019'!H11</f>
        <v>3208</v>
      </c>
      <c r="I11" s="18">
        <f>+'Septiembre 2018'!H11</f>
        <v>3149</v>
      </c>
      <c r="J11" s="17">
        <f t="shared" si="1"/>
        <v>1.8736106700539854</v>
      </c>
    </row>
    <row r="12" spans="1:10" ht="13" x14ac:dyDescent="0.15">
      <c r="A12" s="1" t="s">
        <v>11</v>
      </c>
      <c r="B12" s="19">
        <v>249</v>
      </c>
      <c r="C12" s="19">
        <f>+'Septiembre 2018'!B12</f>
        <v>196</v>
      </c>
      <c r="D12" s="17">
        <f t="shared" si="2"/>
        <v>27.040816326530614</v>
      </c>
      <c r="E12" s="2">
        <f>+B12+'Agosto 2019'!E12</f>
        <v>2501</v>
      </c>
      <c r="F12" s="2">
        <f>+C12+'Agosto 2019'!F12</f>
        <v>2520</v>
      </c>
      <c r="G12" s="17">
        <f t="shared" si="0"/>
        <v>-0.75396825396825395</v>
      </c>
      <c r="H12" s="2">
        <f>+B12-C12+'Agosto 2019'!H12</f>
        <v>3239</v>
      </c>
      <c r="I12" s="18">
        <f>+'Septiembre 2018'!H12</f>
        <v>3282</v>
      </c>
      <c r="J12" s="17">
        <f t="shared" si="1"/>
        <v>-1.3101767215112736</v>
      </c>
    </row>
    <row r="13" spans="1:10" x14ac:dyDescent="0.15">
      <c r="A13" s="8" t="s">
        <v>2</v>
      </c>
      <c r="B13" s="6">
        <f t="shared" ref="B13" si="4">+B8+B9+B10+B11+B12</f>
        <v>1157</v>
      </c>
      <c r="C13" s="6">
        <f>SUM(C8:C12)</f>
        <v>1032</v>
      </c>
      <c r="D13" s="7">
        <f>+(B13-C13)*100/C13</f>
        <v>12.112403100775193</v>
      </c>
      <c r="E13" s="6">
        <f>SUM(E8:E12)</f>
        <v>12463</v>
      </c>
      <c r="F13" s="6">
        <f>SUM(F8:F12)</f>
        <v>12678</v>
      </c>
      <c r="G13" s="7">
        <f t="shared" si="0"/>
        <v>-1.6958510806120839</v>
      </c>
      <c r="H13" s="6">
        <f>SUM(H8:H12)</f>
        <v>16203</v>
      </c>
      <c r="I13" s="6">
        <f>SUM(I8:I12)</f>
        <v>16494</v>
      </c>
      <c r="J13" s="7">
        <f t="shared" si="1"/>
        <v>-1.7642779192433613</v>
      </c>
    </row>
    <row r="14" spans="1:10" ht="13" x14ac:dyDescent="0.15">
      <c r="A14" s="1" t="s">
        <v>12</v>
      </c>
      <c r="B14" s="19">
        <v>126</v>
      </c>
      <c r="C14" s="19">
        <f>+'Septiembre 2018'!B14</f>
        <v>84</v>
      </c>
      <c r="D14" s="17">
        <f t="shared" si="2"/>
        <v>50</v>
      </c>
      <c r="E14" s="2">
        <f>+B14+'Agosto 2019'!E14</f>
        <v>1148</v>
      </c>
      <c r="F14" s="2">
        <f>+C14+'Agosto 2019'!F14</f>
        <v>1193</v>
      </c>
      <c r="G14" s="17">
        <f t="shared" si="0"/>
        <v>-3.7720033528918693</v>
      </c>
      <c r="H14" s="2">
        <f>+B14-C14+'Agosto 2019'!H14</f>
        <v>1554</v>
      </c>
      <c r="I14" s="18">
        <f>+'Septiembre 2018'!H14</f>
        <v>1545</v>
      </c>
      <c r="J14" s="17">
        <f t="shared" si="1"/>
        <v>0.58252427184466016</v>
      </c>
    </row>
    <row r="15" spans="1:10" ht="13" x14ac:dyDescent="0.15">
      <c r="A15" s="1" t="s">
        <v>13</v>
      </c>
      <c r="B15" s="19">
        <v>79</v>
      </c>
      <c r="C15" s="19">
        <f>+'Septiembre 2018'!B15</f>
        <v>79</v>
      </c>
      <c r="D15" s="17">
        <f t="shared" si="2"/>
        <v>0</v>
      </c>
      <c r="E15" s="2">
        <f>+B15+'Agosto 2019'!E15</f>
        <v>967</v>
      </c>
      <c r="F15" s="2">
        <f>+C15+'Agosto 2019'!F15</f>
        <v>856</v>
      </c>
      <c r="G15" s="17">
        <f t="shared" si="0"/>
        <v>12.967289719626168</v>
      </c>
      <c r="H15" s="2">
        <f>+B15-C15+'Agosto 2019'!H15</f>
        <v>1270</v>
      </c>
      <c r="I15" s="18">
        <f>+'Septiembre 2018'!H15</f>
        <v>1162</v>
      </c>
      <c r="J15" s="17">
        <f t="shared" si="1"/>
        <v>9.2943201376936315</v>
      </c>
    </row>
    <row r="16" spans="1:10" ht="13" x14ac:dyDescent="0.15">
      <c r="A16" s="1" t="s">
        <v>14</v>
      </c>
      <c r="B16" s="19">
        <v>71</v>
      </c>
      <c r="C16" s="19">
        <f>+'Septiembre 2018'!B16</f>
        <v>70</v>
      </c>
      <c r="D16" s="17">
        <f t="shared" si="2"/>
        <v>1.4285714285714286</v>
      </c>
      <c r="E16" s="2">
        <f>+B16+'Agosto 2019'!E16</f>
        <v>819</v>
      </c>
      <c r="F16" s="2">
        <f>+C16+'Agosto 2019'!F16</f>
        <v>796</v>
      </c>
      <c r="G16" s="17">
        <f t="shared" si="0"/>
        <v>2.8894472361809047</v>
      </c>
      <c r="H16" s="2">
        <f>+B16-C16+'Agosto 2019'!H16</f>
        <v>1064</v>
      </c>
      <c r="I16" s="18">
        <f>+'Septiembre 2018'!H16</f>
        <v>1058</v>
      </c>
      <c r="J16" s="17">
        <f t="shared" si="1"/>
        <v>0.56710775047258977</v>
      </c>
    </row>
    <row r="17" spans="1:10" ht="13" x14ac:dyDescent="0.15">
      <c r="A17" s="1" t="s">
        <v>15</v>
      </c>
      <c r="B17" s="19">
        <v>74</v>
      </c>
      <c r="C17" s="19">
        <f>+'Septiembre 2018'!B17</f>
        <v>49</v>
      </c>
      <c r="D17" s="17">
        <f t="shared" si="2"/>
        <v>51.020408163265309</v>
      </c>
      <c r="E17" s="2">
        <f>+B17+'Agosto 2019'!E17</f>
        <v>605</v>
      </c>
      <c r="F17" s="2">
        <f>+C17+'Agosto 2019'!F17</f>
        <v>585</v>
      </c>
      <c r="G17" s="17">
        <f t="shared" si="0"/>
        <v>3.4188034188034186</v>
      </c>
      <c r="H17" s="2">
        <f>+B17-C17+'Agosto 2019'!H17</f>
        <v>805</v>
      </c>
      <c r="I17" s="18">
        <f>+'Septiembre 2018'!H17</f>
        <v>764</v>
      </c>
      <c r="J17" s="17">
        <f t="shared" si="1"/>
        <v>5.3664921465968582</v>
      </c>
    </row>
    <row r="18" spans="1:10" ht="13" x14ac:dyDescent="0.15">
      <c r="A18" s="1" t="s">
        <v>31</v>
      </c>
      <c r="B18" s="19">
        <v>40</v>
      </c>
      <c r="C18" s="19">
        <f>+'Septiembre 2018'!B18</f>
        <v>34</v>
      </c>
      <c r="D18" s="17">
        <f t="shared" si="2"/>
        <v>17.647058823529413</v>
      </c>
      <c r="E18" s="2">
        <f>+B18+'Agosto 2019'!E18</f>
        <v>401</v>
      </c>
      <c r="F18" s="2">
        <f>+C18+'Agosto 2019'!F18</f>
        <v>334</v>
      </c>
      <c r="G18" s="17">
        <f t="shared" si="0"/>
        <v>20.059880239520957</v>
      </c>
      <c r="H18" s="2">
        <f>+B18-C18+'Agosto 2019'!H18</f>
        <v>522</v>
      </c>
      <c r="I18" s="18">
        <f>+'Septiembre 2018'!H18</f>
        <v>440</v>
      </c>
      <c r="J18" s="17">
        <f t="shared" si="1"/>
        <v>18.636363636363637</v>
      </c>
    </row>
    <row r="19" spans="1:10" x14ac:dyDescent="0.15">
      <c r="A19" s="8" t="s">
        <v>3</v>
      </c>
      <c r="B19" s="6">
        <f t="shared" ref="B19" si="5">+B14+B16+B15+B17+B18</f>
        <v>390</v>
      </c>
      <c r="C19" s="6">
        <f>SUM(C14:C18)</f>
        <v>316</v>
      </c>
      <c r="D19" s="7">
        <f>+(B19-C19)*100/C19</f>
        <v>23.417721518987342</v>
      </c>
      <c r="E19" s="6">
        <f>SUM(E14:E18)</f>
        <v>3940</v>
      </c>
      <c r="F19" s="6">
        <f>SUM(F14:F18)</f>
        <v>3764</v>
      </c>
      <c r="G19" s="7">
        <f t="shared" si="0"/>
        <v>4.6758767268862913</v>
      </c>
      <c r="H19" s="6">
        <f>SUM(H14:H18)</f>
        <v>5215</v>
      </c>
      <c r="I19" s="6">
        <f>SUM(I14:I18)</f>
        <v>4969</v>
      </c>
      <c r="J19" s="7">
        <f t="shared" si="1"/>
        <v>4.9506943046890726</v>
      </c>
    </row>
    <row r="20" spans="1:10" ht="13" x14ac:dyDescent="0.15">
      <c r="A20" s="1" t="s">
        <v>16</v>
      </c>
      <c r="B20" s="19">
        <v>34</v>
      </c>
      <c r="C20" s="19">
        <f>+'Septiembre 2018'!B20</f>
        <v>23</v>
      </c>
      <c r="D20" s="17">
        <f t="shared" ref="D20:D27" si="6">+(B20-C20)*100/C20</f>
        <v>47.826086956521742</v>
      </c>
      <c r="E20" s="2">
        <f>+B20+'Agosto 2019'!E20</f>
        <v>305</v>
      </c>
      <c r="F20" s="2">
        <f>+C20+'Agosto 2019'!F20</f>
        <v>255</v>
      </c>
      <c r="G20" s="17">
        <f t="shared" si="0"/>
        <v>19.607843137254903</v>
      </c>
      <c r="H20" s="2">
        <f>+B20-C20+'Agosto 2019'!H20</f>
        <v>403</v>
      </c>
      <c r="I20" s="18">
        <f>+'Septiembre 2018'!H20</f>
        <v>350</v>
      </c>
      <c r="J20" s="17">
        <f t="shared" si="1"/>
        <v>15.142857142857142</v>
      </c>
    </row>
    <row r="21" spans="1:10" ht="13" x14ac:dyDescent="0.15">
      <c r="A21" s="1" t="s">
        <v>17</v>
      </c>
      <c r="B21" s="19">
        <v>28</v>
      </c>
      <c r="C21" s="19">
        <f>+'Septiembre 2018'!B21</f>
        <v>29</v>
      </c>
      <c r="D21" s="17">
        <f t="shared" si="6"/>
        <v>-3.4482758620689653</v>
      </c>
      <c r="E21" s="2">
        <f>+B21+'Agosto 2019'!E21</f>
        <v>270</v>
      </c>
      <c r="F21" s="2">
        <f>+C21+'Agosto 2019'!F21</f>
        <v>274</v>
      </c>
      <c r="G21" s="17">
        <f t="shared" si="0"/>
        <v>-1.4598540145985401</v>
      </c>
      <c r="H21" s="2">
        <f>+B21-C21+'Agosto 2019'!H21</f>
        <v>372</v>
      </c>
      <c r="I21" s="18">
        <f>+'Septiembre 2018'!H21</f>
        <v>349</v>
      </c>
      <c r="J21" s="17">
        <f t="shared" si="1"/>
        <v>6.5902578796561606</v>
      </c>
    </row>
    <row r="22" spans="1:10" ht="13" x14ac:dyDescent="0.15">
      <c r="A22" s="1" t="s">
        <v>19</v>
      </c>
      <c r="B22" s="19">
        <v>6</v>
      </c>
      <c r="C22" s="19">
        <f>+'Septiembre 2018'!B22</f>
        <v>11</v>
      </c>
      <c r="D22" s="17">
        <f t="shared" si="6"/>
        <v>-45.454545454545453</v>
      </c>
      <c r="E22" s="2">
        <f>+B22+'Agosto 2019'!E22</f>
        <v>124</v>
      </c>
      <c r="F22" s="2">
        <f>+C22+'Agosto 2019'!F22</f>
        <v>128</v>
      </c>
      <c r="G22" s="17">
        <f t="shared" si="0"/>
        <v>-3.125</v>
      </c>
      <c r="H22" s="2">
        <f>+B22-C22+'Agosto 2019'!H22</f>
        <v>178</v>
      </c>
      <c r="I22" s="18">
        <f>+'Septiembre 2018'!H22</f>
        <v>162</v>
      </c>
      <c r="J22" s="17">
        <f t="shared" si="1"/>
        <v>9.8765432098765427</v>
      </c>
    </row>
    <row r="23" spans="1:10" ht="13" x14ac:dyDescent="0.15">
      <c r="A23" s="1" t="s">
        <v>18</v>
      </c>
      <c r="B23" s="19">
        <v>26</v>
      </c>
      <c r="C23" s="19">
        <f>+'Septiembre 2018'!B23</f>
        <v>15</v>
      </c>
      <c r="D23" s="17">
        <f t="shared" si="6"/>
        <v>73.333333333333329</v>
      </c>
      <c r="E23" s="2">
        <f>+B23+'Agosto 2019'!E23</f>
        <v>157</v>
      </c>
      <c r="F23" s="2">
        <f>+C23+'Agosto 2019'!F23</f>
        <v>133</v>
      </c>
      <c r="G23" s="17">
        <f t="shared" si="0"/>
        <v>18.045112781954888</v>
      </c>
      <c r="H23" s="2">
        <f>+B23-C23+'Agosto 2019'!H23</f>
        <v>196</v>
      </c>
      <c r="I23" s="18">
        <f>+'Septiembre 2018'!H23</f>
        <v>178</v>
      </c>
      <c r="J23" s="17">
        <f t="shared" si="1"/>
        <v>10.112359550561798</v>
      </c>
    </row>
    <row r="24" spans="1:10" ht="13" x14ac:dyDescent="0.15">
      <c r="A24" s="1" t="s">
        <v>20</v>
      </c>
      <c r="B24" s="19">
        <v>13</v>
      </c>
      <c r="C24" s="19">
        <f>+'Septiembre 2018'!B24</f>
        <v>11</v>
      </c>
      <c r="D24" s="17">
        <f t="shared" si="6"/>
        <v>18.181818181818183</v>
      </c>
      <c r="E24" s="2">
        <f>+B24+'Agosto 2019'!E24</f>
        <v>131</v>
      </c>
      <c r="F24" s="2">
        <f>+C24+'Agosto 2019'!F24</f>
        <v>153</v>
      </c>
      <c r="G24" s="17">
        <f t="shared" si="0"/>
        <v>-14.379084967320262</v>
      </c>
      <c r="H24" s="2">
        <f>+B24-C24+'Agosto 2019'!H24</f>
        <v>178</v>
      </c>
      <c r="I24" s="18">
        <f>+'Septiembre 2018'!H24</f>
        <v>202</v>
      </c>
      <c r="J24" s="17">
        <f t="shared" si="1"/>
        <v>-11.881188118811881</v>
      </c>
    </row>
    <row r="25" spans="1:10" ht="13" x14ac:dyDescent="0.15">
      <c r="A25" s="1" t="s">
        <v>22</v>
      </c>
      <c r="B25" s="19">
        <v>28</v>
      </c>
      <c r="C25" s="19">
        <f>+'Septiembre 2018'!B25</f>
        <v>14</v>
      </c>
      <c r="D25" s="17">
        <f t="shared" si="6"/>
        <v>100</v>
      </c>
      <c r="E25" s="2">
        <f>+B25+'Agosto 2019'!E25</f>
        <v>287</v>
      </c>
      <c r="F25" s="2">
        <f>+C25+'Agosto 2019'!F25</f>
        <v>230</v>
      </c>
      <c r="G25" s="17">
        <f t="shared" si="0"/>
        <v>24.782608695652176</v>
      </c>
      <c r="H25" s="2">
        <f>+B25-C25+'Agosto 2019'!H25</f>
        <v>381</v>
      </c>
      <c r="I25" s="18">
        <f>+'Septiembre 2018'!H25</f>
        <v>305</v>
      </c>
      <c r="J25" s="17">
        <f t="shared" si="1"/>
        <v>24.918032786885245</v>
      </c>
    </row>
    <row r="26" spans="1:10" ht="13" x14ac:dyDescent="0.15">
      <c r="A26" s="1" t="s">
        <v>21</v>
      </c>
      <c r="B26" s="19">
        <v>10</v>
      </c>
      <c r="C26" s="19">
        <f>+'Septiembre 2018'!B26</f>
        <v>4</v>
      </c>
      <c r="D26" s="17">
        <f t="shared" si="6"/>
        <v>150</v>
      </c>
      <c r="E26" s="2">
        <f>+B26+'Agosto 2019'!E26</f>
        <v>74</v>
      </c>
      <c r="F26" s="2">
        <f>+C26+'Agosto 2019'!F26</f>
        <v>73</v>
      </c>
      <c r="G26" s="17">
        <f t="shared" si="0"/>
        <v>1.3698630136986301</v>
      </c>
      <c r="H26" s="2">
        <f>+B26-C26+'Agosto 2019'!H26</f>
        <v>99</v>
      </c>
      <c r="I26" s="18">
        <f>+'Septiembre 2018'!H26</f>
        <v>97</v>
      </c>
      <c r="J26" s="17">
        <f t="shared" si="1"/>
        <v>2.0618556701030926</v>
      </c>
    </row>
    <row r="27" spans="1:10" ht="13" x14ac:dyDescent="0.15">
      <c r="A27" s="1" t="s">
        <v>30</v>
      </c>
      <c r="B27" s="19">
        <v>3</v>
      </c>
      <c r="C27" s="19">
        <f>+'Septiembre 2018'!B27</f>
        <v>5</v>
      </c>
      <c r="D27" s="17">
        <f t="shared" si="6"/>
        <v>-40</v>
      </c>
      <c r="E27" s="2">
        <f>+B27+'Agosto 2019'!E27</f>
        <v>32</v>
      </c>
      <c r="F27" s="2">
        <f>+C27+'Agosto 2019'!F27</f>
        <v>32</v>
      </c>
      <c r="G27" s="17">
        <f t="shared" si="0"/>
        <v>0</v>
      </c>
      <c r="H27" s="2">
        <f>+B27-C27+'Agosto 2019'!H27</f>
        <v>45</v>
      </c>
      <c r="I27" s="18">
        <f>+'Septiembre 2018'!H27</f>
        <v>34</v>
      </c>
      <c r="J27" s="17">
        <f t="shared" si="1"/>
        <v>32.352941176470587</v>
      </c>
    </row>
    <row r="28" spans="1:10" x14ac:dyDescent="0.15">
      <c r="A28" s="8" t="s">
        <v>27</v>
      </c>
      <c r="B28" s="6">
        <f>SUM(B20:B27)</f>
        <v>148</v>
      </c>
      <c r="C28" s="6">
        <f>SUM(C20:C27)</f>
        <v>112</v>
      </c>
      <c r="D28" s="7">
        <f>+(B28-C28)*100/C28</f>
        <v>32.142857142857146</v>
      </c>
      <c r="E28" s="6">
        <f>SUM(E20:E27)</f>
        <v>1380</v>
      </c>
      <c r="F28" s="6">
        <f>SUM(F20:F27)</f>
        <v>1278</v>
      </c>
      <c r="G28" s="7">
        <f>+(E28-F28)*100/F28</f>
        <v>7.981220657276995</v>
      </c>
      <c r="H28" s="6">
        <f>SUM(H20:H27)</f>
        <v>1852</v>
      </c>
      <c r="I28" s="6">
        <f>SUM(I20:I27)</f>
        <v>1677</v>
      </c>
      <c r="J28" s="7">
        <f>+(H28-I28)*100/I28</f>
        <v>10.435301132975551</v>
      </c>
    </row>
    <row r="29" spans="1:10" ht="14" x14ac:dyDescent="0.15">
      <c r="A29" s="16" t="s">
        <v>28</v>
      </c>
      <c r="B29" s="14">
        <f>+B7+B13+B19+B28</f>
        <v>2186</v>
      </c>
      <c r="C29" s="14">
        <f>+C7+C13+C19+C28</f>
        <v>1906</v>
      </c>
      <c r="D29" s="15">
        <f>+(B29-C29)*100/C29</f>
        <v>14.690451206715634</v>
      </c>
      <c r="E29" s="14">
        <f t="shared" ref="E29:I29" si="7">+E7+E13+E19+E28</f>
        <v>22633</v>
      </c>
      <c r="F29" s="14">
        <f t="shared" si="7"/>
        <v>23147</v>
      </c>
      <c r="G29" s="15">
        <f>+(E29-F29)*100/F29</f>
        <v>-2.220590141271007</v>
      </c>
      <c r="H29" s="14">
        <f t="shared" si="7"/>
        <v>29657</v>
      </c>
      <c r="I29" s="14">
        <f t="shared" si="7"/>
        <v>30201</v>
      </c>
      <c r="J29" s="15">
        <f>+(H29-I29)*100/I29</f>
        <v>-1.8012648587795106</v>
      </c>
    </row>
    <row r="30" spans="1:10" x14ac:dyDescent="0.15">
      <c r="A30" s="13" t="s">
        <v>29</v>
      </c>
      <c r="B30" s="13">
        <f>+B29-B7</f>
        <v>1695</v>
      </c>
      <c r="C30" s="13">
        <f>+C29-C7</f>
        <v>1460</v>
      </c>
      <c r="D30" s="12">
        <f>+(B30-C30)*100/C30</f>
        <v>16.095890410958905</v>
      </c>
      <c r="E30" s="13">
        <f t="shared" ref="E30:I30" si="8">+E29-E7</f>
        <v>17783</v>
      </c>
      <c r="F30" s="13">
        <f t="shared" si="8"/>
        <v>17720</v>
      </c>
      <c r="G30" s="12">
        <f>+(E30-F30)*100/F30</f>
        <v>0.35553047404063204</v>
      </c>
      <c r="H30" s="13">
        <f t="shared" si="8"/>
        <v>23270</v>
      </c>
      <c r="I30" s="13">
        <f t="shared" si="8"/>
        <v>23140</v>
      </c>
      <c r="J30" s="12">
        <f>+(H30-I30)*100/I30</f>
        <v>0.5617977528089888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4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125</v>
      </c>
      <c r="C4" s="19">
        <f>+'Agosto 2018'!B4</f>
        <v>137</v>
      </c>
      <c r="D4" s="17">
        <f>+(B4-C4)*100/C4</f>
        <v>-8.7591240875912408</v>
      </c>
      <c r="E4" s="2">
        <f>+B4+'Julio 2019'!E4</f>
        <v>1207</v>
      </c>
      <c r="F4" s="2">
        <f>+C4+'Julio 2019'!F4</f>
        <v>1486</v>
      </c>
      <c r="G4" s="17">
        <f t="shared" ref="G4:G27" si="0">+(E4-F4)*100/F4</f>
        <v>-18.775235531628532</v>
      </c>
      <c r="H4" s="2">
        <f>+B4-C4+'Julio 2019'!H4</f>
        <v>1757</v>
      </c>
      <c r="I4" s="18">
        <f>+'Agosto 2018'!H4</f>
        <v>2066</v>
      </c>
      <c r="J4" s="17">
        <f t="shared" ref="J4:J27" si="1">+(H4-I4)*100/I4</f>
        <v>-14.956437560503389</v>
      </c>
    </row>
    <row r="5" spans="1:10" ht="13" x14ac:dyDescent="0.15">
      <c r="A5" s="1" t="s">
        <v>5</v>
      </c>
      <c r="B5" s="19">
        <v>136</v>
      </c>
      <c r="C5" s="19">
        <f>+'Agosto 2018'!B5</f>
        <v>139</v>
      </c>
      <c r="D5" s="17">
        <f t="shared" ref="D5:D18" si="2">+(B5-C5)*100/C5</f>
        <v>-2.1582733812949639</v>
      </c>
      <c r="E5" s="2">
        <f>+B5+'Julio 2019'!E5</f>
        <v>1441</v>
      </c>
      <c r="F5" s="2">
        <f>+C5+'Julio 2019'!F5</f>
        <v>1639</v>
      </c>
      <c r="G5" s="17">
        <f t="shared" si="0"/>
        <v>-12.080536912751677</v>
      </c>
      <c r="H5" s="2">
        <f>+B5-C5+'Julio 2019'!H5</f>
        <v>2078</v>
      </c>
      <c r="I5" s="18">
        <f>+'Agosto 2018'!H5</f>
        <v>2318</v>
      </c>
      <c r="J5" s="17">
        <f t="shared" si="1"/>
        <v>-10.353753235547886</v>
      </c>
    </row>
    <row r="6" spans="1:10" ht="13" x14ac:dyDescent="0.15">
      <c r="A6" s="1" t="s">
        <v>6</v>
      </c>
      <c r="B6" s="19">
        <v>149</v>
      </c>
      <c r="C6" s="19">
        <f>+'Agosto 2018'!B6</f>
        <v>189</v>
      </c>
      <c r="D6" s="17">
        <f t="shared" si="2"/>
        <v>-21.164021164021165</v>
      </c>
      <c r="E6" s="2">
        <f>+B6+'Julio 2019'!E6</f>
        <v>1711</v>
      </c>
      <c r="F6" s="2">
        <f>+C6+'Julio 2019'!F6</f>
        <v>1856</v>
      </c>
      <c r="G6" s="17">
        <f t="shared" si="0"/>
        <v>-7.8125</v>
      </c>
      <c r="H6" s="2">
        <f>+B6-C6+'Julio 2019'!H6</f>
        <v>2507</v>
      </c>
      <c r="I6" s="18">
        <f>+'Agosto 2018'!H6</f>
        <v>2697</v>
      </c>
      <c r="J6" s="17">
        <f t="shared" si="1"/>
        <v>-7.0448646644419721</v>
      </c>
    </row>
    <row r="7" spans="1:10" x14ac:dyDescent="0.15">
      <c r="A7" s="8" t="s">
        <v>1</v>
      </c>
      <c r="B7" s="6">
        <f t="shared" ref="B7" si="3">+B4+B5+B6</f>
        <v>410</v>
      </c>
      <c r="C7" s="6">
        <f>SUM(C4:C6)</f>
        <v>465</v>
      </c>
      <c r="D7" s="7">
        <f>+(B7-C7)*100/C7</f>
        <v>-11.827956989247312</v>
      </c>
      <c r="E7" s="6">
        <f>SUM(E4:E6)</f>
        <v>4359</v>
      </c>
      <c r="F7" s="6">
        <f>SUM(F4:F6)</f>
        <v>4981</v>
      </c>
      <c r="G7" s="7">
        <f t="shared" si="0"/>
        <v>-12.487452318811483</v>
      </c>
      <c r="H7" s="6">
        <f>SUM(H4:H6)</f>
        <v>6342</v>
      </c>
      <c r="I7" s="6">
        <f>SUM(I4:I6)</f>
        <v>7081</v>
      </c>
      <c r="J7" s="7">
        <f t="shared" si="1"/>
        <v>-10.43637904250812</v>
      </c>
    </row>
    <row r="8" spans="1:10" ht="13" x14ac:dyDescent="0.15">
      <c r="A8" s="1" t="s">
        <v>7</v>
      </c>
      <c r="B8" s="19">
        <v>157</v>
      </c>
      <c r="C8" s="19">
        <f>+'Agosto 2018'!B8</f>
        <v>158</v>
      </c>
      <c r="D8" s="17">
        <f t="shared" si="2"/>
        <v>-0.63291139240506333</v>
      </c>
      <c r="E8" s="2">
        <f>+B8+'Julio 2019'!E8</f>
        <v>1822</v>
      </c>
      <c r="F8" s="2">
        <f>+C8+'Julio 2019'!F8</f>
        <v>1804</v>
      </c>
      <c r="G8" s="17">
        <f t="shared" si="0"/>
        <v>0.99778270509977829</v>
      </c>
      <c r="H8" s="2">
        <f>+B8-C8+'Julio 2019'!H8</f>
        <v>2610</v>
      </c>
      <c r="I8" s="18">
        <f>+'Agosto 2018'!H8</f>
        <v>2558</v>
      </c>
      <c r="J8" s="17">
        <f t="shared" si="1"/>
        <v>2.0328381548084442</v>
      </c>
    </row>
    <row r="9" spans="1:10" ht="13" x14ac:dyDescent="0.15">
      <c r="A9" s="1" t="s">
        <v>8</v>
      </c>
      <c r="B9" s="19">
        <v>183</v>
      </c>
      <c r="C9" s="19">
        <f>+'Agosto 2018'!B9</f>
        <v>202</v>
      </c>
      <c r="D9" s="17">
        <f t="shared" si="2"/>
        <v>-9.4059405940594054</v>
      </c>
      <c r="E9" s="2">
        <f>+B9+'Julio 2019'!E9</f>
        <v>1991</v>
      </c>
      <c r="F9" s="2">
        <f>+C9+'Julio 2019'!F9</f>
        <v>2278</v>
      </c>
      <c r="G9" s="17">
        <f t="shared" si="0"/>
        <v>-12.598770851624232</v>
      </c>
      <c r="H9" s="2">
        <f>+B9-C9+'Julio 2019'!H9</f>
        <v>2866</v>
      </c>
      <c r="I9" s="18">
        <f>+'Agosto 2018'!H9</f>
        <v>3200</v>
      </c>
      <c r="J9" s="17">
        <f t="shared" si="1"/>
        <v>-10.4375</v>
      </c>
    </row>
    <row r="10" spans="1:10" ht="13" x14ac:dyDescent="0.15">
      <c r="A10" s="1" t="s">
        <v>9</v>
      </c>
      <c r="B10" s="19">
        <v>291</v>
      </c>
      <c r="C10" s="19">
        <f>+'Agosto 2018'!B10</f>
        <v>296</v>
      </c>
      <c r="D10" s="17">
        <f t="shared" si="2"/>
        <v>-1.6891891891891893</v>
      </c>
      <c r="E10" s="2">
        <f>+B10+'Julio 2019'!E10</f>
        <v>2979</v>
      </c>
      <c r="F10" s="2">
        <f>+C10+'Julio 2019'!F10</f>
        <v>3045</v>
      </c>
      <c r="G10" s="17">
        <f t="shared" si="0"/>
        <v>-2.1674876847290641</v>
      </c>
      <c r="H10" s="2">
        <f>+B10-C10+'Julio 2019'!H10</f>
        <v>4250</v>
      </c>
      <c r="I10" s="18">
        <f>+'Agosto 2018'!H10</f>
        <v>4298</v>
      </c>
      <c r="J10" s="17">
        <f t="shared" si="1"/>
        <v>-1.1167985109353187</v>
      </c>
    </row>
    <row r="11" spans="1:10" ht="13" x14ac:dyDescent="0.15">
      <c r="A11" s="1" t="s">
        <v>10</v>
      </c>
      <c r="B11" s="19">
        <v>207</v>
      </c>
      <c r="C11" s="19">
        <f>+'Agosto 2018'!B11</f>
        <v>199</v>
      </c>
      <c r="D11" s="17">
        <f t="shared" si="2"/>
        <v>4.0201005025125625</v>
      </c>
      <c r="E11" s="2">
        <f>+B11+'Julio 2019'!E11</f>
        <v>2262</v>
      </c>
      <c r="F11" s="2">
        <f>+C11+'Julio 2019'!F11</f>
        <v>2195</v>
      </c>
      <c r="G11" s="17">
        <f t="shared" si="0"/>
        <v>3.0523917995444192</v>
      </c>
      <c r="H11" s="2">
        <f>+B11-C11+'Julio 2019'!H11</f>
        <v>3166</v>
      </c>
      <c r="I11" s="18">
        <f>+'Agosto 2018'!H11</f>
        <v>3131</v>
      </c>
      <c r="J11" s="17">
        <f t="shared" si="1"/>
        <v>1.1178537208559565</v>
      </c>
    </row>
    <row r="12" spans="1:10" ht="13" x14ac:dyDescent="0.15">
      <c r="A12" s="1" t="s">
        <v>11</v>
      </c>
      <c r="B12" s="19">
        <v>226</v>
      </c>
      <c r="C12" s="19">
        <f>+'Agosto 2018'!B12</f>
        <v>207</v>
      </c>
      <c r="D12" s="17">
        <f t="shared" si="2"/>
        <v>9.1787439613526569</v>
      </c>
      <c r="E12" s="2">
        <f>+B12+'Julio 2019'!E12</f>
        <v>2252</v>
      </c>
      <c r="F12" s="2">
        <f>+C12+'Julio 2019'!F12</f>
        <v>2324</v>
      </c>
      <c r="G12" s="17">
        <f t="shared" si="0"/>
        <v>-3.0981067125645438</v>
      </c>
      <c r="H12" s="2">
        <f>+B12-C12+'Julio 2019'!H12</f>
        <v>3186</v>
      </c>
      <c r="I12" s="18">
        <f>+'Agosto 2018'!H12</f>
        <v>3280</v>
      </c>
      <c r="J12" s="17">
        <f t="shared" si="1"/>
        <v>-2.8658536585365852</v>
      </c>
    </row>
    <row r="13" spans="1:10" x14ac:dyDescent="0.15">
      <c r="A13" s="8" t="s">
        <v>2</v>
      </c>
      <c r="B13" s="6">
        <f t="shared" ref="B13" si="4">+B8+B9+B10+B11+B12</f>
        <v>1064</v>
      </c>
      <c r="C13" s="6">
        <f>SUM(C8:C12)</f>
        <v>1062</v>
      </c>
      <c r="D13" s="7">
        <f>+(B13-C13)*100/C13</f>
        <v>0.18832391713747645</v>
      </c>
      <c r="E13" s="6">
        <f>SUM(E8:E12)</f>
        <v>11306</v>
      </c>
      <c r="F13" s="6">
        <f>SUM(F8:F12)</f>
        <v>11646</v>
      </c>
      <c r="G13" s="7">
        <f t="shared" si="0"/>
        <v>-2.9194573244032287</v>
      </c>
      <c r="H13" s="6">
        <f>SUM(H8:H12)</f>
        <v>16078</v>
      </c>
      <c r="I13" s="6">
        <f>SUM(I8:I12)</f>
        <v>16467</v>
      </c>
      <c r="J13" s="7">
        <f t="shared" si="1"/>
        <v>-2.3623003582923423</v>
      </c>
    </row>
    <row r="14" spans="1:10" ht="13" x14ac:dyDescent="0.15">
      <c r="A14" s="1" t="s">
        <v>12</v>
      </c>
      <c r="B14" s="19">
        <v>100</v>
      </c>
      <c r="C14" s="19">
        <f>+'Agosto 2018'!B14</f>
        <v>93</v>
      </c>
      <c r="D14" s="17">
        <f t="shared" si="2"/>
        <v>7.5268817204301079</v>
      </c>
      <c r="E14" s="2">
        <f>+B14+'Julio 2019'!E14</f>
        <v>1022</v>
      </c>
      <c r="F14" s="2">
        <f>+C14+'Julio 2019'!F14</f>
        <v>1109</v>
      </c>
      <c r="G14" s="17">
        <f t="shared" si="0"/>
        <v>-7.8449053201082055</v>
      </c>
      <c r="H14" s="2">
        <f>+B14-C14+'Julio 2019'!H14</f>
        <v>1512</v>
      </c>
      <c r="I14" s="18">
        <f>+'Agosto 2018'!H14</f>
        <v>1544</v>
      </c>
      <c r="J14" s="17">
        <f t="shared" si="1"/>
        <v>-2.0725388601036268</v>
      </c>
    </row>
    <row r="15" spans="1:10" ht="13" x14ac:dyDescent="0.15">
      <c r="A15" s="1" t="s">
        <v>13</v>
      </c>
      <c r="B15" s="19">
        <v>82</v>
      </c>
      <c r="C15" s="19">
        <f>+'Agosto 2018'!B15</f>
        <v>67</v>
      </c>
      <c r="D15" s="17">
        <f t="shared" si="2"/>
        <v>22.388059701492537</v>
      </c>
      <c r="E15" s="2">
        <f>+B15+'Julio 2019'!E15</f>
        <v>888</v>
      </c>
      <c r="F15" s="2">
        <f>+C15+'Julio 2019'!F15</f>
        <v>777</v>
      </c>
      <c r="G15" s="17">
        <f t="shared" si="0"/>
        <v>14.285714285714286</v>
      </c>
      <c r="H15" s="2">
        <f>+B15-C15+'Julio 2019'!H15</f>
        <v>1270</v>
      </c>
      <c r="I15" s="18">
        <f>+'Agosto 2018'!H15</f>
        <v>1145</v>
      </c>
      <c r="J15" s="17">
        <f t="shared" si="1"/>
        <v>10.91703056768559</v>
      </c>
    </row>
    <row r="16" spans="1:10" ht="13" x14ac:dyDescent="0.15">
      <c r="A16" s="1" t="s">
        <v>14</v>
      </c>
      <c r="B16" s="19">
        <v>58</v>
      </c>
      <c r="C16" s="19">
        <f>+'Agosto 2018'!B16</f>
        <v>80</v>
      </c>
      <c r="D16" s="17">
        <f t="shared" si="2"/>
        <v>-27.5</v>
      </c>
      <c r="E16" s="2">
        <f>+B16+'Julio 2019'!E16</f>
        <v>748</v>
      </c>
      <c r="F16" s="2">
        <f>+C16+'Julio 2019'!F16</f>
        <v>726</v>
      </c>
      <c r="G16" s="17">
        <f t="shared" si="0"/>
        <v>3.0303030303030303</v>
      </c>
      <c r="H16" s="2">
        <f>+B16-C16+'Julio 2019'!H16</f>
        <v>1063</v>
      </c>
      <c r="I16" s="18">
        <f>+'Agosto 2018'!H16</f>
        <v>1067</v>
      </c>
      <c r="J16" s="17">
        <f t="shared" si="1"/>
        <v>-0.37488284910965325</v>
      </c>
    </row>
    <row r="17" spans="1:10" ht="13" x14ac:dyDescent="0.15">
      <c r="A17" s="1" t="s">
        <v>15</v>
      </c>
      <c r="B17" s="19">
        <v>51</v>
      </c>
      <c r="C17" s="19">
        <f>+'Agosto 2018'!B17</f>
        <v>34</v>
      </c>
      <c r="D17" s="17">
        <f t="shared" si="2"/>
        <v>50</v>
      </c>
      <c r="E17" s="2">
        <f>+B17+'Julio 2019'!E17</f>
        <v>531</v>
      </c>
      <c r="F17" s="2">
        <f>+C17+'Julio 2019'!F17</f>
        <v>536</v>
      </c>
      <c r="G17" s="17">
        <f t="shared" si="0"/>
        <v>-0.93283582089552242</v>
      </c>
      <c r="H17" s="2">
        <f>+B17-C17+'Julio 2019'!H17</f>
        <v>780</v>
      </c>
      <c r="I17" s="18">
        <f>+'Agosto 2018'!H17</f>
        <v>764</v>
      </c>
      <c r="J17" s="17">
        <f t="shared" si="1"/>
        <v>2.0942408376963351</v>
      </c>
    </row>
    <row r="18" spans="1:10" ht="13" x14ac:dyDescent="0.15">
      <c r="A18" s="1" t="s">
        <v>31</v>
      </c>
      <c r="B18" s="19">
        <v>32</v>
      </c>
      <c r="C18" s="19">
        <f>+'Agosto 2018'!B18</f>
        <v>25</v>
      </c>
      <c r="D18" s="17">
        <f t="shared" si="2"/>
        <v>28</v>
      </c>
      <c r="E18" s="2">
        <f>+B18+'Julio 2019'!E18</f>
        <v>361</v>
      </c>
      <c r="F18" s="2">
        <f>+C18+'Julio 2019'!F18</f>
        <v>300</v>
      </c>
      <c r="G18" s="17">
        <f t="shared" si="0"/>
        <v>20.333333333333332</v>
      </c>
      <c r="H18" s="2">
        <f>+B18-C18+'Julio 2019'!H18</f>
        <v>516</v>
      </c>
      <c r="I18" s="18">
        <f>+'Agosto 2018'!H18</f>
        <v>437</v>
      </c>
      <c r="J18" s="17">
        <f t="shared" si="1"/>
        <v>18.077803203661329</v>
      </c>
    </row>
    <row r="19" spans="1:10" x14ac:dyDescent="0.15">
      <c r="A19" s="8" t="s">
        <v>3</v>
      </c>
      <c r="B19" s="6">
        <f t="shared" ref="B19" si="5">+B14+B16+B15+B17+B18</f>
        <v>323</v>
      </c>
      <c r="C19" s="6">
        <f>SUM(C14:C18)</f>
        <v>299</v>
      </c>
      <c r="D19" s="7">
        <f>+(B19-C19)*100/C19</f>
        <v>8.0267558528428093</v>
      </c>
      <c r="E19" s="6">
        <f>SUM(E14:E18)</f>
        <v>3550</v>
      </c>
      <c r="F19" s="6">
        <f>SUM(F14:F18)</f>
        <v>3448</v>
      </c>
      <c r="G19" s="7">
        <f t="shared" si="0"/>
        <v>2.9582366589327145</v>
      </c>
      <c r="H19" s="6">
        <f>SUM(H14:H18)</f>
        <v>5141</v>
      </c>
      <c r="I19" s="6">
        <f>SUM(I14:I18)</f>
        <v>4957</v>
      </c>
      <c r="J19" s="7">
        <f t="shared" si="1"/>
        <v>3.7119225337905992</v>
      </c>
    </row>
    <row r="20" spans="1:10" ht="13" x14ac:dyDescent="0.15">
      <c r="A20" s="1" t="s">
        <v>16</v>
      </c>
      <c r="B20" s="19">
        <v>23</v>
      </c>
      <c r="C20" s="19">
        <f>+'Agosto 2018'!B20</f>
        <v>24</v>
      </c>
      <c r="D20" s="17">
        <f t="shared" ref="D20:D27" si="6">+(B20-C20)*100/C20</f>
        <v>-4.166666666666667</v>
      </c>
      <c r="E20" s="2">
        <f>+B20+'Julio 2019'!E20</f>
        <v>271</v>
      </c>
      <c r="F20" s="2">
        <f>+C20+'Julio 2019'!F20</f>
        <v>232</v>
      </c>
      <c r="G20" s="17">
        <f t="shared" si="0"/>
        <v>16.810344827586206</v>
      </c>
      <c r="H20" s="2">
        <f>+B20-C20+'Julio 2019'!H20</f>
        <v>392</v>
      </c>
      <c r="I20" s="18">
        <f>+'Agosto 2018'!H20</f>
        <v>352</v>
      </c>
      <c r="J20" s="17">
        <f t="shared" si="1"/>
        <v>11.363636363636363</v>
      </c>
    </row>
    <row r="21" spans="1:10" ht="13" x14ac:dyDescent="0.15">
      <c r="A21" s="1" t="s">
        <v>17</v>
      </c>
      <c r="B21" s="19">
        <v>26</v>
      </c>
      <c r="C21" s="19">
        <f>+'Agosto 2018'!B21</f>
        <v>20</v>
      </c>
      <c r="D21" s="17">
        <f t="shared" si="6"/>
        <v>30</v>
      </c>
      <c r="E21" s="2">
        <f>+B21+'Julio 2019'!E21</f>
        <v>242</v>
      </c>
      <c r="F21" s="2">
        <f>+C21+'Julio 2019'!F21</f>
        <v>245</v>
      </c>
      <c r="G21" s="17">
        <f t="shared" si="0"/>
        <v>-1.2244897959183674</v>
      </c>
      <c r="H21" s="2">
        <f>+B21-C21+'Julio 2019'!H21</f>
        <v>373</v>
      </c>
      <c r="I21" s="18">
        <f>+'Agosto 2018'!H21</f>
        <v>346</v>
      </c>
      <c r="J21" s="17">
        <f t="shared" si="1"/>
        <v>7.803468208092486</v>
      </c>
    </row>
    <row r="22" spans="1:10" ht="13" x14ac:dyDescent="0.15">
      <c r="A22" s="1" t="s">
        <v>19</v>
      </c>
      <c r="B22" s="19">
        <v>6</v>
      </c>
      <c r="C22" s="19">
        <f>+'Agosto 2018'!B22</f>
        <v>9</v>
      </c>
      <c r="D22" s="17">
        <f t="shared" si="6"/>
        <v>-33.333333333333336</v>
      </c>
      <c r="E22" s="2">
        <f>+B22+'Julio 2019'!E22</f>
        <v>118</v>
      </c>
      <c r="F22" s="2">
        <f>+C22+'Julio 2019'!F22</f>
        <v>117</v>
      </c>
      <c r="G22" s="17">
        <f t="shared" si="0"/>
        <v>0.85470085470085466</v>
      </c>
      <c r="H22" s="2">
        <f>+B22-C22+'Julio 2019'!H22</f>
        <v>183</v>
      </c>
      <c r="I22" s="18">
        <f>+'Agosto 2018'!H22</f>
        <v>161</v>
      </c>
      <c r="J22" s="17">
        <f t="shared" si="1"/>
        <v>13.664596273291925</v>
      </c>
    </row>
    <row r="23" spans="1:10" ht="13" x14ac:dyDescent="0.15">
      <c r="A23" s="1" t="s">
        <v>18</v>
      </c>
      <c r="B23" s="19">
        <v>19</v>
      </c>
      <c r="C23" s="19">
        <f>+'Agosto 2018'!B23</f>
        <v>12</v>
      </c>
      <c r="D23" s="17">
        <f t="shared" si="6"/>
        <v>58.333333333333336</v>
      </c>
      <c r="E23" s="2">
        <f>+B23+'Julio 2019'!E23</f>
        <v>131</v>
      </c>
      <c r="F23" s="2">
        <f>+C23+'Julio 2019'!F23</f>
        <v>118</v>
      </c>
      <c r="G23" s="17">
        <f t="shared" si="0"/>
        <v>11.016949152542374</v>
      </c>
      <c r="H23" s="2">
        <f>+B23-C23+'Julio 2019'!H23</f>
        <v>185</v>
      </c>
      <c r="I23" s="18">
        <f>+'Agosto 2018'!H23</f>
        <v>180</v>
      </c>
      <c r="J23" s="17">
        <f t="shared" si="1"/>
        <v>2.7777777777777777</v>
      </c>
    </row>
    <row r="24" spans="1:10" ht="13" x14ac:dyDescent="0.15">
      <c r="A24" s="1" t="s">
        <v>20</v>
      </c>
      <c r="B24" s="19">
        <v>9</v>
      </c>
      <c r="C24" s="19">
        <f>+'Agosto 2018'!B24</f>
        <v>10</v>
      </c>
      <c r="D24" s="17">
        <f t="shared" si="6"/>
        <v>-10</v>
      </c>
      <c r="E24" s="2">
        <f>+B24+'Julio 2019'!E24</f>
        <v>118</v>
      </c>
      <c r="F24" s="2">
        <f>+C24+'Julio 2019'!F24</f>
        <v>142</v>
      </c>
      <c r="G24" s="17">
        <f t="shared" si="0"/>
        <v>-16.901408450704224</v>
      </c>
      <c r="H24" s="2">
        <f>+B24-C24+'Julio 2019'!H24</f>
        <v>176</v>
      </c>
      <c r="I24" s="18">
        <f>+'Agosto 2018'!H24</f>
        <v>204</v>
      </c>
      <c r="J24" s="17">
        <f t="shared" si="1"/>
        <v>-13.725490196078431</v>
      </c>
    </row>
    <row r="25" spans="1:10" ht="13" x14ac:dyDescent="0.15">
      <c r="A25" s="1" t="s">
        <v>22</v>
      </c>
      <c r="B25" s="19">
        <v>27</v>
      </c>
      <c r="C25" s="19">
        <f>+'Agosto 2018'!B25</f>
        <v>24</v>
      </c>
      <c r="D25" s="17">
        <f t="shared" si="6"/>
        <v>12.5</v>
      </c>
      <c r="E25" s="2">
        <f>+B25+'Julio 2019'!E25</f>
        <v>259</v>
      </c>
      <c r="F25" s="2">
        <f>+C25+'Julio 2019'!F25</f>
        <v>216</v>
      </c>
      <c r="G25" s="17">
        <f t="shared" si="0"/>
        <v>19.907407407407408</v>
      </c>
      <c r="H25" s="2">
        <f>+B25-C25+'Julio 2019'!H25</f>
        <v>367</v>
      </c>
      <c r="I25" s="18">
        <f>+'Agosto 2018'!H25</f>
        <v>301</v>
      </c>
      <c r="J25" s="17">
        <f t="shared" si="1"/>
        <v>21.926910299003321</v>
      </c>
    </row>
    <row r="26" spans="1:10" ht="13" x14ac:dyDescent="0.15">
      <c r="A26" s="1" t="s">
        <v>21</v>
      </c>
      <c r="B26" s="19">
        <v>9</v>
      </c>
      <c r="C26" s="19">
        <f>+'Agosto 2018'!B26</f>
        <v>5</v>
      </c>
      <c r="D26" s="17">
        <f t="shared" si="6"/>
        <v>80</v>
      </c>
      <c r="E26" s="2">
        <f>+B26+'Julio 2019'!E26</f>
        <v>64</v>
      </c>
      <c r="F26" s="2">
        <f>+C26+'Julio 2019'!F26</f>
        <v>69</v>
      </c>
      <c r="G26" s="17">
        <f t="shared" si="0"/>
        <v>-7.2463768115942031</v>
      </c>
      <c r="H26" s="2">
        <f>+B26-C26+'Julio 2019'!H26</f>
        <v>93</v>
      </c>
      <c r="I26" s="18">
        <f>+'Agosto 2018'!H26</f>
        <v>97</v>
      </c>
      <c r="J26" s="17">
        <f t="shared" si="1"/>
        <v>-4.1237113402061851</v>
      </c>
    </row>
    <row r="27" spans="1:10" ht="13" x14ac:dyDescent="0.15">
      <c r="A27" s="1" t="s">
        <v>30</v>
      </c>
      <c r="B27" s="19">
        <v>7</v>
      </c>
      <c r="C27" s="19">
        <f>+'Agosto 2018'!B27</f>
        <v>3</v>
      </c>
      <c r="D27" s="17">
        <f t="shared" si="6"/>
        <v>133.33333333333334</v>
      </c>
      <c r="E27" s="2">
        <f>+B27+'Julio 2019'!E27</f>
        <v>29</v>
      </c>
      <c r="F27" s="2">
        <f>+C27+'Julio 2019'!F27</f>
        <v>27</v>
      </c>
      <c r="G27" s="17">
        <f t="shared" si="0"/>
        <v>7.4074074074074074</v>
      </c>
      <c r="H27" s="2">
        <f>+B27-C27+'Julio 2019'!H27</f>
        <v>47</v>
      </c>
      <c r="I27" s="18">
        <f>+'Agosto 2018'!H27</f>
        <v>32</v>
      </c>
      <c r="J27" s="17">
        <f t="shared" si="1"/>
        <v>46.875</v>
      </c>
    </row>
    <row r="28" spans="1:10" x14ac:dyDescent="0.15">
      <c r="A28" s="8" t="s">
        <v>27</v>
      </c>
      <c r="B28" s="6">
        <f>SUM(B20:B27)</f>
        <v>126</v>
      </c>
      <c r="C28" s="6">
        <f>SUM(C20:C27)</f>
        <v>107</v>
      </c>
      <c r="D28" s="7">
        <f>+(B28-C28)*100/C28</f>
        <v>17.757009345794394</v>
      </c>
      <c r="E28" s="6">
        <f>SUM(E20:E27)</f>
        <v>1232</v>
      </c>
      <c r="F28" s="6">
        <f>SUM(F20:F27)</f>
        <v>1166</v>
      </c>
      <c r="G28" s="7">
        <f>+(E28-F28)*100/F28</f>
        <v>5.6603773584905657</v>
      </c>
      <c r="H28" s="6">
        <f>SUM(H20:H27)</f>
        <v>1816</v>
      </c>
      <c r="I28" s="6">
        <f>SUM(I20:I27)</f>
        <v>1673</v>
      </c>
      <c r="J28" s="7">
        <f>+(H28-I28)*100/I28</f>
        <v>8.5475194261805143</v>
      </c>
    </row>
    <row r="29" spans="1:10" ht="14" x14ac:dyDescent="0.15">
      <c r="A29" s="16" t="s">
        <v>28</v>
      </c>
      <c r="B29" s="14">
        <f>+B7+B13+B19+B28</f>
        <v>1923</v>
      </c>
      <c r="C29" s="14">
        <f>+C7+C13+C19+C28</f>
        <v>1933</v>
      </c>
      <c r="D29" s="15">
        <f>+(B29-C29)*100/C29</f>
        <v>-0.5173305742369374</v>
      </c>
      <c r="E29" s="14">
        <f t="shared" ref="E29:I29" si="7">+E7+E13+E19+E28</f>
        <v>20447</v>
      </c>
      <c r="F29" s="14">
        <f t="shared" si="7"/>
        <v>21241</v>
      </c>
      <c r="G29" s="15">
        <f>+(E29-F29)*100/F29</f>
        <v>-3.7380537639470837</v>
      </c>
      <c r="H29" s="14">
        <f t="shared" si="7"/>
        <v>29377</v>
      </c>
      <c r="I29" s="14">
        <f t="shared" si="7"/>
        <v>30178</v>
      </c>
      <c r="J29" s="15">
        <f>+(H29-I29)*100/I29</f>
        <v>-2.6542514414474119</v>
      </c>
    </row>
    <row r="30" spans="1:10" x14ac:dyDescent="0.15">
      <c r="A30" s="13" t="s">
        <v>29</v>
      </c>
      <c r="B30" s="13">
        <f>+B29-B7</f>
        <v>1513</v>
      </c>
      <c r="C30" s="13">
        <f>+C29-C7</f>
        <v>1468</v>
      </c>
      <c r="D30" s="12">
        <f>+(B30-C30)*100/C30</f>
        <v>3.0653950953678475</v>
      </c>
      <c r="E30" s="13">
        <f t="shared" ref="E30:I30" si="8">+E29-E7</f>
        <v>16088</v>
      </c>
      <c r="F30" s="13">
        <f t="shared" si="8"/>
        <v>16260</v>
      </c>
      <c r="G30" s="12">
        <f>+(E30-F30)*100/F30</f>
        <v>-1.0578105781057812</v>
      </c>
      <c r="H30" s="13">
        <f t="shared" si="8"/>
        <v>23035</v>
      </c>
      <c r="I30" s="13">
        <f t="shared" si="8"/>
        <v>23097</v>
      </c>
      <c r="J30" s="12">
        <f>+(H30-I30)*100/I30</f>
        <v>-0.26843312984370266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4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165</v>
      </c>
      <c r="C4" s="19">
        <f>+'Julio 2018'!B4</f>
        <v>150</v>
      </c>
      <c r="D4" s="17">
        <f>+(B4-C4)*100/C4</f>
        <v>10</v>
      </c>
      <c r="E4" s="2">
        <f>+B4+'Junio 2019'!E4</f>
        <v>1082</v>
      </c>
      <c r="F4" s="2">
        <f>+C4+'Junio 2019'!F4</f>
        <v>1349</v>
      </c>
      <c r="G4" s="17">
        <f t="shared" ref="G4:G27" si="0">+(E4-F4)*100/F4</f>
        <v>-19.792438843587842</v>
      </c>
      <c r="H4" s="2">
        <f>+B4-C4+'Junio 2019'!H4</f>
        <v>1769</v>
      </c>
      <c r="I4" s="18">
        <f>+'Julio 2018'!H4</f>
        <v>2031</v>
      </c>
      <c r="J4" s="17">
        <f t="shared" ref="J4:J27" si="1">+(H4-I4)*100/I4</f>
        <v>-12.900049236829148</v>
      </c>
    </row>
    <row r="5" spans="1:10" ht="13" x14ac:dyDescent="0.15">
      <c r="A5" s="1" t="s">
        <v>5</v>
      </c>
      <c r="B5" s="19">
        <v>161</v>
      </c>
      <c r="C5" s="19">
        <f>+'Julio 2018'!B5</f>
        <v>182</v>
      </c>
      <c r="D5" s="17">
        <f t="shared" ref="D5:D18" si="2">+(B5-C5)*100/C5</f>
        <v>-11.538461538461538</v>
      </c>
      <c r="E5" s="2">
        <f>+B5+'Junio 2019'!E5</f>
        <v>1305</v>
      </c>
      <c r="F5" s="2">
        <f>+C5+'Junio 2019'!F5</f>
        <v>1500</v>
      </c>
      <c r="G5" s="17">
        <f t="shared" si="0"/>
        <v>-13</v>
      </c>
      <c r="H5" s="2">
        <f>+B5-C5+'Junio 2019'!H5</f>
        <v>2081</v>
      </c>
      <c r="I5" s="18">
        <f>+'Julio 2018'!H5</f>
        <v>2324</v>
      </c>
      <c r="J5" s="17">
        <f t="shared" si="1"/>
        <v>-10.456110154905335</v>
      </c>
    </row>
    <row r="6" spans="1:10" ht="13" x14ac:dyDescent="0.15">
      <c r="A6" s="1" t="s">
        <v>6</v>
      </c>
      <c r="B6" s="19">
        <v>216</v>
      </c>
      <c r="C6" s="19">
        <f>+'Julio 2018'!B6</f>
        <v>218</v>
      </c>
      <c r="D6" s="17">
        <f t="shared" si="2"/>
        <v>-0.91743119266055051</v>
      </c>
      <c r="E6" s="2">
        <f>+B6+'Junio 2019'!E6</f>
        <v>1562</v>
      </c>
      <c r="F6" s="2">
        <f>+C6+'Junio 2019'!F6</f>
        <v>1667</v>
      </c>
      <c r="G6" s="17">
        <f t="shared" si="0"/>
        <v>-6.2987402519496101</v>
      </c>
      <c r="H6" s="2">
        <f>+B6-C6+'Junio 2019'!H6</f>
        <v>2547</v>
      </c>
      <c r="I6" s="18">
        <f>+'Julio 2018'!H6</f>
        <v>2662</v>
      </c>
      <c r="J6" s="17">
        <f t="shared" si="1"/>
        <v>-4.3200601051840719</v>
      </c>
    </row>
    <row r="7" spans="1:10" x14ac:dyDescent="0.15">
      <c r="A7" s="8" t="s">
        <v>1</v>
      </c>
      <c r="B7" s="6">
        <f t="shared" ref="B7" si="3">+B4+B5+B6</f>
        <v>542</v>
      </c>
      <c r="C7" s="6">
        <f>SUM(C4:C6)</f>
        <v>550</v>
      </c>
      <c r="D7" s="7">
        <f>+(B7-C7)*100/C7</f>
        <v>-1.4545454545454546</v>
      </c>
      <c r="E7" s="6">
        <f>SUM(E4:E6)</f>
        <v>3949</v>
      </c>
      <c r="F7" s="6">
        <f>SUM(F4:F6)</f>
        <v>4516</v>
      </c>
      <c r="G7" s="7">
        <f t="shared" si="0"/>
        <v>-12.555358724534987</v>
      </c>
      <c r="H7" s="6">
        <f>SUM(H4:H6)</f>
        <v>6397</v>
      </c>
      <c r="I7" s="6">
        <f>SUM(I4:I6)</f>
        <v>7017</v>
      </c>
      <c r="J7" s="7">
        <f t="shared" si="1"/>
        <v>-8.8356847655693311</v>
      </c>
    </row>
    <row r="8" spans="1:10" ht="13" x14ac:dyDescent="0.15">
      <c r="A8" s="1" t="s">
        <v>7</v>
      </c>
      <c r="B8" s="19">
        <v>263</v>
      </c>
      <c r="C8" s="19">
        <f>+'Julio 2018'!B8</f>
        <v>206</v>
      </c>
      <c r="D8" s="17">
        <f t="shared" si="2"/>
        <v>27.66990291262136</v>
      </c>
      <c r="E8" s="2">
        <f>+B8+'Junio 2019'!E8</f>
        <v>1665</v>
      </c>
      <c r="F8" s="2">
        <f>+C8+'Junio 2019'!F8</f>
        <v>1646</v>
      </c>
      <c r="G8" s="17">
        <f t="shared" si="0"/>
        <v>1.1543134872417984</v>
      </c>
      <c r="H8" s="2">
        <f>+B8-C8+'Junio 2019'!H8</f>
        <v>2611</v>
      </c>
      <c r="I8" s="18">
        <f>+'Julio 2018'!H8</f>
        <v>2576</v>
      </c>
      <c r="J8" s="17">
        <f t="shared" si="1"/>
        <v>1.3586956521739131</v>
      </c>
    </row>
    <row r="9" spans="1:10" ht="13" x14ac:dyDescent="0.15">
      <c r="A9" s="1" t="s">
        <v>8</v>
      </c>
      <c r="B9" s="19">
        <v>263</v>
      </c>
      <c r="C9" s="19">
        <f>+'Julio 2018'!B9</f>
        <v>253</v>
      </c>
      <c r="D9" s="17">
        <f t="shared" si="2"/>
        <v>3.9525691699604741</v>
      </c>
      <c r="E9" s="2">
        <f>+B9+'Junio 2019'!E9</f>
        <v>1808</v>
      </c>
      <c r="F9" s="2">
        <f>+C9+'Junio 2019'!F9</f>
        <v>2076</v>
      </c>
      <c r="G9" s="17">
        <f t="shared" si="0"/>
        <v>-12.909441233140655</v>
      </c>
      <c r="H9" s="2">
        <f>+B9-C9+'Junio 2019'!H9</f>
        <v>2885</v>
      </c>
      <c r="I9" s="18">
        <f>+'Julio 2018'!H9</f>
        <v>3158</v>
      </c>
      <c r="J9" s="17">
        <f t="shared" si="1"/>
        <v>-8.6447118429385679</v>
      </c>
    </row>
    <row r="10" spans="1:10" ht="13" x14ac:dyDescent="0.15">
      <c r="A10" s="1" t="s">
        <v>9</v>
      </c>
      <c r="B10" s="19">
        <v>367</v>
      </c>
      <c r="C10" s="19">
        <f>+'Julio 2018'!B10</f>
        <v>338</v>
      </c>
      <c r="D10" s="17">
        <f t="shared" si="2"/>
        <v>8.5798816568047336</v>
      </c>
      <c r="E10" s="2">
        <f>+B10+'Junio 2019'!E10</f>
        <v>2688</v>
      </c>
      <c r="F10" s="2">
        <f>+C10+'Junio 2019'!F10</f>
        <v>2749</v>
      </c>
      <c r="G10" s="17">
        <f t="shared" si="0"/>
        <v>-2.2189887231720626</v>
      </c>
      <c r="H10" s="2">
        <f>+B10-C10+'Junio 2019'!H10</f>
        <v>4255</v>
      </c>
      <c r="I10" s="18">
        <f>+'Julio 2018'!H10</f>
        <v>4226</v>
      </c>
      <c r="J10" s="17">
        <f t="shared" si="1"/>
        <v>0.6862281116895409</v>
      </c>
    </row>
    <row r="11" spans="1:10" ht="13" x14ac:dyDescent="0.15">
      <c r="A11" s="1" t="s">
        <v>10</v>
      </c>
      <c r="B11" s="19">
        <v>284</v>
      </c>
      <c r="C11" s="19">
        <f>+'Julio 2018'!B11</f>
        <v>234</v>
      </c>
      <c r="D11" s="17">
        <f t="shared" si="2"/>
        <v>21.367521367521366</v>
      </c>
      <c r="E11" s="2">
        <f>+B11+'Junio 2019'!E11</f>
        <v>2055</v>
      </c>
      <c r="F11" s="2">
        <f>+C11+'Junio 2019'!F11</f>
        <v>1996</v>
      </c>
      <c r="G11" s="17">
        <f t="shared" si="0"/>
        <v>2.9559118236472948</v>
      </c>
      <c r="H11" s="2">
        <f>+B11-C11+'Junio 2019'!H11</f>
        <v>3158</v>
      </c>
      <c r="I11" s="18">
        <f>+'Julio 2018'!H11</f>
        <v>3115</v>
      </c>
      <c r="J11" s="17">
        <f t="shared" si="1"/>
        <v>1.3804173354735152</v>
      </c>
    </row>
    <row r="12" spans="1:10" ht="13" x14ac:dyDescent="0.15">
      <c r="A12" s="1" t="s">
        <v>11</v>
      </c>
      <c r="B12" s="19">
        <v>253</v>
      </c>
      <c r="C12" s="19">
        <f>+'Julio 2018'!B12</f>
        <v>246</v>
      </c>
      <c r="D12" s="17">
        <f t="shared" si="2"/>
        <v>2.845528455284553</v>
      </c>
      <c r="E12" s="2">
        <f>+B12+'Junio 2019'!E12</f>
        <v>2026</v>
      </c>
      <c r="F12" s="2">
        <f>+C12+'Junio 2019'!F12</f>
        <v>2117</v>
      </c>
      <c r="G12" s="17">
        <f t="shared" si="0"/>
        <v>-4.2985356636750121</v>
      </c>
      <c r="H12" s="2">
        <f>+B12-C12+'Junio 2019'!H12</f>
        <v>3167</v>
      </c>
      <c r="I12" s="18">
        <f>+'Julio 2018'!H12</f>
        <v>3245</v>
      </c>
      <c r="J12" s="17">
        <f t="shared" si="1"/>
        <v>-2.4036979969183361</v>
      </c>
    </row>
    <row r="13" spans="1:10" x14ac:dyDescent="0.15">
      <c r="A13" s="8" t="s">
        <v>2</v>
      </c>
      <c r="B13" s="6">
        <f t="shared" ref="B13" si="4">+B8+B9+B10+B11+B12</f>
        <v>1430</v>
      </c>
      <c r="C13" s="6">
        <f>SUM(C8:C12)</f>
        <v>1277</v>
      </c>
      <c r="D13" s="7">
        <f>+(B13-C13)*100/C13</f>
        <v>11.981205951448707</v>
      </c>
      <c r="E13" s="6">
        <f>SUM(E8:E12)</f>
        <v>10242</v>
      </c>
      <c r="F13" s="6">
        <f>SUM(F8:F12)</f>
        <v>10584</v>
      </c>
      <c r="G13" s="7">
        <f t="shared" si="0"/>
        <v>-3.2312925170068025</v>
      </c>
      <c r="H13" s="6">
        <f>SUM(H8:H12)</f>
        <v>16076</v>
      </c>
      <c r="I13" s="6">
        <f>SUM(I8:I12)</f>
        <v>16320</v>
      </c>
      <c r="J13" s="7">
        <f t="shared" si="1"/>
        <v>-1.4950980392156863</v>
      </c>
    </row>
    <row r="14" spans="1:10" ht="13" x14ac:dyDescent="0.15">
      <c r="A14" s="1" t="s">
        <v>12</v>
      </c>
      <c r="B14" s="19">
        <v>126</v>
      </c>
      <c r="C14" s="19">
        <f>+'Julio 2018'!B14</f>
        <v>123</v>
      </c>
      <c r="D14" s="17">
        <f t="shared" si="2"/>
        <v>2.4390243902439024</v>
      </c>
      <c r="E14" s="2">
        <f>+B14+'Junio 2019'!E14</f>
        <v>922</v>
      </c>
      <c r="F14" s="2">
        <f>+C14+'Junio 2019'!F14</f>
        <v>1016</v>
      </c>
      <c r="G14" s="17">
        <f t="shared" si="0"/>
        <v>-9.2519685039370074</v>
      </c>
      <c r="H14" s="2">
        <f>+B14-C14+'Junio 2019'!H14</f>
        <v>1505</v>
      </c>
      <c r="I14" s="18">
        <f>+'Julio 2018'!H14</f>
        <v>1551</v>
      </c>
      <c r="J14" s="17">
        <f t="shared" si="1"/>
        <v>-2.9658284977433915</v>
      </c>
    </row>
    <row r="15" spans="1:10" ht="13" x14ac:dyDescent="0.15">
      <c r="A15" s="1" t="s">
        <v>13</v>
      </c>
      <c r="B15" s="19">
        <v>87</v>
      </c>
      <c r="C15" s="19">
        <f>+'Julio 2018'!B15</f>
        <v>85</v>
      </c>
      <c r="D15" s="17">
        <f t="shared" si="2"/>
        <v>2.3529411764705883</v>
      </c>
      <c r="E15" s="2">
        <f>+B15+'Junio 2019'!E15</f>
        <v>806</v>
      </c>
      <c r="F15" s="2">
        <f>+C15+'Junio 2019'!F15</f>
        <v>710</v>
      </c>
      <c r="G15" s="17">
        <f t="shared" si="0"/>
        <v>13.52112676056338</v>
      </c>
      <c r="H15" s="2">
        <f>+B15-C15+'Junio 2019'!H15</f>
        <v>1255</v>
      </c>
      <c r="I15" s="18">
        <f>+'Julio 2018'!H15</f>
        <v>1139</v>
      </c>
      <c r="J15" s="17">
        <f t="shared" si="1"/>
        <v>10.184372256365233</v>
      </c>
    </row>
    <row r="16" spans="1:10" ht="13" x14ac:dyDescent="0.15">
      <c r="A16" s="1" t="s">
        <v>14</v>
      </c>
      <c r="B16" s="19">
        <v>94</v>
      </c>
      <c r="C16" s="19">
        <f>+'Julio 2018'!B16</f>
        <v>72</v>
      </c>
      <c r="D16" s="17">
        <f t="shared" si="2"/>
        <v>30.555555555555557</v>
      </c>
      <c r="E16" s="2">
        <f>+B16+'Junio 2019'!E16</f>
        <v>690</v>
      </c>
      <c r="F16" s="2">
        <f>+C16+'Junio 2019'!F16</f>
        <v>646</v>
      </c>
      <c r="G16" s="17">
        <f t="shared" si="0"/>
        <v>6.8111455108359129</v>
      </c>
      <c r="H16" s="2">
        <f>+B16-C16+'Junio 2019'!H16</f>
        <v>1085</v>
      </c>
      <c r="I16" s="18">
        <f>+'Julio 2018'!H16</f>
        <v>1036</v>
      </c>
      <c r="J16" s="17">
        <f t="shared" si="1"/>
        <v>4.7297297297297298</v>
      </c>
    </row>
    <row r="17" spans="1:10" ht="13" x14ac:dyDescent="0.15">
      <c r="A17" s="1" t="s">
        <v>15</v>
      </c>
      <c r="B17" s="19">
        <v>79</v>
      </c>
      <c r="C17" s="19">
        <f>+'Julio 2018'!B17</f>
        <v>57</v>
      </c>
      <c r="D17" s="17">
        <f t="shared" si="2"/>
        <v>38.596491228070178</v>
      </c>
      <c r="E17" s="2">
        <f>+B17+'Junio 2019'!E17</f>
        <v>480</v>
      </c>
      <c r="F17" s="2">
        <f>+C17+'Junio 2019'!F17</f>
        <v>502</v>
      </c>
      <c r="G17" s="17">
        <f t="shared" si="0"/>
        <v>-4.382470119521912</v>
      </c>
      <c r="H17" s="2">
        <f>+B17-C17+'Junio 2019'!H17</f>
        <v>763</v>
      </c>
      <c r="I17" s="18">
        <f>+'Julio 2018'!H17</f>
        <v>767</v>
      </c>
      <c r="J17" s="17">
        <f t="shared" si="1"/>
        <v>-0.5215123859191656</v>
      </c>
    </row>
    <row r="18" spans="1:10" ht="13" x14ac:dyDescent="0.15">
      <c r="A18" s="1" t="s">
        <v>31</v>
      </c>
      <c r="B18" s="19">
        <v>53</v>
      </c>
      <c r="C18" s="19">
        <f>+'Julio 2018'!B18</f>
        <v>39</v>
      </c>
      <c r="D18" s="17">
        <f t="shared" si="2"/>
        <v>35.897435897435898</v>
      </c>
      <c r="E18" s="2">
        <f>+B18+'Junio 2019'!E18</f>
        <v>329</v>
      </c>
      <c r="F18" s="2">
        <f>+C18+'Junio 2019'!F18</f>
        <v>275</v>
      </c>
      <c r="G18" s="17">
        <f t="shared" si="0"/>
        <v>19.636363636363637</v>
      </c>
      <c r="H18" s="2">
        <f>+B18-C18+'Junio 2019'!H18</f>
        <v>509</v>
      </c>
      <c r="I18" s="18">
        <f>+'Julio 2018'!H18</f>
        <v>435</v>
      </c>
      <c r="J18" s="17">
        <f t="shared" si="1"/>
        <v>17.011494252873565</v>
      </c>
    </row>
    <row r="19" spans="1:10" x14ac:dyDescent="0.15">
      <c r="A19" s="8" t="s">
        <v>3</v>
      </c>
      <c r="B19" s="6">
        <f t="shared" ref="B19" si="5">+B14+B16+B15+B17+B18</f>
        <v>439</v>
      </c>
      <c r="C19" s="6">
        <f>SUM(C14:C18)</f>
        <v>376</v>
      </c>
      <c r="D19" s="7">
        <f>+(B19-C19)*100/C19</f>
        <v>16.75531914893617</v>
      </c>
      <c r="E19" s="6">
        <f>SUM(E14:E18)</f>
        <v>3227</v>
      </c>
      <c r="F19" s="6">
        <f>SUM(F14:F18)</f>
        <v>3149</v>
      </c>
      <c r="G19" s="7">
        <f t="shared" si="0"/>
        <v>2.4769768180374721</v>
      </c>
      <c r="H19" s="6">
        <f>SUM(H14:H18)</f>
        <v>5117</v>
      </c>
      <c r="I19" s="6">
        <f>SUM(I14:I18)</f>
        <v>4928</v>
      </c>
      <c r="J19" s="7">
        <f t="shared" si="1"/>
        <v>3.8352272727272729</v>
      </c>
    </row>
    <row r="20" spans="1:10" ht="13" x14ac:dyDescent="0.15">
      <c r="A20" s="1" t="s">
        <v>16</v>
      </c>
      <c r="B20" s="19">
        <v>26</v>
      </c>
      <c r="C20" s="19">
        <f>+'Julio 2018'!B20</f>
        <v>28</v>
      </c>
      <c r="D20" s="17">
        <f t="shared" ref="D20:D27" si="6">+(B20-C20)*100/C20</f>
        <v>-7.1428571428571432</v>
      </c>
      <c r="E20" s="2">
        <f>+B20+'Junio 2019'!E20</f>
        <v>248</v>
      </c>
      <c r="F20" s="2">
        <f>+C20+'Junio 2019'!F20</f>
        <v>208</v>
      </c>
      <c r="G20" s="17">
        <f t="shared" si="0"/>
        <v>19.23076923076923</v>
      </c>
      <c r="H20" s="2">
        <f>+B20-C20+'Junio 2019'!H20</f>
        <v>393</v>
      </c>
      <c r="I20" s="18">
        <f>+'Julio 2018'!H20</f>
        <v>347</v>
      </c>
      <c r="J20" s="17">
        <f t="shared" si="1"/>
        <v>13.256484149855908</v>
      </c>
    </row>
    <row r="21" spans="1:10" ht="13" x14ac:dyDescent="0.15">
      <c r="A21" s="1" t="s">
        <v>17</v>
      </c>
      <c r="B21" s="19">
        <v>32</v>
      </c>
      <c r="C21" s="19">
        <f>+'Julio 2018'!B21</f>
        <v>29</v>
      </c>
      <c r="D21" s="17">
        <f t="shared" si="6"/>
        <v>10.344827586206897</v>
      </c>
      <c r="E21" s="2">
        <f>+B21+'Junio 2019'!E21</f>
        <v>216</v>
      </c>
      <c r="F21" s="2">
        <f>+C21+'Junio 2019'!F21</f>
        <v>225</v>
      </c>
      <c r="G21" s="17">
        <f t="shared" si="0"/>
        <v>-4</v>
      </c>
      <c r="H21" s="2">
        <f>+B21-C21+'Junio 2019'!H21</f>
        <v>367</v>
      </c>
      <c r="I21" s="18">
        <f>+'Julio 2018'!H21</f>
        <v>362</v>
      </c>
      <c r="J21" s="17">
        <f t="shared" si="1"/>
        <v>1.3812154696132597</v>
      </c>
    </row>
    <row r="22" spans="1:10" ht="13" x14ac:dyDescent="0.15">
      <c r="A22" s="1" t="s">
        <v>19</v>
      </c>
      <c r="B22" s="19">
        <v>7</v>
      </c>
      <c r="C22" s="19">
        <f>+'Julio 2018'!B22</f>
        <v>15</v>
      </c>
      <c r="D22" s="17">
        <f t="shared" si="6"/>
        <v>-53.333333333333336</v>
      </c>
      <c r="E22" s="2">
        <f>+B22+'Junio 2019'!E22</f>
        <v>112</v>
      </c>
      <c r="F22" s="2">
        <f>+C22+'Junio 2019'!F22</f>
        <v>108</v>
      </c>
      <c r="G22" s="17">
        <f t="shared" si="0"/>
        <v>3.7037037037037037</v>
      </c>
      <c r="H22" s="2">
        <f>+B22-C22+'Junio 2019'!H22</f>
        <v>186</v>
      </c>
      <c r="I22" s="18">
        <f>+'Julio 2018'!H22</f>
        <v>160</v>
      </c>
      <c r="J22" s="17">
        <f t="shared" si="1"/>
        <v>16.25</v>
      </c>
    </row>
    <row r="23" spans="1:10" ht="13" x14ac:dyDescent="0.15">
      <c r="A23" s="1" t="s">
        <v>18</v>
      </c>
      <c r="B23" s="19">
        <v>13</v>
      </c>
      <c r="C23" s="19">
        <f>+'Julio 2018'!B23</f>
        <v>12</v>
      </c>
      <c r="D23" s="17">
        <f t="shared" si="6"/>
        <v>8.3333333333333339</v>
      </c>
      <c r="E23" s="2">
        <f>+B23+'Junio 2019'!E23</f>
        <v>112</v>
      </c>
      <c r="F23" s="2">
        <f>+C23+'Junio 2019'!F23</f>
        <v>106</v>
      </c>
      <c r="G23" s="17">
        <f t="shared" si="0"/>
        <v>5.6603773584905657</v>
      </c>
      <c r="H23" s="2">
        <f>+B23-C23+'Junio 2019'!H23</f>
        <v>178</v>
      </c>
      <c r="I23" s="18">
        <f>+'Julio 2018'!H23</f>
        <v>178</v>
      </c>
      <c r="J23" s="17">
        <f t="shared" si="1"/>
        <v>0</v>
      </c>
    </row>
    <row r="24" spans="1:10" ht="13" x14ac:dyDescent="0.15">
      <c r="A24" s="1" t="s">
        <v>20</v>
      </c>
      <c r="B24" s="19">
        <v>13</v>
      </c>
      <c r="C24" s="19">
        <f>+'Julio 2018'!B24</f>
        <v>16</v>
      </c>
      <c r="D24" s="17">
        <f t="shared" si="6"/>
        <v>-18.75</v>
      </c>
      <c r="E24" s="2">
        <f>+B24+'Junio 2019'!E24</f>
        <v>109</v>
      </c>
      <c r="F24" s="2">
        <f>+C24+'Junio 2019'!F24</f>
        <v>132</v>
      </c>
      <c r="G24" s="17">
        <f t="shared" si="0"/>
        <v>-17.424242424242426</v>
      </c>
      <c r="H24" s="2">
        <f>+B24-C24+'Junio 2019'!H24</f>
        <v>177</v>
      </c>
      <c r="I24" s="18">
        <f>+'Julio 2018'!H24</f>
        <v>204</v>
      </c>
      <c r="J24" s="17">
        <f t="shared" si="1"/>
        <v>-13.235294117647058</v>
      </c>
    </row>
    <row r="25" spans="1:10" ht="13" x14ac:dyDescent="0.15">
      <c r="A25" s="1" t="s">
        <v>22</v>
      </c>
      <c r="B25" s="19">
        <v>31</v>
      </c>
      <c r="C25" s="19">
        <f>+'Julio 2018'!B25</f>
        <v>25</v>
      </c>
      <c r="D25" s="17">
        <f t="shared" si="6"/>
        <v>24</v>
      </c>
      <c r="E25" s="2">
        <f>+B25+'Junio 2019'!E25</f>
        <v>232</v>
      </c>
      <c r="F25" s="2">
        <f>+C25+'Junio 2019'!F25</f>
        <v>192</v>
      </c>
      <c r="G25" s="17">
        <f t="shared" si="0"/>
        <v>20.833333333333332</v>
      </c>
      <c r="H25" s="2">
        <f>+B25-C25+'Junio 2019'!H25</f>
        <v>364</v>
      </c>
      <c r="I25" s="18">
        <f>+'Julio 2018'!H25</f>
        <v>297</v>
      </c>
      <c r="J25" s="17">
        <f t="shared" si="1"/>
        <v>22.558922558922561</v>
      </c>
    </row>
    <row r="26" spans="1:10" ht="13" x14ac:dyDescent="0.15">
      <c r="A26" s="1" t="s">
        <v>21</v>
      </c>
      <c r="B26" s="19">
        <v>11</v>
      </c>
      <c r="C26" s="19">
        <f>+'Julio 2018'!B26</f>
        <v>8</v>
      </c>
      <c r="D26" s="17">
        <f t="shared" si="6"/>
        <v>37.5</v>
      </c>
      <c r="E26" s="2">
        <f>+B26+'Junio 2019'!E26</f>
        <v>55</v>
      </c>
      <c r="F26" s="2">
        <f>+C26+'Junio 2019'!F26</f>
        <v>64</v>
      </c>
      <c r="G26" s="17">
        <f t="shared" si="0"/>
        <v>-14.0625</v>
      </c>
      <c r="H26" s="2">
        <f>+B26-C26+'Junio 2019'!H26</f>
        <v>89</v>
      </c>
      <c r="I26" s="18">
        <f>+'Julio 2018'!H26</f>
        <v>100</v>
      </c>
      <c r="J26" s="17">
        <f t="shared" si="1"/>
        <v>-11</v>
      </c>
    </row>
    <row r="27" spans="1:10" ht="13" x14ac:dyDescent="0.15">
      <c r="A27" s="1" t="s">
        <v>30</v>
      </c>
      <c r="B27" s="19">
        <v>8</v>
      </c>
      <c r="C27" s="19">
        <f>+'Julio 2018'!B27</f>
        <v>2</v>
      </c>
      <c r="D27" s="17">
        <f t="shared" si="6"/>
        <v>300</v>
      </c>
      <c r="E27" s="2">
        <f>+B27+'Junio 2019'!E27</f>
        <v>22</v>
      </c>
      <c r="F27" s="2">
        <f>+C27+'Junio 2019'!F27</f>
        <v>24</v>
      </c>
      <c r="G27" s="17">
        <f t="shared" si="0"/>
        <v>-8.3333333333333339</v>
      </c>
      <c r="H27" s="2">
        <f>+B27-C27+'Junio 2019'!H27</f>
        <v>43</v>
      </c>
      <c r="I27" s="18">
        <f>+'Julio 2018'!H27</f>
        <v>31</v>
      </c>
      <c r="J27" s="17">
        <f t="shared" si="1"/>
        <v>38.70967741935484</v>
      </c>
    </row>
    <row r="28" spans="1:10" x14ac:dyDescent="0.15">
      <c r="A28" s="8" t="s">
        <v>27</v>
      </c>
      <c r="B28" s="6">
        <f>SUM(B20:B27)</f>
        <v>141</v>
      </c>
      <c r="C28" s="6">
        <f>SUM(C20:C27)</f>
        <v>135</v>
      </c>
      <c r="D28" s="7">
        <f>+(B28-C28)*100/C28</f>
        <v>4.4444444444444446</v>
      </c>
      <c r="E28" s="6">
        <f>SUM(E20:E27)</f>
        <v>1106</v>
      </c>
      <c r="F28" s="6">
        <f>SUM(F20:F27)</f>
        <v>1059</v>
      </c>
      <c r="G28" s="7">
        <f>+(E28-F28)*100/F28</f>
        <v>4.4381491973559966</v>
      </c>
      <c r="H28" s="6">
        <f>SUM(H20:H27)</f>
        <v>1797</v>
      </c>
      <c r="I28" s="6">
        <f>SUM(I20:I27)</f>
        <v>1679</v>
      </c>
      <c r="J28" s="7">
        <f>+(H28-I28)*100/I28</f>
        <v>7.027992852888624</v>
      </c>
    </row>
    <row r="29" spans="1:10" ht="14" x14ac:dyDescent="0.15">
      <c r="A29" s="16" t="s">
        <v>28</v>
      </c>
      <c r="B29" s="14">
        <f>+B7+B13+B19+B28</f>
        <v>2552</v>
      </c>
      <c r="C29" s="14">
        <f>+C7+C13+C19+C28</f>
        <v>2338</v>
      </c>
      <c r="D29" s="15">
        <f>+(B29-C29)*100/C29</f>
        <v>9.153122326775021</v>
      </c>
      <c r="E29" s="14">
        <f t="shared" ref="E29:I29" si="7">+E7+E13+E19+E28</f>
        <v>18524</v>
      </c>
      <c r="F29" s="14">
        <f t="shared" si="7"/>
        <v>19308</v>
      </c>
      <c r="G29" s="15">
        <f>+(E29-F29)*100/F29</f>
        <v>-4.0604930598715558</v>
      </c>
      <c r="H29" s="14">
        <f t="shared" si="7"/>
        <v>29387</v>
      </c>
      <c r="I29" s="14">
        <f t="shared" si="7"/>
        <v>29944</v>
      </c>
      <c r="J29" s="15">
        <f>+(H29-I29)*100/I29</f>
        <v>-1.860138925995191</v>
      </c>
    </row>
    <row r="30" spans="1:10" x14ac:dyDescent="0.15">
      <c r="A30" s="13" t="s">
        <v>29</v>
      </c>
      <c r="B30" s="13">
        <f>+B29-B7</f>
        <v>2010</v>
      </c>
      <c r="C30" s="13">
        <f>+C29-C7</f>
        <v>1788</v>
      </c>
      <c r="D30" s="12">
        <f>+(B30-C30)*100/C30</f>
        <v>12.416107382550335</v>
      </c>
      <c r="E30" s="13">
        <f t="shared" ref="E30:I30" si="8">+E29-E7</f>
        <v>14575</v>
      </c>
      <c r="F30" s="13">
        <f t="shared" si="8"/>
        <v>14792</v>
      </c>
      <c r="G30" s="12">
        <f>+(E30-F30)*100/F30</f>
        <v>-1.4670091941590049</v>
      </c>
      <c r="H30" s="13">
        <f t="shared" si="8"/>
        <v>22990</v>
      </c>
      <c r="I30" s="13">
        <f t="shared" si="8"/>
        <v>22927</v>
      </c>
      <c r="J30" s="12">
        <f>+(H30-I30)*100/I30</f>
        <v>0.27478518776987831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7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169</v>
      </c>
      <c r="C4" s="19">
        <f>+'Junio 2018'!B4</f>
        <v>161</v>
      </c>
      <c r="D4" s="17">
        <f>+(B4-C4)*100/C4</f>
        <v>4.9689440993788816</v>
      </c>
      <c r="E4" s="2">
        <f>+B4+'Mayo 2019'!E4</f>
        <v>917</v>
      </c>
      <c r="F4" s="2">
        <f>+C4+'Mayo 2019'!F4</f>
        <v>1199</v>
      </c>
      <c r="G4" s="17">
        <f t="shared" ref="G4:G27" si="0">+(E4-F4)*100/F4</f>
        <v>-23.519599666388658</v>
      </c>
      <c r="H4" s="2">
        <f>+B4-C4+'Mayo 2019'!H4</f>
        <v>1754</v>
      </c>
      <c r="I4" s="18">
        <f>+'Junio 2018'!H4</f>
        <v>2021</v>
      </c>
      <c r="J4" s="17">
        <f t="shared" ref="J4:J27" si="1">+(H4-I4)*100/I4</f>
        <v>-13.211281543790204</v>
      </c>
    </row>
    <row r="5" spans="1:10" ht="13" x14ac:dyDescent="0.15">
      <c r="A5" s="1" t="s">
        <v>5</v>
      </c>
      <c r="B5" s="19">
        <v>187</v>
      </c>
      <c r="C5" s="19">
        <f>+'Junio 2018'!B5</f>
        <v>237</v>
      </c>
      <c r="D5" s="17">
        <f t="shared" ref="D5:D18" si="2">+(B5-C5)*100/C5</f>
        <v>-21.09704641350211</v>
      </c>
      <c r="E5" s="2">
        <f>+B5+'Mayo 2019'!E5</f>
        <v>1144</v>
      </c>
      <c r="F5" s="2">
        <f>+C5+'Mayo 2019'!F5</f>
        <v>1318</v>
      </c>
      <c r="G5" s="17">
        <f t="shared" si="0"/>
        <v>-13.201820940819424</v>
      </c>
      <c r="H5" s="2">
        <f>+B5-C5+'Mayo 2019'!H5</f>
        <v>2102</v>
      </c>
      <c r="I5" s="18">
        <f>+'Junio 2018'!H5</f>
        <v>2298</v>
      </c>
      <c r="J5" s="17">
        <f t="shared" si="1"/>
        <v>-8.529155787641427</v>
      </c>
    </row>
    <row r="6" spans="1:10" ht="13" x14ac:dyDescent="0.15">
      <c r="A6" s="1" t="s">
        <v>6</v>
      </c>
      <c r="B6" s="19">
        <v>194</v>
      </c>
      <c r="C6" s="19">
        <f>+'Junio 2018'!B6</f>
        <v>234</v>
      </c>
      <c r="D6" s="17">
        <f t="shared" si="2"/>
        <v>-17.094017094017094</v>
      </c>
      <c r="E6" s="2">
        <f>+B6+'Mayo 2019'!E6</f>
        <v>1346</v>
      </c>
      <c r="F6" s="2">
        <f>+C6+'Mayo 2019'!F6</f>
        <v>1449</v>
      </c>
      <c r="G6" s="17">
        <f t="shared" si="0"/>
        <v>-7.108350586611456</v>
      </c>
      <c r="H6" s="2">
        <f>+B6-C6+'Mayo 2019'!H6</f>
        <v>2549</v>
      </c>
      <c r="I6" s="18">
        <f>+'Junio 2018'!H6</f>
        <v>2627</v>
      </c>
      <c r="J6" s="17">
        <f t="shared" si="1"/>
        <v>-2.9691663494480398</v>
      </c>
    </row>
    <row r="7" spans="1:10" x14ac:dyDescent="0.15">
      <c r="A7" s="8" t="s">
        <v>1</v>
      </c>
      <c r="B7" s="6">
        <f t="shared" ref="B7" si="3">+B4+B5+B6</f>
        <v>550</v>
      </c>
      <c r="C7" s="6">
        <f>SUM(C4:C6)</f>
        <v>632</v>
      </c>
      <c r="D7" s="7">
        <f>+(B7-C7)*100/C7</f>
        <v>-12.974683544303797</v>
      </c>
      <c r="E7" s="6">
        <f>SUM(E4:E6)</f>
        <v>3407</v>
      </c>
      <c r="F7" s="6">
        <f>SUM(F4:F6)</f>
        <v>3966</v>
      </c>
      <c r="G7" s="7">
        <f t="shared" si="0"/>
        <v>-14.094805849722642</v>
      </c>
      <c r="H7" s="6">
        <f>SUM(H4:H6)</f>
        <v>6405</v>
      </c>
      <c r="I7" s="6">
        <f>SUM(I4:I6)</f>
        <v>6946</v>
      </c>
      <c r="J7" s="7">
        <f t="shared" si="1"/>
        <v>-7.7886553412035706</v>
      </c>
    </row>
    <row r="8" spans="1:10" ht="13" x14ac:dyDescent="0.15">
      <c r="A8" s="1" t="s">
        <v>7</v>
      </c>
      <c r="B8" s="19">
        <v>218</v>
      </c>
      <c r="C8" s="19">
        <f>+'Junio 2018'!B8</f>
        <v>239</v>
      </c>
      <c r="D8" s="17">
        <f t="shared" si="2"/>
        <v>-8.7866108786610884</v>
      </c>
      <c r="E8" s="2">
        <f>+B8+'Mayo 2019'!E8</f>
        <v>1402</v>
      </c>
      <c r="F8" s="2">
        <f>+C8+'Mayo 2019'!F8</f>
        <v>1440</v>
      </c>
      <c r="G8" s="17">
        <f t="shared" si="0"/>
        <v>-2.6388888888888888</v>
      </c>
      <c r="H8" s="2">
        <f>+B8-C8+'Mayo 2019'!H8</f>
        <v>2554</v>
      </c>
      <c r="I8" s="18">
        <f>+'Junio 2018'!H8</f>
        <v>2606</v>
      </c>
      <c r="J8" s="17">
        <f t="shared" si="1"/>
        <v>-1.9953952417498082</v>
      </c>
    </row>
    <row r="9" spans="1:10" ht="13" x14ac:dyDescent="0.15">
      <c r="A9" s="1" t="s">
        <v>8</v>
      </c>
      <c r="B9" s="19">
        <v>251</v>
      </c>
      <c r="C9" s="19">
        <f>+'Junio 2018'!B9</f>
        <v>281</v>
      </c>
      <c r="D9" s="17">
        <f t="shared" si="2"/>
        <v>-10.676156583629894</v>
      </c>
      <c r="E9" s="2">
        <f>+B9+'Mayo 2019'!E9</f>
        <v>1545</v>
      </c>
      <c r="F9" s="2">
        <f>+C9+'Mayo 2019'!F9</f>
        <v>1823</v>
      </c>
      <c r="G9" s="17">
        <f t="shared" si="0"/>
        <v>-15.249588590235875</v>
      </c>
      <c r="H9" s="2">
        <f>+B9-C9+'Mayo 2019'!H9</f>
        <v>2875</v>
      </c>
      <c r="I9" s="18">
        <f>+'Junio 2018'!H9</f>
        <v>3134</v>
      </c>
      <c r="J9" s="17">
        <f t="shared" si="1"/>
        <v>-8.26419910657307</v>
      </c>
    </row>
    <row r="10" spans="1:10" ht="13" x14ac:dyDescent="0.15">
      <c r="A10" s="1" t="s">
        <v>9</v>
      </c>
      <c r="B10" s="19">
        <v>326</v>
      </c>
      <c r="C10" s="19">
        <f>+'Junio 2018'!B10</f>
        <v>349</v>
      </c>
      <c r="D10" s="17">
        <f t="shared" si="2"/>
        <v>-6.5902578796561606</v>
      </c>
      <c r="E10" s="2">
        <f>+B10+'Mayo 2019'!E10</f>
        <v>2321</v>
      </c>
      <c r="F10" s="2">
        <f>+C10+'Mayo 2019'!F10</f>
        <v>2411</v>
      </c>
      <c r="G10" s="17">
        <f t="shared" si="0"/>
        <v>-3.7328909166321029</v>
      </c>
      <c r="H10" s="2">
        <f>+B10-C10+'Mayo 2019'!H10</f>
        <v>4226</v>
      </c>
      <c r="I10" s="18">
        <f>+'Junio 2018'!H10</f>
        <v>4199</v>
      </c>
      <c r="J10" s="17">
        <f t="shared" si="1"/>
        <v>0.64301024053346034</v>
      </c>
    </row>
    <row r="11" spans="1:10" ht="13" x14ac:dyDescent="0.15">
      <c r="A11" s="1" t="s">
        <v>10</v>
      </c>
      <c r="B11" s="19">
        <v>293</v>
      </c>
      <c r="C11" s="19">
        <f>+'Junio 2018'!B11</f>
        <v>283</v>
      </c>
      <c r="D11" s="17">
        <f t="shared" si="2"/>
        <v>3.5335689045936394</v>
      </c>
      <c r="E11" s="2">
        <f>+B11+'Mayo 2019'!E11</f>
        <v>1771</v>
      </c>
      <c r="F11" s="2">
        <f>+C11+'Mayo 2019'!F11</f>
        <v>1762</v>
      </c>
      <c r="G11" s="17">
        <f t="shared" si="0"/>
        <v>0.51078320090805907</v>
      </c>
      <c r="H11" s="2">
        <f>+B11-C11+'Mayo 2019'!H11</f>
        <v>3108</v>
      </c>
      <c r="I11" s="18">
        <f>+'Junio 2018'!H11</f>
        <v>3104</v>
      </c>
      <c r="J11" s="17">
        <f t="shared" si="1"/>
        <v>0.12886597938144329</v>
      </c>
    </row>
    <row r="12" spans="1:10" ht="13" x14ac:dyDescent="0.15">
      <c r="A12" s="1" t="s">
        <v>11</v>
      </c>
      <c r="B12" s="19">
        <v>265</v>
      </c>
      <c r="C12" s="19">
        <f>+'Junio 2018'!B12</f>
        <v>315</v>
      </c>
      <c r="D12" s="17">
        <f t="shared" si="2"/>
        <v>-15.873015873015873</v>
      </c>
      <c r="E12" s="2">
        <f>+B12+'Mayo 2019'!E12</f>
        <v>1773</v>
      </c>
      <c r="F12" s="2">
        <f>+C12+'Mayo 2019'!F12</f>
        <v>1871</v>
      </c>
      <c r="G12" s="17">
        <f t="shared" si="0"/>
        <v>-5.237840726884019</v>
      </c>
      <c r="H12" s="2">
        <f>+B12-C12+'Mayo 2019'!H12</f>
        <v>3160</v>
      </c>
      <c r="I12" s="18">
        <f>+'Junio 2018'!H12</f>
        <v>3206</v>
      </c>
      <c r="J12" s="17">
        <f t="shared" si="1"/>
        <v>-1.4348097317529631</v>
      </c>
    </row>
    <row r="13" spans="1:10" x14ac:dyDescent="0.15">
      <c r="A13" s="8" t="s">
        <v>2</v>
      </c>
      <c r="B13" s="6">
        <f t="shared" ref="B13" si="4">+B8+B9+B10+B11+B12</f>
        <v>1353</v>
      </c>
      <c r="C13" s="6">
        <f>SUM(C8:C12)</f>
        <v>1467</v>
      </c>
      <c r="D13" s="7">
        <f>+(B13-C13)*100/C13</f>
        <v>-7.7709611451942742</v>
      </c>
      <c r="E13" s="6">
        <f>SUM(E8:E12)</f>
        <v>8812</v>
      </c>
      <c r="F13" s="6">
        <f>SUM(F8:F12)</f>
        <v>9307</v>
      </c>
      <c r="G13" s="7">
        <f t="shared" si="0"/>
        <v>-5.3185774148490381</v>
      </c>
      <c r="H13" s="6">
        <f>SUM(H8:H12)</f>
        <v>15923</v>
      </c>
      <c r="I13" s="6">
        <f>SUM(I8:I12)</f>
        <v>16249</v>
      </c>
      <c r="J13" s="7">
        <f t="shared" si="1"/>
        <v>-2.0062773093728845</v>
      </c>
    </row>
    <row r="14" spans="1:10" ht="13" x14ac:dyDescent="0.15">
      <c r="A14" s="1" t="s">
        <v>12</v>
      </c>
      <c r="B14" s="19">
        <v>136</v>
      </c>
      <c r="C14" s="19">
        <f>+'Junio 2018'!B14</f>
        <v>143</v>
      </c>
      <c r="D14" s="17">
        <f t="shared" si="2"/>
        <v>-4.895104895104895</v>
      </c>
      <c r="E14" s="2">
        <f>+B14+'Mayo 2019'!E14</f>
        <v>796</v>
      </c>
      <c r="F14" s="2">
        <f>+C14+'Mayo 2019'!F14</f>
        <v>893</v>
      </c>
      <c r="G14" s="17">
        <f t="shared" si="0"/>
        <v>-10.862262038073908</v>
      </c>
      <c r="H14" s="2">
        <f>+B14-C14+'Mayo 2019'!H14</f>
        <v>1502</v>
      </c>
      <c r="I14" s="18">
        <f>+'Junio 2018'!H14</f>
        <v>1534</v>
      </c>
      <c r="J14" s="17">
        <f t="shared" si="1"/>
        <v>-2.0860495436766624</v>
      </c>
    </row>
    <row r="15" spans="1:10" ht="13" x14ac:dyDescent="0.15">
      <c r="A15" s="1" t="s">
        <v>13</v>
      </c>
      <c r="B15" s="19">
        <v>108</v>
      </c>
      <c r="C15" s="19">
        <f>+'Junio 2018'!B15</f>
        <v>85</v>
      </c>
      <c r="D15" s="17">
        <f t="shared" si="2"/>
        <v>27.058823529411764</v>
      </c>
      <c r="E15" s="2">
        <f>+B15+'Mayo 2019'!E15</f>
        <v>719</v>
      </c>
      <c r="F15" s="2">
        <f>+C15+'Mayo 2019'!F15</f>
        <v>625</v>
      </c>
      <c r="G15" s="17">
        <f t="shared" si="0"/>
        <v>15.04</v>
      </c>
      <c r="H15" s="2">
        <f>+B15-C15+'Mayo 2019'!H15</f>
        <v>1253</v>
      </c>
      <c r="I15" s="18">
        <f>+'Junio 2018'!H15</f>
        <v>1158</v>
      </c>
      <c r="J15" s="17">
        <f t="shared" si="1"/>
        <v>8.2037996545768568</v>
      </c>
    </row>
    <row r="16" spans="1:10" ht="13" x14ac:dyDescent="0.15">
      <c r="A16" s="1" t="s">
        <v>14</v>
      </c>
      <c r="B16" s="19">
        <v>89</v>
      </c>
      <c r="C16" s="19">
        <f>+'Junio 2018'!B16</f>
        <v>80</v>
      </c>
      <c r="D16" s="17">
        <f t="shared" si="2"/>
        <v>11.25</v>
      </c>
      <c r="E16" s="2">
        <f>+B16+'Mayo 2019'!E16</f>
        <v>596</v>
      </c>
      <c r="F16" s="2">
        <f>+C16+'Mayo 2019'!F16</f>
        <v>574</v>
      </c>
      <c r="G16" s="17">
        <f t="shared" si="0"/>
        <v>3.8327526132404182</v>
      </c>
      <c r="H16" s="2">
        <f>+B16-C16+'Mayo 2019'!H16</f>
        <v>1063</v>
      </c>
      <c r="I16" s="18">
        <f>+'Junio 2018'!H16</f>
        <v>1030</v>
      </c>
      <c r="J16" s="17">
        <f t="shared" si="1"/>
        <v>3.203883495145631</v>
      </c>
    </row>
    <row r="17" spans="1:10" ht="13" x14ac:dyDescent="0.15">
      <c r="A17" s="1" t="s">
        <v>15</v>
      </c>
      <c r="B17" s="19">
        <v>71</v>
      </c>
      <c r="C17" s="19">
        <f>+'Junio 2018'!B17</f>
        <v>73</v>
      </c>
      <c r="D17" s="17">
        <f t="shared" si="2"/>
        <v>-2.7397260273972601</v>
      </c>
      <c r="E17" s="2">
        <f>+B17+'Mayo 2019'!E17</f>
        <v>401</v>
      </c>
      <c r="F17" s="2">
        <f>+C17+'Mayo 2019'!F17</f>
        <v>445</v>
      </c>
      <c r="G17" s="17">
        <f t="shared" si="0"/>
        <v>-9.8876404494382015</v>
      </c>
      <c r="H17" s="2">
        <f>+B17-C17+'Mayo 2019'!H17</f>
        <v>741</v>
      </c>
      <c r="I17" s="18">
        <f>+'Junio 2018'!H17</f>
        <v>768</v>
      </c>
      <c r="J17" s="17">
        <f t="shared" si="1"/>
        <v>-3.515625</v>
      </c>
    </row>
    <row r="18" spans="1:10" ht="13" x14ac:dyDescent="0.15">
      <c r="A18" s="1" t="s">
        <v>31</v>
      </c>
      <c r="B18" s="19">
        <v>45</v>
      </c>
      <c r="C18" s="19">
        <f>+'Junio 2018'!B18</f>
        <v>49</v>
      </c>
      <c r="D18" s="17">
        <f t="shared" si="2"/>
        <v>-8.1632653061224492</v>
      </c>
      <c r="E18" s="2">
        <f>+B18+'Mayo 2019'!E18</f>
        <v>276</v>
      </c>
      <c r="F18" s="2">
        <f>+C18+'Mayo 2019'!F18</f>
        <v>236</v>
      </c>
      <c r="G18" s="17">
        <f t="shared" si="0"/>
        <v>16.949152542372882</v>
      </c>
      <c r="H18" s="2">
        <f>+B18-C18+'Mayo 2019'!H18</f>
        <v>495</v>
      </c>
      <c r="I18" s="18">
        <f>+'Junio 2018'!H18</f>
        <v>420</v>
      </c>
      <c r="J18" s="17">
        <f t="shared" si="1"/>
        <v>17.857142857142858</v>
      </c>
    </row>
    <row r="19" spans="1:10" x14ac:dyDescent="0.15">
      <c r="A19" s="8" t="s">
        <v>3</v>
      </c>
      <c r="B19" s="6">
        <f t="shared" ref="B19" si="5">+B14+B16+B15+B17+B18</f>
        <v>449</v>
      </c>
      <c r="C19" s="6">
        <f>SUM(C14:C18)</f>
        <v>430</v>
      </c>
      <c r="D19" s="7">
        <f>+(B19-C19)*100/C19</f>
        <v>4.4186046511627906</v>
      </c>
      <c r="E19" s="6">
        <f>SUM(E14:E18)</f>
        <v>2788</v>
      </c>
      <c r="F19" s="6">
        <f>SUM(F14:F18)</f>
        <v>2773</v>
      </c>
      <c r="G19" s="7">
        <f t="shared" si="0"/>
        <v>0.54093040028849626</v>
      </c>
      <c r="H19" s="6">
        <f>SUM(H14:H18)</f>
        <v>5054</v>
      </c>
      <c r="I19" s="6">
        <f>SUM(I14:I18)</f>
        <v>4910</v>
      </c>
      <c r="J19" s="7">
        <f t="shared" si="1"/>
        <v>2.9327902240325865</v>
      </c>
    </row>
    <row r="20" spans="1:10" ht="13" x14ac:dyDescent="0.15">
      <c r="A20" s="1" t="s">
        <v>16</v>
      </c>
      <c r="B20" s="19">
        <v>31</v>
      </c>
      <c r="C20" s="19">
        <f>+'Junio 2018'!B20</f>
        <v>32</v>
      </c>
      <c r="D20" s="17">
        <f t="shared" ref="D20:D27" si="6">+(B20-C20)*100/C20</f>
        <v>-3.125</v>
      </c>
      <c r="E20" s="2">
        <f>+B20+'Mayo 2019'!E20</f>
        <v>222</v>
      </c>
      <c r="F20" s="2">
        <f>+C20+'Mayo 2019'!F20</f>
        <v>180</v>
      </c>
      <c r="G20" s="17">
        <f t="shared" si="0"/>
        <v>23.333333333333332</v>
      </c>
      <c r="H20" s="2">
        <f>+B20-C20+'Mayo 2019'!H20</f>
        <v>395</v>
      </c>
      <c r="I20" s="18">
        <f>+'Junio 2018'!H20</f>
        <v>341</v>
      </c>
      <c r="J20" s="17">
        <f t="shared" si="1"/>
        <v>15.835777126099707</v>
      </c>
    </row>
    <row r="21" spans="1:10" ht="13" x14ac:dyDescent="0.15">
      <c r="A21" s="1" t="s">
        <v>17</v>
      </c>
      <c r="B21" s="19">
        <v>40</v>
      </c>
      <c r="C21" s="19">
        <f>+'Junio 2018'!B21</f>
        <v>33</v>
      </c>
      <c r="D21" s="17">
        <f t="shared" si="6"/>
        <v>21.212121212121211</v>
      </c>
      <c r="E21" s="2">
        <f>+B21+'Mayo 2019'!E21</f>
        <v>184</v>
      </c>
      <c r="F21" s="2">
        <f>+C21+'Mayo 2019'!F21</f>
        <v>196</v>
      </c>
      <c r="G21" s="17">
        <f t="shared" si="0"/>
        <v>-6.1224489795918364</v>
      </c>
      <c r="H21" s="2">
        <f>+B21-C21+'Mayo 2019'!H21</f>
        <v>364</v>
      </c>
      <c r="I21" s="18">
        <f>+'Junio 2018'!H21</f>
        <v>348</v>
      </c>
      <c r="J21" s="17">
        <f t="shared" si="1"/>
        <v>4.5977011494252871</v>
      </c>
    </row>
    <row r="22" spans="1:10" ht="13" x14ac:dyDescent="0.15">
      <c r="A22" s="1" t="s">
        <v>19</v>
      </c>
      <c r="B22" s="19">
        <v>16</v>
      </c>
      <c r="C22" s="19">
        <f>+'Junio 2018'!B22</f>
        <v>18</v>
      </c>
      <c r="D22" s="17">
        <f t="shared" si="6"/>
        <v>-11.111111111111111</v>
      </c>
      <c r="E22" s="2">
        <f>+B22+'Mayo 2019'!E22</f>
        <v>105</v>
      </c>
      <c r="F22" s="2">
        <f>+C22+'Mayo 2019'!F22</f>
        <v>93</v>
      </c>
      <c r="G22" s="17">
        <f t="shared" si="0"/>
        <v>12.903225806451612</v>
      </c>
      <c r="H22" s="2">
        <f>+B22-C22+'Mayo 2019'!H22</f>
        <v>194</v>
      </c>
      <c r="I22" s="18">
        <f>+'Junio 2018'!H22</f>
        <v>152</v>
      </c>
      <c r="J22" s="17">
        <f t="shared" si="1"/>
        <v>27.631578947368421</v>
      </c>
    </row>
    <row r="23" spans="1:10" ht="13" x14ac:dyDescent="0.15">
      <c r="A23" s="1" t="s">
        <v>18</v>
      </c>
      <c r="B23" s="19">
        <v>16</v>
      </c>
      <c r="C23" s="19">
        <f>+'Junio 2018'!B23</f>
        <v>16</v>
      </c>
      <c r="D23" s="17">
        <f t="shared" si="6"/>
        <v>0</v>
      </c>
      <c r="E23" s="2">
        <f>+B23+'Mayo 2019'!E23</f>
        <v>99</v>
      </c>
      <c r="F23" s="2">
        <f>+C23+'Mayo 2019'!F23</f>
        <v>94</v>
      </c>
      <c r="G23" s="17">
        <f t="shared" si="0"/>
        <v>5.3191489361702127</v>
      </c>
      <c r="H23" s="2">
        <f>+B23-C23+'Mayo 2019'!H23</f>
        <v>177</v>
      </c>
      <c r="I23" s="18">
        <f>+'Junio 2018'!H23</f>
        <v>181</v>
      </c>
      <c r="J23" s="17">
        <f t="shared" si="1"/>
        <v>-2.2099447513812156</v>
      </c>
    </row>
    <row r="24" spans="1:10" ht="13" x14ac:dyDescent="0.15">
      <c r="A24" s="1" t="s">
        <v>20</v>
      </c>
      <c r="B24" s="19">
        <v>11</v>
      </c>
      <c r="C24" s="19">
        <f>+'Junio 2018'!B24</f>
        <v>18</v>
      </c>
      <c r="D24" s="17">
        <f t="shared" si="6"/>
        <v>-38.888888888888886</v>
      </c>
      <c r="E24" s="2">
        <f>+B24+'Mayo 2019'!E24</f>
        <v>96</v>
      </c>
      <c r="F24" s="2">
        <f>+C24+'Mayo 2019'!F24</f>
        <v>116</v>
      </c>
      <c r="G24" s="17">
        <f t="shared" si="0"/>
        <v>-17.241379310344829</v>
      </c>
      <c r="H24" s="2">
        <f>+B24-C24+'Mayo 2019'!H24</f>
        <v>180</v>
      </c>
      <c r="I24" s="18">
        <f>+'Junio 2018'!H24</f>
        <v>203</v>
      </c>
      <c r="J24" s="17">
        <f t="shared" si="1"/>
        <v>-11.330049261083744</v>
      </c>
    </row>
    <row r="25" spans="1:10" ht="13" x14ac:dyDescent="0.15">
      <c r="A25" s="1" t="s">
        <v>22</v>
      </c>
      <c r="B25" s="19">
        <v>43</v>
      </c>
      <c r="C25" s="19">
        <f>+'Junio 2018'!B25</f>
        <v>40</v>
      </c>
      <c r="D25" s="17">
        <f t="shared" si="6"/>
        <v>7.5</v>
      </c>
      <c r="E25" s="2">
        <f>+B25+'Mayo 2019'!E25</f>
        <v>201</v>
      </c>
      <c r="F25" s="2">
        <f>+C25+'Mayo 2019'!F25</f>
        <v>167</v>
      </c>
      <c r="G25" s="17">
        <f t="shared" si="0"/>
        <v>20.359281437125748</v>
      </c>
      <c r="H25" s="2">
        <f>+B25-C25+'Mayo 2019'!H25</f>
        <v>358</v>
      </c>
      <c r="I25" s="18">
        <f>+'Junio 2018'!H25</f>
        <v>296</v>
      </c>
      <c r="J25" s="17">
        <f t="shared" si="1"/>
        <v>20.945945945945947</v>
      </c>
    </row>
    <row r="26" spans="1:10" ht="13" x14ac:dyDescent="0.15">
      <c r="A26" s="1" t="s">
        <v>21</v>
      </c>
      <c r="B26" s="19">
        <v>1</v>
      </c>
      <c r="C26" s="19">
        <f>+'Junio 2018'!B26</f>
        <v>10</v>
      </c>
      <c r="D26" s="17">
        <f t="shared" si="6"/>
        <v>-90</v>
      </c>
      <c r="E26" s="2">
        <f>+B26+'Mayo 2019'!E26</f>
        <v>44</v>
      </c>
      <c r="F26" s="2">
        <f>+C26+'Mayo 2019'!F26</f>
        <v>56</v>
      </c>
      <c r="G26" s="17">
        <f t="shared" si="0"/>
        <v>-21.428571428571427</v>
      </c>
      <c r="H26" s="2">
        <f>+B26-C26+'Mayo 2019'!H26</f>
        <v>86</v>
      </c>
      <c r="I26" s="18">
        <f>+'Junio 2018'!H26</f>
        <v>103</v>
      </c>
      <c r="J26" s="17">
        <f t="shared" si="1"/>
        <v>-16.50485436893204</v>
      </c>
    </row>
    <row r="27" spans="1:10" ht="13" x14ac:dyDescent="0.15">
      <c r="A27" s="1" t="s">
        <v>30</v>
      </c>
      <c r="B27" s="19">
        <v>1</v>
      </c>
      <c r="C27" s="19">
        <f>+'Junio 2018'!B27</f>
        <v>3</v>
      </c>
      <c r="D27" s="17">
        <f t="shared" si="6"/>
        <v>-66.666666666666671</v>
      </c>
      <c r="E27" s="2">
        <f>+B27+'Mayo 2019'!E27</f>
        <v>14</v>
      </c>
      <c r="F27" s="2">
        <f>+C27+'Mayo 2019'!F27</f>
        <v>22</v>
      </c>
      <c r="G27" s="17">
        <f t="shared" si="0"/>
        <v>-36.363636363636367</v>
      </c>
      <c r="H27" s="2">
        <f>+B27-C27+'Mayo 2019'!H27</f>
        <v>37</v>
      </c>
      <c r="I27" s="18">
        <f>+'Junio 2018'!H27</f>
        <v>34</v>
      </c>
      <c r="J27" s="17">
        <f t="shared" si="1"/>
        <v>8.8235294117647065</v>
      </c>
    </row>
    <row r="28" spans="1:10" x14ac:dyDescent="0.15">
      <c r="A28" s="8" t="s">
        <v>27</v>
      </c>
      <c r="B28" s="6">
        <f>SUM(B20:B27)</f>
        <v>159</v>
      </c>
      <c r="C28" s="6">
        <f>SUM(C20:C27)</f>
        <v>170</v>
      </c>
      <c r="D28" s="7">
        <f>+(B28-C28)*100/C28</f>
        <v>-6.4705882352941178</v>
      </c>
      <c r="E28" s="6">
        <f>SUM(E20:E27)</f>
        <v>965</v>
      </c>
      <c r="F28" s="6">
        <f>SUM(F20:F27)</f>
        <v>924</v>
      </c>
      <c r="G28" s="7">
        <f>+(E28-F28)*100/F28</f>
        <v>4.437229437229437</v>
      </c>
      <c r="H28" s="6">
        <f>SUM(H20:H27)</f>
        <v>1791</v>
      </c>
      <c r="I28" s="6">
        <f>SUM(I20:I27)</f>
        <v>1658</v>
      </c>
      <c r="J28" s="7">
        <f>+(H28-I28)*100/I28</f>
        <v>8.0217129071170081</v>
      </c>
    </row>
    <row r="29" spans="1:10" ht="14" x14ac:dyDescent="0.15">
      <c r="A29" s="16" t="s">
        <v>28</v>
      </c>
      <c r="B29" s="14">
        <f>+B7+B13+B19+B28</f>
        <v>2511</v>
      </c>
      <c r="C29" s="14">
        <f>+C7+C13+C19+C28</f>
        <v>2699</v>
      </c>
      <c r="D29" s="15">
        <f>+(B29-C29)*100/C29</f>
        <v>-6.9655427936272698</v>
      </c>
      <c r="E29" s="14">
        <f t="shared" ref="E29:I29" si="7">+E7+E13+E19+E28</f>
        <v>15972</v>
      </c>
      <c r="F29" s="14">
        <f t="shared" si="7"/>
        <v>16970</v>
      </c>
      <c r="G29" s="15">
        <f>+(E29-F29)*100/F29</f>
        <v>-5.880966411314084</v>
      </c>
      <c r="H29" s="14">
        <f t="shared" si="7"/>
        <v>29173</v>
      </c>
      <c r="I29" s="14">
        <f t="shared" si="7"/>
        <v>29763</v>
      </c>
      <c r="J29" s="15">
        <f>+(H29-I29)*100/I29</f>
        <v>-1.9823270503645465</v>
      </c>
    </row>
    <row r="30" spans="1:10" x14ac:dyDescent="0.15">
      <c r="A30" s="13" t="s">
        <v>29</v>
      </c>
      <c r="B30" s="13">
        <f>+B29-B7</f>
        <v>1961</v>
      </c>
      <c r="C30" s="13">
        <f>+C29-C7</f>
        <v>2067</v>
      </c>
      <c r="D30" s="12">
        <f>+(B30-C30)*100/C30</f>
        <v>-5.1282051282051286</v>
      </c>
      <c r="E30" s="13">
        <f t="shared" ref="E30:I30" si="8">+E29-E7</f>
        <v>12565</v>
      </c>
      <c r="F30" s="13">
        <f t="shared" si="8"/>
        <v>13004</v>
      </c>
      <c r="G30" s="12">
        <f>+(E30-F30)*100/F30</f>
        <v>-3.3758843432789911</v>
      </c>
      <c r="H30" s="13">
        <f t="shared" si="8"/>
        <v>22768</v>
      </c>
      <c r="I30" s="13">
        <f t="shared" si="8"/>
        <v>22817</v>
      </c>
      <c r="J30" s="12">
        <f>+(H30-I30)*100/I30</f>
        <v>-0.21475215847832757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49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174</v>
      </c>
      <c r="C4" s="19">
        <f>+'Mayo 2018'!B4</f>
        <v>183</v>
      </c>
      <c r="D4" s="17">
        <f>+(B4-C4)*100/C4</f>
        <v>-4.918032786885246</v>
      </c>
      <c r="E4" s="2">
        <f>+B4+'Abril 2019'!E4</f>
        <v>748</v>
      </c>
      <c r="F4" s="2">
        <f>+C4+'Abril 2019'!F4</f>
        <v>1038</v>
      </c>
      <c r="G4" s="17">
        <f t="shared" ref="G4:G27" si="0">+(E4-F4)*100/F4</f>
        <v>-27.938342967244701</v>
      </c>
      <c r="H4" s="2">
        <f>+B4-C4+'Abril 2019'!H4</f>
        <v>1746</v>
      </c>
      <c r="I4" s="18">
        <f>+'Mayo 2018'!H4</f>
        <v>2033</v>
      </c>
      <c r="J4" s="17">
        <f t="shared" ref="J4:J27" si="1">+(H4-I4)*100/I4</f>
        <v>-14.11706837186424</v>
      </c>
    </row>
    <row r="5" spans="1:10" ht="13" x14ac:dyDescent="0.15">
      <c r="A5" s="1" t="s">
        <v>5</v>
      </c>
      <c r="B5" s="19">
        <v>200</v>
      </c>
      <c r="C5" s="19">
        <f>+'Mayo 2018'!B5</f>
        <v>235</v>
      </c>
      <c r="D5" s="17">
        <f t="shared" ref="D5:D18" si="2">+(B5-C5)*100/C5</f>
        <v>-14.893617021276595</v>
      </c>
      <c r="E5" s="2">
        <f>+B5+'Abril 2019'!E5</f>
        <v>957</v>
      </c>
      <c r="F5" s="2">
        <f>+C5+'Abril 2019'!F5</f>
        <v>1081</v>
      </c>
      <c r="G5" s="17">
        <f t="shared" si="0"/>
        <v>-11.470860314523589</v>
      </c>
      <c r="H5" s="2">
        <f>+B5-C5+'Abril 2019'!H5</f>
        <v>2152</v>
      </c>
      <c r="I5" s="18">
        <f>+'Mayo 2018'!H5</f>
        <v>2275</v>
      </c>
      <c r="J5" s="17">
        <f t="shared" si="1"/>
        <v>-5.4065934065934069</v>
      </c>
    </row>
    <row r="6" spans="1:10" ht="13" x14ac:dyDescent="0.15">
      <c r="A6" s="1" t="s">
        <v>6</v>
      </c>
      <c r="B6" s="19">
        <v>266</v>
      </c>
      <c r="C6" s="19">
        <f>+'Mayo 2018'!B6</f>
        <v>270</v>
      </c>
      <c r="D6" s="17">
        <f t="shared" si="2"/>
        <v>-1.4814814814814814</v>
      </c>
      <c r="E6" s="2">
        <f>+B6+'Abril 2019'!E6</f>
        <v>1152</v>
      </c>
      <c r="F6" s="2">
        <f>+C6+'Abril 2019'!F6</f>
        <v>1215</v>
      </c>
      <c r="G6" s="17">
        <f t="shared" si="0"/>
        <v>-5.1851851851851851</v>
      </c>
      <c r="H6" s="2">
        <f>+B6-C6+'Abril 2019'!H6</f>
        <v>2589</v>
      </c>
      <c r="I6" s="18">
        <f>+'Mayo 2018'!H6</f>
        <v>2619</v>
      </c>
      <c r="J6" s="17">
        <f t="shared" si="1"/>
        <v>-1.1454753722794959</v>
      </c>
    </row>
    <row r="7" spans="1:10" x14ac:dyDescent="0.15">
      <c r="A7" s="8" t="s">
        <v>1</v>
      </c>
      <c r="B7" s="6">
        <f t="shared" ref="B7" si="3">+B4+B5+B6</f>
        <v>640</v>
      </c>
      <c r="C7" s="6">
        <f>SUM(C4:C6)</f>
        <v>688</v>
      </c>
      <c r="D7" s="7">
        <f>+(B7-C7)*100/C7</f>
        <v>-6.9767441860465116</v>
      </c>
      <c r="E7" s="6">
        <f>SUM(E4:E6)</f>
        <v>2857</v>
      </c>
      <c r="F7" s="6">
        <f>SUM(F4:F6)</f>
        <v>3334</v>
      </c>
      <c r="G7" s="7">
        <f t="shared" si="0"/>
        <v>-14.307138572285544</v>
      </c>
      <c r="H7" s="6">
        <f>SUM(H4:H6)</f>
        <v>6487</v>
      </c>
      <c r="I7" s="6">
        <f>SUM(I4:I6)</f>
        <v>6927</v>
      </c>
      <c r="J7" s="7">
        <f t="shared" si="1"/>
        <v>-6.3519561137577591</v>
      </c>
    </row>
    <row r="8" spans="1:10" ht="13" x14ac:dyDescent="0.15">
      <c r="A8" s="1" t="s">
        <v>7</v>
      </c>
      <c r="B8" s="19">
        <v>289</v>
      </c>
      <c r="C8" s="19">
        <f>+'Mayo 2018'!B8</f>
        <v>266</v>
      </c>
      <c r="D8" s="17">
        <f t="shared" si="2"/>
        <v>8.6466165413533833</v>
      </c>
      <c r="E8" s="2">
        <f>+B8+'Abril 2019'!E8</f>
        <v>1184</v>
      </c>
      <c r="F8" s="2">
        <f>+C8+'Abril 2019'!F8</f>
        <v>1201</v>
      </c>
      <c r="G8" s="17">
        <f t="shared" si="0"/>
        <v>-1.4154870940882598</v>
      </c>
      <c r="H8" s="2">
        <f>+B8-C8+'Abril 2019'!H8</f>
        <v>2575</v>
      </c>
      <c r="I8" s="18">
        <f>+'Mayo 2018'!H8</f>
        <v>2598</v>
      </c>
      <c r="J8" s="17">
        <f t="shared" si="1"/>
        <v>-0.88529638183217862</v>
      </c>
    </row>
    <row r="9" spans="1:10" ht="13" x14ac:dyDescent="0.15">
      <c r="A9" s="1" t="s">
        <v>8</v>
      </c>
      <c r="B9" s="19">
        <v>272</v>
      </c>
      <c r="C9" s="19">
        <f>+'Mayo 2018'!B9</f>
        <v>291</v>
      </c>
      <c r="D9" s="17">
        <f t="shared" si="2"/>
        <v>-6.529209621993127</v>
      </c>
      <c r="E9" s="2">
        <f>+B9+'Abril 2019'!E9</f>
        <v>1294</v>
      </c>
      <c r="F9" s="2">
        <f>+C9+'Abril 2019'!F9</f>
        <v>1542</v>
      </c>
      <c r="G9" s="17">
        <f t="shared" si="0"/>
        <v>-16.083009079118028</v>
      </c>
      <c r="H9" s="2">
        <f>+B9-C9+'Abril 2019'!H9</f>
        <v>2905</v>
      </c>
      <c r="I9" s="18">
        <f>+'Mayo 2018'!H9</f>
        <v>3116</v>
      </c>
      <c r="J9" s="17">
        <f t="shared" si="1"/>
        <v>-6.7715019255455715</v>
      </c>
    </row>
    <row r="10" spans="1:10" ht="13" x14ac:dyDescent="0.15">
      <c r="A10" s="1" t="s">
        <v>9</v>
      </c>
      <c r="B10" s="19">
        <v>444</v>
      </c>
      <c r="C10" s="19">
        <f>+'Mayo 2018'!B10</f>
        <v>398</v>
      </c>
      <c r="D10" s="17">
        <f t="shared" si="2"/>
        <v>11.557788944723619</v>
      </c>
      <c r="E10" s="2">
        <f>+B10+'Abril 2019'!E10</f>
        <v>1995</v>
      </c>
      <c r="F10" s="2">
        <f>+C10+'Abril 2019'!F10</f>
        <v>2062</v>
      </c>
      <c r="G10" s="17">
        <f t="shared" si="0"/>
        <v>-3.2492725509214355</v>
      </c>
      <c r="H10" s="2">
        <f>+B10-C10+'Abril 2019'!H10</f>
        <v>4249</v>
      </c>
      <c r="I10" s="18">
        <f>+'Mayo 2018'!H10</f>
        <v>4202</v>
      </c>
      <c r="J10" s="17">
        <f t="shared" si="1"/>
        <v>1.1185149928605427</v>
      </c>
    </row>
    <row r="11" spans="1:10" ht="13" x14ac:dyDescent="0.15">
      <c r="A11" s="1" t="s">
        <v>10</v>
      </c>
      <c r="B11" s="19">
        <v>350</v>
      </c>
      <c r="C11" s="19">
        <f>+'Mayo 2018'!B11</f>
        <v>300</v>
      </c>
      <c r="D11" s="17">
        <f t="shared" si="2"/>
        <v>16.666666666666668</v>
      </c>
      <c r="E11" s="2">
        <f>+B11+'Abril 2019'!E11</f>
        <v>1478</v>
      </c>
      <c r="F11" s="2">
        <f>+C11+'Abril 2019'!F11</f>
        <v>1479</v>
      </c>
      <c r="G11" s="17">
        <f t="shared" si="0"/>
        <v>-6.7613252197430695E-2</v>
      </c>
      <c r="H11" s="2">
        <f>+B11-C11+'Abril 2019'!H11</f>
        <v>3098</v>
      </c>
      <c r="I11" s="18">
        <f>+'Mayo 2018'!H11</f>
        <v>3042</v>
      </c>
      <c r="J11" s="17">
        <f t="shared" si="1"/>
        <v>1.8408941485864563</v>
      </c>
    </row>
    <row r="12" spans="1:10" ht="13" x14ac:dyDescent="0.15">
      <c r="A12" s="1" t="s">
        <v>11</v>
      </c>
      <c r="B12" s="19">
        <v>334</v>
      </c>
      <c r="C12" s="19">
        <f>+'Mayo 2018'!B12</f>
        <v>348</v>
      </c>
      <c r="D12" s="17">
        <f t="shared" si="2"/>
        <v>-4.0229885057471266</v>
      </c>
      <c r="E12" s="2">
        <f>+B12+'Abril 2019'!E12</f>
        <v>1508</v>
      </c>
      <c r="F12" s="2">
        <f>+C12+'Abril 2019'!F12</f>
        <v>1556</v>
      </c>
      <c r="G12" s="17">
        <f t="shared" si="0"/>
        <v>-3.0848329048843186</v>
      </c>
      <c r="H12" s="2">
        <f>+B12-C12+'Abril 2019'!H12</f>
        <v>3210</v>
      </c>
      <c r="I12" s="18">
        <f>+'Mayo 2018'!H12</f>
        <v>3166</v>
      </c>
      <c r="J12" s="17">
        <f t="shared" si="1"/>
        <v>1.3897662665824384</v>
      </c>
    </row>
    <row r="13" spans="1:10" x14ac:dyDescent="0.15">
      <c r="A13" s="8" t="s">
        <v>2</v>
      </c>
      <c r="B13" s="6">
        <f t="shared" ref="B13" si="4">+B8+B9+B10+B11+B12</f>
        <v>1689</v>
      </c>
      <c r="C13" s="6">
        <f>SUM(C8:C12)</f>
        <v>1603</v>
      </c>
      <c r="D13" s="7">
        <f>+(B13-C13)*100/C13</f>
        <v>5.3649407361197756</v>
      </c>
      <c r="E13" s="6">
        <f>SUM(E8:E12)</f>
        <v>7459</v>
      </c>
      <c r="F13" s="6">
        <f>SUM(F8:F12)</f>
        <v>7840</v>
      </c>
      <c r="G13" s="7">
        <f t="shared" si="0"/>
        <v>-4.8596938775510203</v>
      </c>
      <c r="H13" s="6">
        <f>SUM(H8:H12)</f>
        <v>16037</v>
      </c>
      <c r="I13" s="6">
        <f>SUM(I8:I12)</f>
        <v>16124</v>
      </c>
      <c r="J13" s="7">
        <f t="shared" si="1"/>
        <v>-0.53956834532374098</v>
      </c>
    </row>
    <row r="14" spans="1:10" ht="13" x14ac:dyDescent="0.15">
      <c r="A14" s="1" t="s">
        <v>12</v>
      </c>
      <c r="B14" s="19">
        <v>146</v>
      </c>
      <c r="C14" s="19">
        <f>+'Mayo 2018'!B14</f>
        <v>153</v>
      </c>
      <c r="D14" s="17">
        <f t="shared" si="2"/>
        <v>-4.5751633986928102</v>
      </c>
      <c r="E14" s="2">
        <f>+B14+'Abril 2019'!E14</f>
        <v>660</v>
      </c>
      <c r="F14" s="2">
        <f>+C14+'Abril 2019'!F14</f>
        <v>750</v>
      </c>
      <c r="G14" s="17">
        <f t="shared" si="0"/>
        <v>-12</v>
      </c>
      <c r="H14" s="2">
        <f>+B14-C14+'Abril 2019'!H14</f>
        <v>1509</v>
      </c>
      <c r="I14" s="18">
        <f>+'Mayo 2018'!H14</f>
        <v>1521</v>
      </c>
      <c r="J14" s="17">
        <f t="shared" si="1"/>
        <v>-0.78895463510848129</v>
      </c>
    </row>
    <row r="15" spans="1:10" ht="13" x14ac:dyDescent="0.15">
      <c r="A15" s="1" t="s">
        <v>13</v>
      </c>
      <c r="B15" s="19">
        <v>136</v>
      </c>
      <c r="C15" s="19">
        <f>+'Mayo 2018'!B15</f>
        <v>133</v>
      </c>
      <c r="D15" s="17">
        <f t="shared" si="2"/>
        <v>2.255639097744361</v>
      </c>
      <c r="E15" s="2">
        <f>+B15+'Abril 2019'!E15</f>
        <v>611</v>
      </c>
      <c r="F15" s="2">
        <f>+C15+'Abril 2019'!F15</f>
        <v>540</v>
      </c>
      <c r="G15" s="17">
        <f t="shared" si="0"/>
        <v>13.148148148148149</v>
      </c>
      <c r="H15" s="2">
        <f>+B15-C15+'Abril 2019'!H15</f>
        <v>1230</v>
      </c>
      <c r="I15" s="18">
        <f>+'Mayo 2018'!H15</f>
        <v>1164</v>
      </c>
      <c r="J15" s="17">
        <f t="shared" si="1"/>
        <v>5.6701030927835054</v>
      </c>
    </row>
    <row r="16" spans="1:10" ht="13" x14ac:dyDescent="0.15">
      <c r="A16" s="1" t="s">
        <v>14</v>
      </c>
      <c r="B16" s="19">
        <v>108</v>
      </c>
      <c r="C16" s="19">
        <f>+'Mayo 2018'!B16</f>
        <v>99</v>
      </c>
      <c r="D16" s="17">
        <f t="shared" si="2"/>
        <v>9.0909090909090917</v>
      </c>
      <c r="E16" s="2">
        <f>+B16+'Abril 2019'!E16</f>
        <v>507</v>
      </c>
      <c r="F16" s="2">
        <f>+C16+'Abril 2019'!F16</f>
        <v>494</v>
      </c>
      <c r="G16" s="17">
        <f t="shared" si="0"/>
        <v>2.6315789473684212</v>
      </c>
      <c r="H16" s="2">
        <f>+B16-C16+'Abril 2019'!H16</f>
        <v>1054</v>
      </c>
      <c r="I16" s="18">
        <f>+'Mayo 2018'!H16</f>
        <v>1033</v>
      </c>
      <c r="J16" s="17">
        <f t="shared" si="1"/>
        <v>2.0329138431752178</v>
      </c>
    </row>
    <row r="17" spans="1:10" ht="13" x14ac:dyDescent="0.15">
      <c r="A17" s="1" t="s">
        <v>15</v>
      </c>
      <c r="B17" s="19">
        <v>63</v>
      </c>
      <c r="C17" s="19">
        <f>+'Mayo 2018'!B17</f>
        <v>73</v>
      </c>
      <c r="D17" s="17">
        <f t="shared" si="2"/>
        <v>-13.698630136986301</v>
      </c>
      <c r="E17" s="2">
        <f>+B17+'Abril 2019'!E17</f>
        <v>330</v>
      </c>
      <c r="F17" s="2">
        <f>+C17+'Abril 2019'!F17</f>
        <v>372</v>
      </c>
      <c r="G17" s="17">
        <f t="shared" si="0"/>
        <v>-11.290322580645162</v>
      </c>
      <c r="H17" s="2">
        <f>+B17-C17+'Abril 2019'!H17</f>
        <v>743</v>
      </c>
      <c r="I17" s="18">
        <f>+'Mayo 2018'!H17</f>
        <v>750</v>
      </c>
      <c r="J17" s="17">
        <f t="shared" si="1"/>
        <v>-0.93333333333333335</v>
      </c>
    </row>
    <row r="18" spans="1:10" ht="13" x14ac:dyDescent="0.15">
      <c r="A18" s="1" t="s">
        <v>31</v>
      </c>
      <c r="B18" s="19">
        <v>47</v>
      </c>
      <c r="C18" s="19">
        <f>+'Mayo 2018'!B18</f>
        <v>33</v>
      </c>
      <c r="D18" s="17">
        <f t="shared" si="2"/>
        <v>42.424242424242422</v>
      </c>
      <c r="E18" s="2">
        <f>+B18+'Abril 2019'!E18</f>
        <v>231</v>
      </c>
      <c r="F18" s="2">
        <f>+C18+'Abril 2019'!F18</f>
        <v>187</v>
      </c>
      <c r="G18" s="17">
        <f t="shared" si="0"/>
        <v>23.529411764705884</v>
      </c>
      <c r="H18" s="2">
        <f>+B18-C18+'Abril 2019'!H18</f>
        <v>499</v>
      </c>
      <c r="I18" s="18">
        <f>+'Mayo 2018'!H18</f>
        <v>407</v>
      </c>
      <c r="J18" s="17">
        <f t="shared" si="1"/>
        <v>22.604422604422606</v>
      </c>
    </row>
    <row r="19" spans="1:10" x14ac:dyDescent="0.15">
      <c r="A19" s="8" t="s">
        <v>3</v>
      </c>
      <c r="B19" s="6">
        <f t="shared" ref="B19" si="5">+B14+B16+B15+B17+B18</f>
        <v>500</v>
      </c>
      <c r="C19" s="6">
        <f>SUM(C14:C18)</f>
        <v>491</v>
      </c>
      <c r="D19" s="7">
        <f>+(B19-C19)*100/C19</f>
        <v>1.8329938900203666</v>
      </c>
      <c r="E19" s="6">
        <f>SUM(E14:E18)</f>
        <v>2339</v>
      </c>
      <c r="F19" s="6">
        <f>SUM(F14:F18)</f>
        <v>2343</v>
      </c>
      <c r="G19" s="7">
        <f t="shared" si="0"/>
        <v>-0.17072129748186085</v>
      </c>
      <c r="H19" s="6">
        <f>SUM(H14:H18)</f>
        <v>5035</v>
      </c>
      <c r="I19" s="6">
        <f>SUM(I14:I18)</f>
        <v>4875</v>
      </c>
      <c r="J19" s="7">
        <f t="shared" si="1"/>
        <v>3.2820512820512819</v>
      </c>
    </row>
    <row r="20" spans="1:10" ht="13" x14ac:dyDescent="0.15">
      <c r="A20" s="1" t="s">
        <v>16</v>
      </c>
      <c r="B20" s="19">
        <v>47</v>
      </c>
      <c r="C20" s="19">
        <f>+'Mayo 2018'!B20</f>
        <v>35</v>
      </c>
      <c r="D20" s="17">
        <f t="shared" ref="D20:D27" si="6">+(B20-C20)*100/C20</f>
        <v>34.285714285714285</v>
      </c>
      <c r="E20" s="2">
        <f>+B20+'Abril 2019'!E20</f>
        <v>191</v>
      </c>
      <c r="F20" s="2">
        <f>+C20+'Abril 2019'!F20</f>
        <v>148</v>
      </c>
      <c r="G20" s="17">
        <f t="shared" si="0"/>
        <v>29.054054054054053</v>
      </c>
      <c r="H20" s="2">
        <f>+B20-C20+'Abril 2019'!H20</f>
        <v>396</v>
      </c>
      <c r="I20" s="18">
        <f>+'Mayo 2018'!H20</f>
        <v>331</v>
      </c>
      <c r="J20" s="17">
        <f t="shared" si="1"/>
        <v>19.637462235649547</v>
      </c>
    </row>
    <row r="21" spans="1:10" ht="13" x14ac:dyDescent="0.15">
      <c r="A21" s="1" t="s">
        <v>17</v>
      </c>
      <c r="B21" s="19">
        <v>36</v>
      </c>
      <c r="C21" s="19">
        <f>+'Mayo 2018'!B21</f>
        <v>36</v>
      </c>
      <c r="D21" s="17">
        <f t="shared" si="6"/>
        <v>0</v>
      </c>
      <c r="E21" s="2">
        <f>+B21+'Abril 2019'!E21</f>
        <v>144</v>
      </c>
      <c r="F21" s="2">
        <f>+C21+'Abril 2019'!F21</f>
        <v>163</v>
      </c>
      <c r="G21" s="17">
        <f t="shared" si="0"/>
        <v>-11.656441717791411</v>
      </c>
      <c r="H21" s="2">
        <f>+B21-C21+'Abril 2019'!H21</f>
        <v>357</v>
      </c>
      <c r="I21" s="18">
        <f>+'Mayo 2018'!H21</f>
        <v>345</v>
      </c>
      <c r="J21" s="17">
        <f t="shared" si="1"/>
        <v>3.4782608695652173</v>
      </c>
    </row>
    <row r="22" spans="1:10" ht="13" x14ac:dyDescent="0.15">
      <c r="A22" s="1" t="s">
        <v>19</v>
      </c>
      <c r="B22" s="19">
        <v>14</v>
      </c>
      <c r="C22" s="19">
        <f>+'Mayo 2018'!B22</f>
        <v>15</v>
      </c>
      <c r="D22" s="17">
        <f t="shared" si="6"/>
        <v>-6.666666666666667</v>
      </c>
      <c r="E22" s="2">
        <f>+B22+'Abril 2019'!E22</f>
        <v>89</v>
      </c>
      <c r="F22" s="2">
        <f>+C22+'Abril 2019'!F22</f>
        <v>75</v>
      </c>
      <c r="G22" s="17">
        <f t="shared" si="0"/>
        <v>18.666666666666668</v>
      </c>
      <c r="H22" s="2">
        <f>+B22-C22+'Abril 2019'!H22</f>
        <v>196</v>
      </c>
      <c r="I22" s="18">
        <f>+'Mayo 2018'!H22</f>
        <v>144</v>
      </c>
      <c r="J22" s="17">
        <f t="shared" si="1"/>
        <v>36.111111111111114</v>
      </c>
    </row>
    <row r="23" spans="1:10" ht="13" x14ac:dyDescent="0.15">
      <c r="A23" s="1" t="s">
        <v>18</v>
      </c>
      <c r="B23" s="19">
        <v>16</v>
      </c>
      <c r="C23" s="19">
        <f>+'Mayo 2018'!B23</f>
        <v>19</v>
      </c>
      <c r="D23" s="17">
        <f t="shared" si="6"/>
        <v>-15.789473684210526</v>
      </c>
      <c r="E23" s="2">
        <f>+B23+'Abril 2019'!E23</f>
        <v>83</v>
      </c>
      <c r="F23" s="2">
        <f>+C23+'Abril 2019'!F23</f>
        <v>78</v>
      </c>
      <c r="G23" s="17">
        <f t="shared" si="0"/>
        <v>6.4102564102564106</v>
      </c>
      <c r="H23" s="2">
        <f>+B23-C23+'Abril 2019'!H23</f>
        <v>177</v>
      </c>
      <c r="I23" s="18">
        <f>+'Mayo 2018'!H23</f>
        <v>178</v>
      </c>
      <c r="J23" s="17">
        <f t="shared" si="1"/>
        <v>-0.5617977528089888</v>
      </c>
    </row>
    <row r="24" spans="1:10" ht="13" x14ac:dyDescent="0.15">
      <c r="A24" s="1" t="s">
        <v>20</v>
      </c>
      <c r="B24" s="19">
        <v>17</v>
      </c>
      <c r="C24" s="19">
        <f>+'Mayo 2018'!B24</f>
        <v>31</v>
      </c>
      <c r="D24" s="17">
        <f t="shared" si="6"/>
        <v>-45.161290322580648</v>
      </c>
      <c r="E24" s="2">
        <f>+B24+'Abril 2019'!E24</f>
        <v>85</v>
      </c>
      <c r="F24" s="2">
        <f>+C24+'Abril 2019'!F24</f>
        <v>98</v>
      </c>
      <c r="G24" s="17">
        <f t="shared" si="0"/>
        <v>-13.26530612244898</v>
      </c>
      <c r="H24" s="2">
        <f>+B24-C24+'Abril 2019'!H24</f>
        <v>187</v>
      </c>
      <c r="I24" s="18">
        <f>+'Mayo 2018'!H24</f>
        <v>197</v>
      </c>
      <c r="J24" s="17">
        <f t="shared" si="1"/>
        <v>-5.0761421319796955</v>
      </c>
    </row>
    <row r="25" spans="1:10" ht="13" x14ac:dyDescent="0.15">
      <c r="A25" s="1" t="s">
        <v>22</v>
      </c>
      <c r="B25" s="19">
        <v>30</v>
      </c>
      <c r="C25" s="19">
        <f>+'Mayo 2018'!B25</f>
        <v>26</v>
      </c>
      <c r="D25" s="17">
        <f t="shared" si="6"/>
        <v>15.384615384615385</v>
      </c>
      <c r="E25" s="2">
        <f>+B25+'Abril 2019'!E25</f>
        <v>158</v>
      </c>
      <c r="F25" s="2">
        <f>+C25+'Abril 2019'!F25</f>
        <v>127</v>
      </c>
      <c r="G25" s="17">
        <f t="shared" si="0"/>
        <v>24.409448818897637</v>
      </c>
      <c r="H25" s="2">
        <f>+B25-C25+'Abril 2019'!H25</f>
        <v>355</v>
      </c>
      <c r="I25" s="18">
        <f>+'Mayo 2018'!H25</f>
        <v>271</v>
      </c>
      <c r="J25" s="17">
        <f t="shared" si="1"/>
        <v>30.99630996309963</v>
      </c>
    </row>
    <row r="26" spans="1:10" ht="13" x14ac:dyDescent="0.15">
      <c r="A26" s="1" t="s">
        <v>21</v>
      </c>
      <c r="B26" s="19">
        <v>10</v>
      </c>
      <c r="C26" s="19">
        <f>+'Mayo 2018'!B26</f>
        <v>7</v>
      </c>
      <c r="D26" s="17">
        <f t="shared" si="6"/>
        <v>42.857142857142854</v>
      </c>
      <c r="E26" s="2">
        <f>+B26+'Abril 2019'!E26</f>
        <v>43</v>
      </c>
      <c r="F26" s="2">
        <f>+C26+'Abril 2019'!F26</f>
        <v>46</v>
      </c>
      <c r="G26" s="17">
        <f t="shared" si="0"/>
        <v>-6.5217391304347823</v>
      </c>
      <c r="H26" s="2">
        <f>+B26-C26+'Abril 2019'!H26</f>
        <v>95</v>
      </c>
      <c r="I26" s="18">
        <f>+'Mayo 2018'!H26</f>
        <v>100</v>
      </c>
      <c r="J26" s="17">
        <f t="shared" si="1"/>
        <v>-5</v>
      </c>
    </row>
    <row r="27" spans="1:10" ht="13" x14ac:dyDescent="0.15">
      <c r="A27" s="1" t="s">
        <v>30</v>
      </c>
      <c r="B27" s="19">
        <v>1</v>
      </c>
      <c r="C27" s="19">
        <f>+'Mayo 2018'!B27</f>
        <v>2</v>
      </c>
      <c r="D27" s="17">
        <f t="shared" si="6"/>
        <v>-50</v>
      </c>
      <c r="E27" s="2">
        <f>+B27+'Abril 2019'!E27</f>
        <v>13</v>
      </c>
      <c r="F27" s="2">
        <f>+C27+'Abril 2019'!F27</f>
        <v>19</v>
      </c>
      <c r="G27" s="17">
        <f t="shared" si="0"/>
        <v>-31.578947368421051</v>
      </c>
      <c r="H27" s="2">
        <f>+B27-C27+'Abril 2019'!H27</f>
        <v>39</v>
      </c>
      <c r="I27" s="18">
        <f>+'Mayo 2018'!H27</f>
        <v>35</v>
      </c>
      <c r="J27" s="17">
        <f t="shared" si="1"/>
        <v>11.428571428571429</v>
      </c>
    </row>
    <row r="28" spans="1:10" x14ac:dyDescent="0.15">
      <c r="A28" s="8" t="s">
        <v>27</v>
      </c>
      <c r="B28" s="6">
        <f>SUM(B20:B27)</f>
        <v>171</v>
      </c>
      <c r="C28" s="6">
        <f>SUM(C20:C27)</f>
        <v>171</v>
      </c>
      <c r="D28" s="7">
        <f>+(B28-C28)*100/C28</f>
        <v>0</v>
      </c>
      <c r="E28" s="6">
        <f>SUM(E20:E27)</f>
        <v>806</v>
      </c>
      <c r="F28" s="6">
        <f>SUM(F20:F27)</f>
        <v>754</v>
      </c>
      <c r="G28" s="7">
        <f>+(E28-F28)*100/F28</f>
        <v>6.8965517241379306</v>
      </c>
      <c r="H28" s="6">
        <f>SUM(H20:H27)</f>
        <v>1802</v>
      </c>
      <c r="I28" s="6">
        <f>SUM(I20:I27)</f>
        <v>1601</v>
      </c>
      <c r="J28" s="7">
        <f>+(H28-I28)*100/I28</f>
        <v>12.554653341661462</v>
      </c>
    </row>
    <row r="29" spans="1:10" ht="14" x14ac:dyDescent="0.15">
      <c r="A29" s="16" t="s">
        <v>28</v>
      </c>
      <c r="B29" s="14">
        <f>+B7+B13+B19+B28</f>
        <v>3000</v>
      </c>
      <c r="C29" s="14">
        <f>+C7+C13+C19+C28</f>
        <v>2953</v>
      </c>
      <c r="D29" s="15">
        <f>+(B29-C29)*100/C29</f>
        <v>1.5916017609210973</v>
      </c>
      <c r="E29" s="14">
        <f t="shared" ref="E29:I29" si="7">+E7+E13+E19+E28</f>
        <v>13461</v>
      </c>
      <c r="F29" s="14">
        <f t="shared" si="7"/>
        <v>14271</v>
      </c>
      <c r="G29" s="15">
        <f>+(E29-F29)*100/F29</f>
        <v>-5.6758461215051499</v>
      </c>
      <c r="H29" s="14">
        <f t="shared" si="7"/>
        <v>29361</v>
      </c>
      <c r="I29" s="14">
        <f t="shared" si="7"/>
        <v>29527</v>
      </c>
      <c r="J29" s="15">
        <f>+(H29-I29)*100/I29</f>
        <v>-0.56219731093575376</v>
      </c>
    </row>
    <row r="30" spans="1:10" x14ac:dyDescent="0.15">
      <c r="A30" s="13" t="s">
        <v>29</v>
      </c>
      <c r="B30" s="13">
        <f>+B29-B7</f>
        <v>2360</v>
      </c>
      <c r="C30" s="13">
        <f>+C29-C7</f>
        <v>2265</v>
      </c>
      <c r="D30" s="12">
        <f>+(B30-C30)*100/C30</f>
        <v>4.1942604856512142</v>
      </c>
      <c r="E30" s="13">
        <f t="shared" ref="E30:I30" si="8">+E29-E7</f>
        <v>10604</v>
      </c>
      <c r="F30" s="13">
        <f t="shared" si="8"/>
        <v>10937</v>
      </c>
      <c r="G30" s="12">
        <f>+(E30-F30)*100/F30</f>
        <v>-3.0447106153424155</v>
      </c>
      <c r="H30" s="13">
        <f t="shared" si="8"/>
        <v>22874</v>
      </c>
      <c r="I30" s="13">
        <f t="shared" si="8"/>
        <v>22600</v>
      </c>
      <c r="J30" s="12">
        <f>+(H30-I30)*100/I30</f>
        <v>1.2123893805309736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50"/>
  <dimension ref="A2:J30"/>
  <sheetViews>
    <sheetView topLeftCell="A3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156</v>
      </c>
      <c r="C4" s="19">
        <f>+'Abril 2018'!B4</f>
        <v>148</v>
      </c>
      <c r="D4" s="17">
        <f>+(B4-C4)*100/C4</f>
        <v>5.4054054054054053</v>
      </c>
      <c r="E4" s="2">
        <f>+B4+'Marzo 2019'!E4</f>
        <v>574</v>
      </c>
      <c r="F4" s="2">
        <f>+C4+'Marzo 2019'!F4</f>
        <v>855</v>
      </c>
      <c r="G4" s="17">
        <f t="shared" ref="G4:G27" si="0">+(E4-F4)*100/F4</f>
        <v>-32.865497076023395</v>
      </c>
      <c r="H4" s="2">
        <f>+B4-C4+'Marzo 2019'!H4</f>
        <v>1755</v>
      </c>
      <c r="I4" s="18">
        <f>+'Abril 2018'!H4</f>
        <v>2015</v>
      </c>
      <c r="J4" s="17">
        <f t="shared" ref="J4:J27" si="1">+(H4-I4)*100/I4</f>
        <v>-12.903225806451612</v>
      </c>
    </row>
    <row r="5" spans="1:10" ht="13" x14ac:dyDescent="0.15">
      <c r="A5" s="1" t="s">
        <v>5</v>
      </c>
      <c r="B5" s="19">
        <v>215</v>
      </c>
      <c r="C5" s="19">
        <f>+'Abril 2018'!B5</f>
        <v>193</v>
      </c>
      <c r="D5" s="17">
        <f t="shared" ref="D5:D18" si="2">+(B5-C5)*100/C5</f>
        <v>11.398963730569948</v>
      </c>
      <c r="E5" s="2">
        <f>+B5+'Marzo 2019'!E5</f>
        <v>757</v>
      </c>
      <c r="F5" s="2">
        <f>+C5+'Marzo 2019'!F5</f>
        <v>846</v>
      </c>
      <c r="G5" s="17">
        <f t="shared" si="0"/>
        <v>-10.520094562647754</v>
      </c>
      <c r="H5" s="2">
        <f>+B5-C5+'Marzo 2019'!H5</f>
        <v>2187</v>
      </c>
      <c r="I5" s="18">
        <f>+'Abril 2018'!H5</f>
        <v>2242</v>
      </c>
      <c r="J5" s="17">
        <f t="shared" si="1"/>
        <v>-2.4531668153434434</v>
      </c>
    </row>
    <row r="6" spans="1:10" ht="13" x14ac:dyDescent="0.15">
      <c r="A6" s="1" t="s">
        <v>6</v>
      </c>
      <c r="B6" s="19">
        <v>205</v>
      </c>
      <c r="C6" s="19">
        <f>+'Abril 2018'!B6</f>
        <v>250</v>
      </c>
      <c r="D6" s="17">
        <f t="shared" si="2"/>
        <v>-18</v>
      </c>
      <c r="E6" s="2">
        <f>+B6+'Marzo 2019'!E6</f>
        <v>886</v>
      </c>
      <c r="F6" s="2">
        <f>+C6+'Marzo 2019'!F6</f>
        <v>945</v>
      </c>
      <c r="G6" s="17">
        <f t="shared" si="0"/>
        <v>-6.2433862433862437</v>
      </c>
      <c r="H6" s="2">
        <f>+B6-C6+'Marzo 2019'!H6</f>
        <v>2593</v>
      </c>
      <c r="I6" s="18">
        <f>+'Abril 2018'!H6</f>
        <v>2586</v>
      </c>
      <c r="J6" s="17">
        <f t="shared" si="1"/>
        <v>0.27068832173240526</v>
      </c>
    </row>
    <row r="7" spans="1:10" x14ac:dyDescent="0.15">
      <c r="A7" s="8" t="s">
        <v>1</v>
      </c>
      <c r="B7" s="6">
        <f t="shared" ref="B7" si="3">+B4+B5+B6</f>
        <v>576</v>
      </c>
      <c r="C7" s="6">
        <f>SUM(C4:C6)</f>
        <v>591</v>
      </c>
      <c r="D7" s="7">
        <f>+(B7-C7)*100/C7</f>
        <v>-2.5380710659898478</v>
      </c>
      <c r="E7" s="6">
        <f>SUM(E4:E6)</f>
        <v>2217</v>
      </c>
      <c r="F7" s="6">
        <f>SUM(F4:F6)</f>
        <v>2646</v>
      </c>
      <c r="G7" s="7">
        <f t="shared" si="0"/>
        <v>-16.213151927437643</v>
      </c>
      <c r="H7" s="6">
        <f>SUM(H4:H6)</f>
        <v>6535</v>
      </c>
      <c r="I7" s="6">
        <f>SUM(I4:I6)</f>
        <v>6843</v>
      </c>
      <c r="J7" s="7">
        <f t="shared" si="1"/>
        <v>-4.5009498757854738</v>
      </c>
    </row>
    <row r="8" spans="1:10" ht="13" x14ac:dyDescent="0.15">
      <c r="A8" s="1" t="s">
        <v>7</v>
      </c>
      <c r="B8" s="19">
        <v>230</v>
      </c>
      <c r="C8" s="19">
        <f>+'Abril 2018'!B8</f>
        <v>228</v>
      </c>
      <c r="D8" s="17">
        <f t="shared" si="2"/>
        <v>0.8771929824561403</v>
      </c>
      <c r="E8" s="2">
        <f>+B8+'Marzo 2019'!E8</f>
        <v>895</v>
      </c>
      <c r="F8" s="2">
        <f>+C8+'Marzo 2019'!F8</f>
        <v>935</v>
      </c>
      <c r="G8" s="17">
        <f t="shared" si="0"/>
        <v>-4.2780748663101607</v>
      </c>
      <c r="H8" s="2">
        <f>+B8-C8+'Marzo 2019'!H8</f>
        <v>2552</v>
      </c>
      <c r="I8" s="18">
        <f>+'Abril 2018'!H8</f>
        <v>2582</v>
      </c>
      <c r="J8" s="17">
        <f t="shared" si="1"/>
        <v>-1.1618900077459333</v>
      </c>
    </row>
    <row r="9" spans="1:10" ht="13" x14ac:dyDescent="0.15">
      <c r="A9" s="1" t="s">
        <v>8</v>
      </c>
      <c r="B9" s="19">
        <v>236</v>
      </c>
      <c r="C9" s="19">
        <f>+'Abril 2018'!B9</f>
        <v>289</v>
      </c>
      <c r="D9" s="17">
        <f t="shared" si="2"/>
        <v>-18.339100346020761</v>
      </c>
      <c r="E9" s="2">
        <f>+B9+'Marzo 2019'!E9</f>
        <v>1022</v>
      </c>
      <c r="F9" s="2">
        <f>+C9+'Marzo 2019'!F9</f>
        <v>1251</v>
      </c>
      <c r="G9" s="17">
        <f t="shared" si="0"/>
        <v>-18.305355715427659</v>
      </c>
      <c r="H9" s="2">
        <f>+B9-C9+'Marzo 2019'!H9</f>
        <v>2924</v>
      </c>
      <c r="I9" s="18">
        <f>+'Abril 2018'!H9</f>
        <v>3129</v>
      </c>
      <c r="J9" s="17">
        <f t="shared" si="1"/>
        <v>-6.5516139341642701</v>
      </c>
    </row>
    <row r="10" spans="1:10" ht="13" x14ac:dyDescent="0.15">
      <c r="A10" s="1" t="s">
        <v>9</v>
      </c>
      <c r="B10" s="19">
        <v>397</v>
      </c>
      <c r="C10" s="19">
        <f>+'Abril 2018'!B10</f>
        <v>418</v>
      </c>
      <c r="D10" s="17">
        <f t="shared" si="2"/>
        <v>-5.0239234449760763</v>
      </c>
      <c r="E10" s="2">
        <f>+B10+'Marzo 2019'!E10</f>
        <v>1551</v>
      </c>
      <c r="F10" s="2">
        <f>+C10+'Marzo 2019'!F10</f>
        <v>1664</v>
      </c>
      <c r="G10" s="17">
        <f t="shared" si="0"/>
        <v>-6.790865384615385</v>
      </c>
      <c r="H10" s="2">
        <f>+B10-C10+'Marzo 2019'!H10</f>
        <v>4203</v>
      </c>
      <c r="I10" s="18">
        <f>+'Abril 2018'!H10</f>
        <v>4194</v>
      </c>
      <c r="J10" s="17">
        <f t="shared" si="1"/>
        <v>0.21459227467811159</v>
      </c>
    </row>
    <row r="11" spans="1:10" ht="13" x14ac:dyDescent="0.15">
      <c r="A11" s="1" t="s">
        <v>10</v>
      </c>
      <c r="B11" s="19">
        <v>274</v>
      </c>
      <c r="C11" s="19">
        <f>+'Abril 2018'!B11</f>
        <v>292</v>
      </c>
      <c r="D11" s="17">
        <f t="shared" si="2"/>
        <v>-6.1643835616438354</v>
      </c>
      <c r="E11" s="2">
        <f>+B11+'Marzo 2019'!E11</f>
        <v>1128</v>
      </c>
      <c r="F11" s="2">
        <f>+C11+'Marzo 2019'!F11</f>
        <v>1179</v>
      </c>
      <c r="G11" s="17">
        <f t="shared" si="0"/>
        <v>-4.325699745547074</v>
      </c>
      <c r="H11" s="2">
        <f>+B11-C11+'Marzo 2019'!H11</f>
        <v>3048</v>
      </c>
      <c r="I11" s="18">
        <f>+'Abril 2018'!H11</f>
        <v>2999</v>
      </c>
      <c r="J11" s="17">
        <f t="shared" si="1"/>
        <v>1.6338779593197732</v>
      </c>
    </row>
    <row r="12" spans="1:10" ht="13" x14ac:dyDescent="0.15">
      <c r="A12" s="1" t="s">
        <v>11</v>
      </c>
      <c r="B12" s="19">
        <v>261</v>
      </c>
      <c r="C12" s="19">
        <f>+'Abril 2018'!B12</f>
        <v>310</v>
      </c>
      <c r="D12" s="17">
        <f t="shared" si="2"/>
        <v>-15.806451612903226</v>
      </c>
      <c r="E12" s="2">
        <f>+B12+'Marzo 2019'!E12</f>
        <v>1174</v>
      </c>
      <c r="F12" s="2">
        <f>+C12+'Marzo 2019'!F12</f>
        <v>1208</v>
      </c>
      <c r="G12" s="17">
        <f t="shared" si="0"/>
        <v>-2.814569536423841</v>
      </c>
      <c r="H12" s="2">
        <f>+B12-C12+'Marzo 2019'!H12</f>
        <v>3224</v>
      </c>
      <c r="I12" s="18">
        <f>+'Abril 2018'!H12</f>
        <v>3113</v>
      </c>
      <c r="J12" s="17">
        <f t="shared" si="1"/>
        <v>3.5656922582717634</v>
      </c>
    </row>
    <row r="13" spans="1:10" x14ac:dyDescent="0.15">
      <c r="A13" s="8" t="s">
        <v>2</v>
      </c>
      <c r="B13" s="6">
        <f t="shared" ref="B13" si="4">+B8+B9+B10+B11+B12</f>
        <v>1398</v>
      </c>
      <c r="C13" s="6">
        <f>SUM(C8:C12)</f>
        <v>1537</v>
      </c>
      <c r="D13" s="7">
        <f>+(B13-C13)*100/C13</f>
        <v>-9.0435914118412484</v>
      </c>
      <c r="E13" s="6">
        <f>SUM(E8:E12)</f>
        <v>5770</v>
      </c>
      <c r="F13" s="6">
        <f>SUM(F8:F12)</f>
        <v>6237</v>
      </c>
      <c r="G13" s="7">
        <f t="shared" si="0"/>
        <v>-7.4875741542408205</v>
      </c>
      <c r="H13" s="6">
        <f>SUM(H8:H12)</f>
        <v>15951</v>
      </c>
      <c r="I13" s="6">
        <f>SUM(I8:I12)</f>
        <v>16017</v>
      </c>
      <c r="J13" s="7">
        <f t="shared" si="1"/>
        <v>-0.41206218392957483</v>
      </c>
    </row>
    <row r="14" spans="1:10" ht="13" x14ac:dyDescent="0.15">
      <c r="A14" s="1" t="s">
        <v>12</v>
      </c>
      <c r="B14" s="19">
        <v>137</v>
      </c>
      <c r="C14" s="19">
        <f>+'Abril 2018'!B14</f>
        <v>143</v>
      </c>
      <c r="D14" s="17">
        <f t="shared" si="2"/>
        <v>-4.1958041958041958</v>
      </c>
      <c r="E14" s="2">
        <f>+B14+'Marzo 2019'!E14</f>
        <v>514</v>
      </c>
      <c r="F14" s="2">
        <f>+C14+'Marzo 2019'!F14</f>
        <v>597</v>
      </c>
      <c r="G14" s="17">
        <f t="shared" si="0"/>
        <v>-13.90284757118928</v>
      </c>
      <c r="H14" s="2">
        <f>+B14-C14+'Marzo 2019'!H14</f>
        <v>1516</v>
      </c>
      <c r="I14" s="18">
        <f>+'Abril 2018'!H14</f>
        <v>1544</v>
      </c>
      <c r="J14" s="17">
        <f t="shared" si="1"/>
        <v>-1.8134715025906736</v>
      </c>
    </row>
    <row r="15" spans="1:10" ht="13" x14ac:dyDescent="0.15">
      <c r="A15" s="1" t="s">
        <v>13</v>
      </c>
      <c r="B15" s="19">
        <v>136</v>
      </c>
      <c r="C15" s="19">
        <f>+'Abril 2018'!B15</f>
        <v>92</v>
      </c>
      <c r="D15" s="17">
        <f t="shared" si="2"/>
        <v>47.826086956521742</v>
      </c>
      <c r="E15" s="2">
        <f>+B15+'Marzo 2019'!E15</f>
        <v>475</v>
      </c>
      <c r="F15" s="2">
        <f>+C15+'Marzo 2019'!F15</f>
        <v>407</v>
      </c>
      <c r="G15" s="17">
        <f t="shared" si="0"/>
        <v>16.707616707616708</v>
      </c>
      <c r="H15" s="2">
        <f>+B15-C15+'Marzo 2019'!H15</f>
        <v>1227</v>
      </c>
      <c r="I15" s="18">
        <f>+'Abril 2018'!H15</f>
        <v>1126</v>
      </c>
      <c r="J15" s="17">
        <f t="shared" si="1"/>
        <v>8.9698046181172284</v>
      </c>
    </row>
    <row r="16" spans="1:10" ht="13" x14ac:dyDescent="0.15">
      <c r="A16" s="1" t="s">
        <v>14</v>
      </c>
      <c r="B16" s="19">
        <v>99</v>
      </c>
      <c r="C16" s="19">
        <f>+'Abril 2018'!B16</f>
        <v>108</v>
      </c>
      <c r="D16" s="17">
        <f t="shared" si="2"/>
        <v>-8.3333333333333339</v>
      </c>
      <c r="E16" s="2">
        <f>+B16+'Marzo 2019'!E16</f>
        <v>399</v>
      </c>
      <c r="F16" s="2">
        <f>+C16+'Marzo 2019'!F16</f>
        <v>395</v>
      </c>
      <c r="G16" s="17">
        <f t="shared" si="0"/>
        <v>1.0126582278481013</v>
      </c>
      <c r="H16" s="2">
        <f>+B16-C16+'Marzo 2019'!H16</f>
        <v>1045</v>
      </c>
      <c r="I16" s="18">
        <f>+'Abril 2018'!H16</f>
        <v>1034</v>
      </c>
      <c r="J16" s="17">
        <f t="shared" si="1"/>
        <v>1.0638297872340425</v>
      </c>
    </row>
    <row r="17" spans="1:10" ht="13" x14ac:dyDescent="0.15">
      <c r="A17" s="1" t="s">
        <v>15</v>
      </c>
      <c r="B17" s="19">
        <v>68</v>
      </c>
      <c r="C17" s="19">
        <f>+'Abril 2018'!B17</f>
        <v>67</v>
      </c>
      <c r="D17" s="17">
        <f t="shared" si="2"/>
        <v>1.4925373134328359</v>
      </c>
      <c r="E17" s="2">
        <f>+B17+'Marzo 2019'!E17</f>
        <v>267</v>
      </c>
      <c r="F17" s="2">
        <f>+C17+'Marzo 2019'!F17</f>
        <v>299</v>
      </c>
      <c r="G17" s="17">
        <f t="shared" si="0"/>
        <v>-10.702341137123746</v>
      </c>
      <c r="H17" s="2">
        <f>+B17-C17+'Marzo 2019'!H17</f>
        <v>753</v>
      </c>
      <c r="I17" s="18">
        <f>+'Abril 2018'!H17</f>
        <v>746</v>
      </c>
      <c r="J17" s="17">
        <f t="shared" si="1"/>
        <v>0.93833780160857905</v>
      </c>
    </row>
    <row r="18" spans="1:10" ht="13" x14ac:dyDescent="0.15">
      <c r="A18" s="1" t="s">
        <v>31</v>
      </c>
      <c r="B18" s="19">
        <v>43</v>
      </c>
      <c r="C18" s="19">
        <f>+'Abril 2018'!B18</f>
        <v>47</v>
      </c>
      <c r="D18" s="17">
        <f t="shared" si="2"/>
        <v>-8.5106382978723403</v>
      </c>
      <c r="E18" s="2">
        <f>+B18+'Marzo 2019'!E18</f>
        <v>184</v>
      </c>
      <c r="F18" s="2">
        <f>+C18+'Marzo 2019'!F18</f>
        <v>154</v>
      </c>
      <c r="G18" s="17">
        <f t="shared" si="0"/>
        <v>19.480519480519479</v>
      </c>
      <c r="H18" s="2">
        <f>+B18-C18+'Marzo 2019'!H18</f>
        <v>485</v>
      </c>
      <c r="I18" s="18">
        <f>+'Abril 2018'!H18</f>
        <v>422</v>
      </c>
      <c r="J18" s="17">
        <f t="shared" si="1"/>
        <v>14.928909952606634</v>
      </c>
    </row>
    <row r="19" spans="1:10" x14ac:dyDescent="0.15">
      <c r="A19" s="8" t="s">
        <v>3</v>
      </c>
      <c r="B19" s="6">
        <f t="shared" ref="B19" si="5">+B14+B16+B15+B17+B18</f>
        <v>483</v>
      </c>
      <c r="C19" s="6">
        <f>SUM(C14:C18)</f>
        <v>457</v>
      </c>
      <c r="D19" s="7">
        <f>+(B19-C19)*100/C19</f>
        <v>5.6892778993435451</v>
      </c>
      <c r="E19" s="6">
        <f>SUM(E14:E18)</f>
        <v>1839</v>
      </c>
      <c r="F19" s="6">
        <f>SUM(F14:F18)</f>
        <v>1852</v>
      </c>
      <c r="G19" s="7">
        <f t="shared" si="0"/>
        <v>-0.70194384449244063</v>
      </c>
      <c r="H19" s="6">
        <f>SUM(H14:H18)</f>
        <v>5026</v>
      </c>
      <c r="I19" s="6">
        <f>SUM(I14:I18)</f>
        <v>4872</v>
      </c>
      <c r="J19" s="7">
        <f t="shared" si="1"/>
        <v>3.1609195402298851</v>
      </c>
    </row>
    <row r="20" spans="1:10" ht="13" x14ac:dyDescent="0.15">
      <c r="A20" s="1" t="s">
        <v>16</v>
      </c>
      <c r="B20" s="19">
        <v>33</v>
      </c>
      <c r="C20" s="19">
        <f>+'Abril 2018'!B20</f>
        <v>27</v>
      </c>
      <c r="D20" s="17">
        <f t="shared" ref="D20:D27" si="6">+(B20-C20)*100/C20</f>
        <v>22.222222222222221</v>
      </c>
      <c r="E20" s="2">
        <f>+B20+'Marzo 2019'!E20</f>
        <v>144</v>
      </c>
      <c r="F20" s="2">
        <f>+C20+'Marzo 2019'!F20</f>
        <v>113</v>
      </c>
      <c r="G20" s="17">
        <f t="shared" si="0"/>
        <v>27.43362831858407</v>
      </c>
      <c r="H20" s="2">
        <f>+B20-C20+'Marzo 2019'!H20</f>
        <v>384</v>
      </c>
      <c r="I20" s="18">
        <f>+'Abril 2018'!H20</f>
        <v>328</v>
      </c>
      <c r="J20" s="17">
        <f t="shared" si="1"/>
        <v>17.073170731707318</v>
      </c>
    </row>
    <row r="21" spans="1:10" ht="13" x14ac:dyDescent="0.15">
      <c r="A21" s="1" t="s">
        <v>17</v>
      </c>
      <c r="B21" s="19">
        <v>24</v>
      </c>
      <c r="C21" s="19">
        <f>+'Abril 2018'!B21</f>
        <v>32</v>
      </c>
      <c r="D21" s="17">
        <f t="shared" si="6"/>
        <v>-25</v>
      </c>
      <c r="E21" s="2">
        <f>+B21+'Marzo 2019'!E21</f>
        <v>108</v>
      </c>
      <c r="F21" s="2">
        <f>+C21+'Marzo 2019'!F21</f>
        <v>127</v>
      </c>
      <c r="G21" s="17">
        <f t="shared" si="0"/>
        <v>-14.960629921259843</v>
      </c>
      <c r="H21" s="2">
        <f>+B21-C21+'Marzo 2019'!H21</f>
        <v>357</v>
      </c>
      <c r="I21" s="18">
        <f>+'Abril 2018'!H21</f>
        <v>336</v>
      </c>
      <c r="J21" s="17">
        <f t="shared" si="1"/>
        <v>6.25</v>
      </c>
    </row>
    <row r="22" spans="1:10" ht="13" x14ac:dyDescent="0.15">
      <c r="A22" s="1" t="s">
        <v>19</v>
      </c>
      <c r="B22" s="19">
        <v>23</v>
      </c>
      <c r="C22" s="19">
        <f>+'Abril 2018'!B22</f>
        <v>21</v>
      </c>
      <c r="D22" s="17">
        <f t="shared" si="6"/>
        <v>9.5238095238095237</v>
      </c>
      <c r="E22" s="2">
        <f>+B22+'Marzo 2019'!E22</f>
        <v>75</v>
      </c>
      <c r="F22" s="2">
        <f>+C22+'Marzo 2019'!F22</f>
        <v>60</v>
      </c>
      <c r="G22" s="17">
        <f t="shared" si="0"/>
        <v>25</v>
      </c>
      <c r="H22" s="2">
        <f>+B22-C22+'Marzo 2019'!H22</f>
        <v>197</v>
      </c>
      <c r="I22" s="18">
        <f>+'Abril 2018'!H22</f>
        <v>140</v>
      </c>
      <c r="J22" s="17">
        <f t="shared" si="1"/>
        <v>40.714285714285715</v>
      </c>
    </row>
    <row r="23" spans="1:10" ht="13" x14ac:dyDescent="0.15">
      <c r="A23" s="1" t="s">
        <v>18</v>
      </c>
      <c r="B23" s="19">
        <v>11</v>
      </c>
      <c r="C23" s="19">
        <f>+'Abril 2018'!B23</f>
        <v>16</v>
      </c>
      <c r="D23" s="17">
        <f t="shared" si="6"/>
        <v>-31.25</v>
      </c>
      <c r="E23" s="2">
        <f>+B23+'Marzo 2019'!E23</f>
        <v>67</v>
      </c>
      <c r="F23" s="2">
        <f>+C23+'Marzo 2019'!F23</f>
        <v>59</v>
      </c>
      <c r="G23" s="17">
        <f t="shared" si="0"/>
        <v>13.559322033898304</v>
      </c>
      <c r="H23" s="2">
        <f>+B23-C23+'Marzo 2019'!H23</f>
        <v>180</v>
      </c>
      <c r="I23" s="18">
        <f>+'Abril 2018'!H23</f>
        <v>178</v>
      </c>
      <c r="J23" s="17">
        <f t="shared" si="1"/>
        <v>1.1235955056179776</v>
      </c>
    </row>
    <row r="24" spans="1:10" ht="13" x14ac:dyDescent="0.15">
      <c r="A24" s="1" t="s">
        <v>20</v>
      </c>
      <c r="B24" s="19">
        <v>25</v>
      </c>
      <c r="C24" s="19">
        <f>+'Abril 2018'!B24</f>
        <v>16</v>
      </c>
      <c r="D24" s="17">
        <f t="shared" si="6"/>
        <v>56.25</v>
      </c>
      <c r="E24" s="2">
        <f>+B24+'Marzo 2019'!E24</f>
        <v>68</v>
      </c>
      <c r="F24" s="2">
        <f>+C24+'Marzo 2019'!F24</f>
        <v>67</v>
      </c>
      <c r="G24" s="17">
        <f t="shared" si="0"/>
        <v>1.4925373134328359</v>
      </c>
      <c r="H24" s="2">
        <f>+B24-C24+'Marzo 2019'!H24</f>
        <v>201</v>
      </c>
      <c r="I24" s="18">
        <f>+'Abril 2018'!H24</f>
        <v>182</v>
      </c>
      <c r="J24" s="17">
        <f t="shared" si="1"/>
        <v>10.43956043956044</v>
      </c>
    </row>
    <row r="25" spans="1:10" ht="13" x14ac:dyDescent="0.15">
      <c r="A25" s="1" t="s">
        <v>22</v>
      </c>
      <c r="B25" s="19">
        <v>35</v>
      </c>
      <c r="C25" s="19">
        <f>+'Abril 2018'!B25</f>
        <v>24</v>
      </c>
      <c r="D25" s="17">
        <f t="shared" si="6"/>
        <v>45.833333333333336</v>
      </c>
      <c r="E25" s="2">
        <f>+B25+'Marzo 2019'!E25</f>
        <v>128</v>
      </c>
      <c r="F25" s="2">
        <f>+C25+'Marzo 2019'!F25</f>
        <v>101</v>
      </c>
      <c r="G25" s="17">
        <f t="shared" si="0"/>
        <v>26.732673267326732</v>
      </c>
      <c r="H25" s="2">
        <f>+B25-C25+'Marzo 2019'!H25</f>
        <v>351</v>
      </c>
      <c r="I25" s="18">
        <f>+'Abril 2018'!H25</f>
        <v>275</v>
      </c>
      <c r="J25" s="17">
        <f t="shared" si="1"/>
        <v>27.636363636363637</v>
      </c>
    </row>
    <row r="26" spans="1:10" ht="13" x14ac:dyDescent="0.15">
      <c r="A26" s="1" t="s">
        <v>21</v>
      </c>
      <c r="B26" s="19">
        <v>3</v>
      </c>
      <c r="C26" s="19">
        <f>+'Abril 2018'!B26</f>
        <v>17</v>
      </c>
      <c r="D26" s="17">
        <f t="shared" si="6"/>
        <v>-82.352941176470594</v>
      </c>
      <c r="E26" s="2">
        <f>+B26+'Marzo 2019'!E26</f>
        <v>33</v>
      </c>
      <c r="F26" s="2">
        <f>+C26+'Marzo 2019'!F26</f>
        <v>39</v>
      </c>
      <c r="G26" s="17">
        <f t="shared" si="0"/>
        <v>-15.384615384615385</v>
      </c>
      <c r="H26" s="2">
        <f>+B26-C26+'Marzo 2019'!H26</f>
        <v>92</v>
      </c>
      <c r="I26" s="18">
        <f>+'Abril 2018'!H26</f>
        <v>101</v>
      </c>
      <c r="J26" s="17">
        <f t="shared" si="1"/>
        <v>-8.9108910891089117</v>
      </c>
    </row>
    <row r="27" spans="1:10" ht="13" x14ac:dyDescent="0.15">
      <c r="A27" s="1" t="s">
        <v>30</v>
      </c>
      <c r="B27" s="19">
        <v>5</v>
      </c>
      <c r="C27" s="19">
        <f>+'Abril 2018'!B27</f>
        <v>4</v>
      </c>
      <c r="D27" s="17">
        <f t="shared" si="6"/>
        <v>25</v>
      </c>
      <c r="E27" s="2">
        <f>+B27+'Marzo 2019'!E27</f>
        <v>12</v>
      </c>
      <c r="F27" s="2">
        <f>+C27+'Marzo 2019'!F27</f>
        <v>17</v>
      </c>
      <c r="G27" s="17">
        <f t="shared" si="0"/>
        <v>-29.411764705882351</v>
      </c>
      <c r="H27" s="2">
        <f>+B27-C27+'Marzo 2019'!H27</f>
        <v>40</v>
      </c>
      <c r="I27" s="18">
        <f>+'Abril 2018'!H27</f>
        <v>36</v>
      </c>
      <c r="J27" s="17">
        <f t="shared" si="1"/>
        <v>11.111111111111111</v>
      </c>
    </row>
    <row r="28" spans="1:10" x14ac:dyDescent="0.15">
      <c r="A28" s="8" t="s">
        <v>27</v>
      </c>
      <c r="B28" s="6">
        <f>SUM(B20:B27)</f>
        <v>159</v>
      </c>
      <c r="C28" s="6">
        <f>SUM(C20:C27)</f>
        <v>157</v>
      </c>
      <c r="D28" s="7">
        <f>+(B28-C28)*100/C28</f>
        <v>1.2738853503184713</v>
      </c>
      <c r="E28" s="6">
        <f>SUM(E20:E27)</f>
        <v>635</v>
      </c>
      <c r="F28" s="6">
        <f>SUM(F20:F27)</f>
        <v>583</v>
      </c>
      <c r="G28" s="7">
        <f>+(E28-F28)*100/F28</f>
        <v>8.9193825042881638</v>
      </c>
      <c r="H28" s="6">
        <f>SUM(H20:H27)</f>
        <v>1802</v>
      </c>
      <c r="I28" s="6">
        <f>SUM(I20:I27)</f>
        <v>1576</v>
      </c>
      <c r="J28" s="7">
        <f>+(H28-I28)*100/I28</f>
        <v>14.340101522842639</v>
      </c>
    </row>
    <row r="29" spans="1:10" ht="14" x14ac:dyDescent="0.15">
      <c r="A29" s="16" t="s">
        <v>28</v>
      </c>
      <c r="B29" s="14">
        <f>+B7+B13+B19+B28</f>
        <v>2616</v>
      </c>
      <c r="C29" s="14">
        <f>+C7+C13+C19+C28</f>
        <v>2742</v>
      </c>
      <c r="D29" s="15">
        <f>+(B29-C29)*100/C29</f>
        <v>-4.5951859956236323</v>
      </c>
      <c r="E29" s="14">
        <f t="shared" ref="E29:I29" si="7">+E7+E13+E19+E28</f>
        <v>10461</v>
      </c>
      <c r="F29" s="14">
        <f t="shared" si="7"/>
        <v>11318</v>
      </c>
      <c r="G29" s="15">
        <f>+(E29-F29)*100/F29</f>
        <v>-7.5720091889026326</v>
      </c>
      <c r="H29" s="14">
        <f t="shared" si="7"/>
        <v>29314</v>
      </c>
      <c r="I29" s="14">
        <f t="shared" si="7"/>
        <v>29308</v>
      </c>
      <c r="J29" s="15">
        <f>+(H29-I29)*100/I29</f>
        <v>2.0472226013375186E-2</v>
      </c>
    </row>
    <row r="30" spans="1:10" x14ac:dyDescent="0.15">
      <c r="A30" s="13" t="s">
        <v>29</v>
      </c>
      <c r="B30" s="13">
        <f>+B29-B7</f>
        <v>2040</v>
      </c>
      <c r="C30" s="13">
        <f>+C29-C7</f>
        <v>2151</v>
      </c>
      <c r="D30" s="12">
        <f>+(B30-C30)*100/C30</f>
        <v>-5.160390516039052</v>
      </c>
      <c r="E30" s="13">
        <f t="shared" ref="E30:I30" si="8">+E29-E7</f>
        <v>8244</v>
      </c>
      <c r="F30" s="13">
        <f t="shared" si="8"/>
        <v>8672</v>
      </c>
      <c r="G30" s="12">
        <f>+(E30-F30)*100/F30</f>
        <v>-4.9354243542435423</v>
      </c>
      <c r="H30" s="13">
        <f t="shared" si="8"/>
        <v>22779</v>
      </c>
      <c r="I30" s="13">
        <f t="shared" si="8"/>
        <v>22465</v>
      </c>
      <c r="J30" s="12">
        <f>+(H30-I30)*100/I30</f>
        <v>1.3977298019140887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51"/>
  <dimension ref="A2:J30"/>
  <sheetViews>
    <sheetView topLeftCell="A3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160</v>
      </c>
      <c r="C4" s="19">
        <f>+'Marzo 2018'!B4</f>
        <v>193</v>
      </c>
      <c r="D4" s="17">
        <f>+(B4-C4)*100/C4</f>
        <v>-17.098445595854923</v>
      </c>
      <c r="E4" s="2">
        <f>+B4+'Febrero 2019'!E4</f>
        <v>418</v>
      </c>
      <c r="F4" s="2">
        <f>+C4+'Febrero 2019'!F4</f>
        <v>707</v>
      </c>
      <c r="G4" s="17">
        <f t="shared" ref="G4:G27" si="0">+(E4-F4)*100/F4</f>
        <v>-40.876944837340879</v>
      </c>
      <c r="H4" s="2">
        <f>+B4-C4+'Febrero 2019'!H4</f>
        <v>1747</v>
      </c>
      <c r="I4" s="18">
        <f>+'Marzo 2018'!H4</f>
        <v>2020</v>
      </c>
      <c r="J4" s="17">
        <f t="shared" ref="J4:J27" si="1">+(H4-I4)*100/I4</f>
        <v>-13.514851485148515</v>
      </c>
    </row>
    <row r="5" spans="1:10" ht="13" x14ac:dyDescent="0.15">
      <c r="A5" s="1" t="s">
        <v>5</v>
      </c>
      <c r="B5" s="19">
        <v>192</v>
      </c>
      <c r="C5" s="19">
        <f>+'Marzo 2018'!B5</f>
        <v>201</v>
      </c>
      <c r="D5" s="17">
        <f t="shared" ref="D5:D18" si="2">+(B5-C5)*100/C5</f>
        <v>-4.4776119402985071</v>
      </c>
      <c r="E5" s="2">
        <f>+B5+'Febrero 2019'!E5</f>
        <v>542</v>
      </c>
      <c r="F5" s="2">
        <f>+C5+'Febrero 2019'!F5</f>
        <v>653</v>
      </c>
      <c r="G5" s="17">
        <f t="shared" si="0"/>
        <v>-16.998468606431853</v>
      </c>
      <c r="H5" s="2">
        <f>+B5-C5+'Febrero 2019'!H5</f>
        <v>2165</v>
      </c>
      <c r="I5" s="18">
        <f>+'Marzo 2018'!H5</f>
        <v>2219</v>
      </c>
      <c r="J5" s="17">
        <f t="shared" si="1"/>
        <v>-2.4335286164939163</v>
      </c>
    </row>
    <row r="6" spans="1:10" ht="13" x14ac:dyDescent="0.15">
      <c r="A6" s="1" t="s">
        <v>6</v>
      </c>
      <c r="B6" s="19">
        <v>215</v>
      </c>
      <c r="C6" s="19">
        <f>+'Marzo 2018'!B6</f>
        <v>219</v>
      </c>
      <c r="D6" s="17">
        <f t="shared" si="2"/>
        <v>-1.8264840182648401</v>
      </c>
      <c r="E6" s="2">
        <f>+B6+'Febrero 2019'!E6</f>
        <v>681</v>
      </c>
      <c r="F6" s="2">
        <f>+C6+'Febrero 2019'!F6</f>
        <v>695</v>
      </c>
      <c r="G6" s="17">
        <f t="shared" si="0"/>
        <v>-2.014388489208633</v>
      </c>
      <c r="H6" s="2">
        <f>+B6-C6+'Febrero 2019'!H6</f>
        <v>2638</v>
      </c>
      <c r="I6" s="18">
        <f>+'Marzo 2018'!H6</f>
        <v>2539</v>
      </c>
      <c r="J6" s="17">
        <f t="shared" si="1"/>
        <v>3.8991729027176052</v>
      </c>
    </row>
    <row r="7" spans="1:10" x14ac:dyDescent="0.15">
      <c r="A7" s="8" t="s">
        <v>1</v>
      </c>
      <c r="B7" s="6">
        <f t="shared" ref="B7" si="3">+B4+B5+B6</f>
        <v>567</v>
      </c>
      <c r="C7" s="6">
        <f>SUM(C4:C6)</f>
        <v>613</v>
      </c>
      <c r="D7" s="7">
        <f>+(B7-C7)*100/C7</f>
        <v>-7.504078303425775</v>
      </c>
      <c r="E7" s="6">
        <f>SUM(E4:E6)</f>
        <v>1641</v>
      </c>
      <c r="F7" s="6">
        <f>SUM(F4:F6)</f>
        <v>2055</v>
      </c>
      <c r="G7" s="7">
        <f t="shared" si="0"/>
        <v>-20.145985401459853</v>
      </c>
      <c r="H7" s="6">
        <f>SUM(H4:H6)</f>
        <v>6550</v>
      </c>
      <c r="I7" s="6">
        <f>SUM(I4:I6)</f>
        <v>6778</v>
      </c>
      <c r="J7" s="7">
        <f t="shared" si="1"/>
        <v>-3.3638241369135438</v>
      </c>
    </row>
    <row r="8" spans="1:10" ht="13" x14ac:dyDescent="0.15">
      <c r="A8" s="1" t="s">
        <v>7</v>
      </c>
      <c r="B8" s="19">
        <v>239</v>
      </c>
      <c r="C8" s="19">
        <f>+'Marzo 2018'!B8</f>
        <v>206</v>
      </c>
      <c r="D8" s="17">
        <f t="shared" si="2"/>
        <v>16.019417475728154</v>
      </c>
      <c r="E8" s="2">
        <f>+B8+'Febrero 2019'!E8</f>
        <v>665</v>
      </c>
      <c r="F8" s="2">
        <f>+C8+'Febrero 2019'!F8</f>
        <v>707</v>
      </c>
      <c r="G8" s="17">
        <f t="shared" si="0"/>
        <v>-5.9405940594059405</v>
      </c>
      <c r="H8" s="2">
        <f>+B8-C8+'Febrero 2019'!H8</f>
        <v>2550</v>
      </c>
      <c r="I8" s="18">
        <f>+'Marzo 2018'!H8</f>
        <v>2548</v>
      </c>
      <c r="J8" s="17">
        <f t="shared" si="1"/>
        <v>7.8492935635792779E-2</v>
      </c>
    </row>
    <row r="9" spans="1:10" ht="13" x14ac:dyDescent="0.15">
      <c r="A9" s="1" t="s">
        <v>8</v>
      </c>
      <c r="B9" s="19">
        <v>260</v>
      </c>
      <c r="C9" s="19">
        <f>+'Marzo 2018'!B9</f>
        <v>283</v>
      </c>
      <c r="D9" s="17">
        <f t="shared" si="2"/>
        <v>-8.1272084805653702</v>
      </c>
      <c r="E9" s="2">
        <f>+B9+'Febrero 2019'!E9</f>
        <v>786</v>
      </c>
      <c r="F9" s="2">
        <f>+C9+'Febrero 2019'!F9</f>
        <v>962</v>
      </c>
      <c r="G9" s="17">
        <f t="shared" si="0"/>
        <v>-18.295218295218294</v>
      </c>
      <c r="H9" s="2">
        <f>+B9-C9+'Febrero 2019'!H9</f>
        <v>2977</v>
      </c>
      <c r="I9" s="18">
        <f>+'Marzo 2018'!H9</f>
        <v>3069</v>
      </c>
      <c r="J9" s="17">
        <f t="shared" si="1"/>
        <v>-2.997719126751385</v>
      </c>
    </row>
    <row r="10" spans="1:10" ht="13" x14ac:dyDescent="0.15">
      <c r="A10" s="1" t="s">
        <v>9</v>
      </c>
      <c r="B10" s="19">
        <v>435</v>
      </c>
      <c r="C10" s="19">
        <f>+'Marzo 2018'!B10</f>
        <v>412</v>
      </c>
      <c r="D10" s="17">
        <f t="shared" si="2"/>
        <v>5.5825242718446599</v>
      </c>
      <c r="E10" s="2">
        <f>+B10+'Febrero 2019'!E10</f>
        <v>1154</v>
      </c>
      <c r="F10" s="2">
        <f>+C10+'Febrero 2019'!F10</f>
        <v>1246</v>
      </c>
      <c r="G10" s="17">
        <f t="shared" si="0"/>
        <v>-7.3836276083467096</v>
      </c>
      <c r="H10" s="2">
        <f>+B10-C10+'Febrero 2019'!H10</f>
        <v>4224</v>
      </c>
      <c r="I10" s="18">
        <f>+'Marzo 2018'!H10</f>
        <v>4102</v>
      </c>
      <c r="J10" s="17">
        <f t="shared" si="1"/>
        <v>2.9741589468551926</v>
      </c>
    </row>
    <row r="11" spans="1:10" ht="13" x14ac:dyDescent="0.15">
      <c r="A11" s="1" t="s">
        <v>10</v>
      </c>
      <c r="B11" s="19">
        <v>313</v>
      </c>
      <c r="C11" s="19">
        <f>+'Marzo 2018'!B11</f>
        <v>283</v>
      </c>
      <c r="D11" s="17">
        <f t="shared" si="2"/>
        <v>10.600706713780919</v>
      </c>
      <c r="E11" s="2">
        <f>+B11+'Febrero 2019'!E11</f>
        <v>854</v>
      </c>
      <c r="F11" s="2">
        <f>+C11+'Febrero 2019'!F11</f>
        <v>887</v>
      </c>
      <c r="G11" s="17">
        <f t="shared" si="0"/>
        <v>-3.7204058624577225</v>
      </c>
      <c r="H11" s="2">
        <f>+B11-C11+'Febrero 2019'!H11</f>
        <v>3066</v>
      </c>
      <c r="I11" s="18">
        <f>+'Marzo 2018'!H11</f>
        <v>2970</v>
      </c>
      <c r="J11" s="17">
        <f t="shared" si="1"/>
        <v>3.2323232323232323</v>
      </c>
    </row>
    <row r="12" spans="1:10" ht="13" x14ac:dyDescent="0.15">
      <c r="A12" s="1" t="s">
        <v>11</v>
      </c>
      <c r="B12" s="19">
        <v>307</v>
      </c>
      <c r="C12" s="19">
        <f>+'Marzo 2018'!B12</f>
        <v>298</v>
      </c>
      <c r="D12" s="17">
        <f t="shared" si="2"/>
        <v>3.0201342281879193</v>
      </c>
      <c r="E12" s="2">
        <f>+B12+'Febrero 2019'!E12</f>
        <v>913</v>
      </c>
      <c r="F12" s="2">
        <f>+C12+'Febrero 2019'!F12</f>
        <v>898</v>
      </c>
      <c r="G12" s="17">
        <f t="shared" si="0"/>
        <v>1.6703786191536749</v>
      </c>
      <c r="H12" s="2">
        <f>+B12-C12+'Febrero 2019'!H12</f>
        <v>3273</v>
      </c>
      <c r="I12" s="18">
        <f>+'Marzo 2018'!H12</f>
        <v>3057</v>
      </c>
      <c r="J12" s="17">
        <f t="shared" si="1"/>
        <v>7.0657507360157012</v>
      </c>
    </row>
    <row r="13" spans="1:10" x14ac:dyDescent="0.15">
      <c r="A13" s="8" t="s">
        <v>2</v>
      </c>
      <c r="B13" s="6">
        <f t="shared" ref="B13" si="4">+B8+B9+B10+B11+B12</f>
        <v>1554</v>
      </c>
      <c r="C13" s="6">
        <f>SUM(C8:C12)</f>
        <v>1482</v>
      </c>
      <c r="D13" s="7">
        <f>+(B13-C13)*100/C13</f>
        <v>4.8582995951417001</v>
      </c>
      <c r="E13" s="6">
        <f>SUM(E8:E12)</f>
        <v>4372</v>
      </c>
      <c r="F13" s="6">
        <f>SUM(F8:F12)</f>
        <v>4700</v>
      </c>
      <c r="G13" s="7">
        <f t="shared" si="0"/>
        <v>-6.9787234042553195</v>
      </c>
      <c r="H13" s="6">
        <f>SUM(H8:H12)</f>
        <v>16090</v>
      </c>
      <c r="I13" s="6">
        <f>SUM(I8:I12)</f>
        <v>15746</v>
      </c>
      <c r="J13" s="7">
        <f t="shared" si="1"/>
        <v>2.1846818239552901</v>
      </c>
    </row>
    <row r="14" spans="1:10" ht="13" x14ac:dyDescent="0.15">
      <c r="A14" s="1" t="s">
        <v>12</v>
      </c>
      <c r="B14" s="19">
        <v>136</v>
      </c>
      <c r="C14" s="19">
        <f>+'Marzo 2018'!B14</f>
        <v>159</v>
      </c>
      <c r="D14" s="17">
        <f t="shared" si="2"/>
        <v>-14.465408805031446</v>
      </c>
      <c r="E14" s="2">
        <f>+B14+'Febrero 2019'!E14</f>
        <v>377</v>
      </c>
      <c r="F14" s="2">
        <f>+C14+'Febrero 2019'!F14</f>
        <v>454</v>
      </c>
      <c r="G14" s="17">
        <f t="shared" si="0"/>
        <v>-16.960352422907491</v>
      </c>
      <c r="H14" s="2">
        <f>+B14-C14+'Febrero 2019'!H14</f>
        <v>1522</v>
      </c>
      <c r="I14" s="18">
        <f>+'Marzo 2018'!H14</f>
        <v>1492</v>
      </c>
      <c r="J14" s="17">
        <f t="shared" si="1"/>
        <v>2.0107238605898123</v>
      </c>
    </row>
    <row r="15" spans="1:10" ht="13" x14ac:dyDescent="0.15">
      <c r="A15" s="1" t="s">
        <v>13</v>
      </c>
      <c r="B15" s="19">
        <v>113</v>
      </c>
      <c r="C15" s="19">
        <f>+'Marzo 2018'!B15</f>
        <v>94</v>
      </c>
      <c r="D15" s="17">
        <f t="shared" si="2"/>
        <v>20.212765957446809</v>
      </c>
      <c r="E15" s="2">
        <f>+B15+'Febrero 2019'!E15</f>
        <v>339</v>
      </c>
      <c r="F15" s="2">
        <f>+C15+'Febrero 2019'!F15</f>
        <v>315</v>
      </c>
      <c r="G15" s="17">
        <f t="shared" si="0"/>
        <v>7.6190476190476186</v>
      </c>
      <c r="H15" s="2">
        <f>+B15-C15+'Febrero 2019'!H15</f>
        <v>1183</v>
      </c>
      <c r="I15" s="18">
        <f>+'Marzo 2018'!H15</f>
        <v>1116</v>
      </c>
      <c r="J15" s="17">
        <f t="shared" si="1"/>
        <v>6.0035842293906807</v>
      </c>
    </row>
    <row r="16" spans="1:10" ht="13" x14ac:dyDescent="0.15">
      <c r="A16" s="1" t="s">
        <v>14</v>
      </c>
      <c r="B16" s="19">
        <v>126</v>
      </c>
      <c r="C16" s="19">
        <f>+'Marzo 2018'!B16</f>
        <v>102</v>
      </c>
      <c r="D16" s="17">
        <f t="shared" si="2"/>
        <v>23.529411764705884</v>
      </c>
      <c r="E16" s="2">
        <f>+B16+'Febrero 2019'!E16</f>
        <v>300</v>
      </c>
      <c r="F16" s="2">
        <f>+C16+'Febrero 2019'!F16</f>
        <v>287</v>
      </c>
      <c r="G16" s="17">
        <f t="shared" si="0"/>
        <v>4.529616724738676</v>
      </c>
      <c r="H16" s="2">
        <f>+B16-C16+'Febrero 2019'!H16</f>
        <v>1054</v>
      </c>
      <c r="I16" s="18">
        <f>+'Marzo 2018'!H16</f>
        <v>990</v>
      </c>
      <c r="J16" s="17">
        <f t="shared" si="1"/>
        <v>6.4646464646464645</v>
      </c>
    </row>
    <row r="17" spans="1:10" ht="13" x14ac:dyDescent="0.15">
      <c r="A17" s="1" t="s">
        <v>15</v>
      </c>
      <c r="B17" s="19">
        <v>69</v>
      </c>
      <c r="C17" s="19">
        <f>+'Marzo 2018'!B17</f>
        <v>86</v>
      </c>
      <c r="D17" s="17">
        <f t="shared" si="2"/>
        <v>-19.767441860465116</v>
      </c>
      <c r="E17" s="2">
        <f>+B17+'Febrero 2019'!E17</f>
        <v>199</v>
      </c>
      <c r="F17" s="2">
        <f>+C17+'Febrero 2019'!F17</f>
        <v>232</v>
      </c>
      <c r="G17" s="17">
        <f t="shared" si="0"/>
        <v>-14.224137931034482</v>
      </c>
      <c r="H17" s="2">
        <f>+B17-C17+'Febrero 2019'!H17</f>
        <v>752</v>
      </c>
      <c r="I17" s="18">
        <f>+'Marzo 2018'!H17</f>
        <v>739</v>
      </c>
      <c r="J17" s="17">
        <f t="shared" si="1"/>
        <v>1.7591339648173208</v>
      </c>
    </row>
    <row r="18" spans="1:10" ht="13" x14ac:dyDescent="0.15">
      <c r="A18" s="1" t="s">
        <v>31</v>
      </c>
      <c r="B18" s="19">
        <v>40</v>
      </c>
      <c r="C18" s="19">
        <f>+'Marzo 2018'!B18</f>
        <v>39</v>
      </c>
      <c r="D18" s="17">
        <f t="shared" si="2"/>
        <v>2.5641025641025643</v>
      </c>
      <c r="E18" s="2">
        <f>+B18+'Febrero 2019'!E18</f>
        <v>141</v>
      </c>
      <c r="F18" s="2">
        <f>+C18+'Febrero 2019'!F18</f>
        <v>107</v>
      </c>
      <c r="G18" s="17">
        <f t="shared" si="0"/>
        <v>31.77570093457944</v>
      </c>
      <c r="H18" s="2">
        <f>+B18-C18+'Febrero 2019'!H18</f>
        <v>489</v>
      </c>
      <c r="I18" s="18">
        <f>+'Marzo 2018'!H18</f>
        <v>401</v>
      </c>
      <c r="J18" s="17">
        <f t="shared" si="1"/>
        <v>21.945137157107233</v>
      </c>
    </row>
    <row r="19" spans="1:10" x14ac:dyDescent="0.15">
      <c r="A19" s="8" t="s">
        <v>3</v>
      </c>
      <c r="B19" s="6">
        <f t="shared" ref="B19" si="5">+B14+B16+B15+B17+B18</f>
        <v>484</v>
      </c>
      <c r="C19" s="6">
        <f>SUM(C14:C18)</f>
        <v>480</v>
      </c>
      <c r="D19" s="7">
        <f>+(B19-C19)*100/C19</f>
        <v>0.83333333333333337</v>
      </c>
      <c r="E19" s="6">
        <f>SUM(E14:E18)</f>
        <v>1356</v>
      </c>
      <c r="F19" s="6">
        <f>SUM(F14:F18)</f>
        <v>1395</v>
      </c>
      <c r="G19" s="7">
        <f t="shared" si="0"/>
        <v>-2.795698924731183</v>
      </c>
      <c r="H19" s="6">
        <f>SUM(H14:H18)</f>
        <v>5000</v>
      </c>
      <c r="I19" s="6">
        <f>SUM(I14:I18)</f>
        <v>4738</v>
      </c>
      <c r="J19" s="7">
        <f t="shared" si="1"/>
        <v>5.5297593921485859</v>
      </c>
    </row>
    <row r="20" spans="1:10" ht="13" x14ac:dyDescent="0.15">
      <c r="A20" s="1" t="s">
        <v>16</v>
      </c>
      <c r="B20" s="19">
        <v>36</v>
      </c>
      <c r="C20" s="19">
        <f>+'Marzo 2018'!B20</f>
        <v>30</v>
      </c>
      <c r="D20" s="17">
        <f t="shared" ref="D20:D27" si="6">+(B20-C20)*100/C20</f>
        <v>20</v>
      </c>
      <c r="E20" s="2">
        <f>+B20+'Febrero 2019'!E20</f>
        <v>111</v>
      </c>
      <c r="F20" s="2">
        <f>+C20+'Febrero 2019'!F20</f>
        <v>86</v>
      </c>
      <c r="G20" s="17">
        <f t="shared" si="0"/>
        <v>29.069767441860463</v>
      </c>
      <c r="H20" s="2">
        <f>+B20-C20+'Febrero 2019'!H20</f>
        <v>378</v>
      </c>
      <c r="I20" s="18">
        <f>+'Marzo 2018'!H20</f>
        <v>331</v>
      </c>
      <c r="J20" s="17">
        <f t="shared" si="1"/>
        <v>14.19939577039275</v>
      </c>
    </row>
    <row r="21" spans="1:10" ht="13" x14ac:dyDescent="0.15">
      <c r="A21" s="1" t="s">
        <v>17</v>
      </c>
      <c r="B21" s="19">
        <v>32</v>
      </c>
      <c r="C21" s="19">
        <f>+'Marzo 2018'!B21</f>
        <v>28</v>
      </c>
      <c r="D21" s="17">
        <f t="shared" si="6"/>
        <v>14.285714285714286</v>
      </c>
      <c r="E21" s="2">
        <f>+B21+'Febrero 2019'!E21</f>
        <v>84</v>
      </c>
      <c r="F21" s="2">
        <f>+C21+'Febrero 2019'!F21</f>
        <v>95</v>
      </c>
      <c r="G21" s="17">
        <f t="shared" si="0"/>
        <v>-11.578947368421053</v>
      </c>
      <c r="H21" s="2">
        <f>+B21-C21+'Febrero 2019'!H21</f>
        <v>365</v>
      </c>
      <c r="I21" s="18">
        <f>+'Marzo 2018'!H21</f>
        <v>339</v>
      </c>
      <c r="J21" s="17">
        <f t="shared" si="1"/>
        <v>7.6696165191740411</v>
      </c>
    </row>
    <row r="22" spans="1:10" ht="13" x14ac:dyDescent="0.15">
      <c r="A22" s="1" t="s">
        <v>19</v>
      </c>
      <c r="B22" s="19">
        <v>23</v>
      </c>
      <c r="C22" s="19">
        <f>+'Marzo 2018'!B22</f>
        <v>18</v>
      </c>
      <c r="D22" s="17">
        <f t="shared" si="6"/>
        <v>27.777777777777779</v>
      </c>
      <c r="E22" s="2">
        <f>+B22+'Febrero 2019'!E22</f>
        <v>52</v>
      </c>
      <c r="F22" s="2">
        <f>+C22+'Febrero 2019'!F22</f>
        <v>39</v>
      </c>
      <c r="G22" s="17">
        <f t="shared" si="0"/>
        <v>33.333333333333336</v>
      </c>
      <c r="H22" s="2">
        <f>+B22-C22+'Febrero 2019'!H22</f>
        <v>195</v>
      </c>
      <c r="I22" s="18">
        <f>+'Marzo 2018'!H22</f>
        <v>127</v>
      </c>
      <c r="J22" s="17">
        <f t="shared" si="1"/>
        <v>53.54330708661417</v>
      </c>
    </row>
    <row r="23" spans="1:10" ht="13" x14ac:dyDescent="0.15">
      <c r="A23" s="1" t="s">
        <v>18</v>
      </c>
      <c r="B23" s="19">
        <v>27</v>
      </c>
      <c r="C23" s="19">
        <f>+'Marzo 2018'!B23</f>
        <v>14</v>
      </c>
      <c r="D23" s="17">
        <f t="shared" si="6"/>
        <v>92.857142857142861</v>
      </c>
      <c r="E23" s="2">
        <f>+B23+'Febrero 2019'!E23</f>
        <v>56</v>
      </c>
      <c r="F23" s="2">
        <f>+C23+'Febrero 2019'!F23</f>
        <v>43</v>
      </c>
      <c r="G23" s="17">
        <f t="shared" si="0"/>
        <v>30.232558139534884</v>
      </c>
      <c r="H23" s="2">
        <f>+B23-C23+'Febrero 2019'!H23</f>
        <v>185</v>
      </c>
      <c r="I23" s="18">
        <f>+'Marzo 2018'!H23</f>
        <v>175</v>
      </c>
      <c r="J23" s="17">
        <f t="shared" si="1"/>
        <v>5.7142857142857144</v>
      </c>
    </row>
    <row r="24" spans="1:10" ht="13" x14ac:dyDescent="0.15">
      <c r="A24" s="1" t="s">
        <v>20</v>
      </c>
      <c r="B24" s="19">
        <v>13</v>
      </c>
      <c r="C24" s="19">
        <f>+'Marzo 2018'!B24</f>
        <v>18</v>
      </c>
      <c r="D24" s="17">
        <f t="shared" si="6"/>
        <v>-27.777777777777779</v>
      </c>
      <c r="E24" s="2">
        <f>+B24+'Febrero 2019'!E24</f>
        <v>43</v>
      </c>
      <c r="F24" s="2">
        <f>+C24+'Febrero 2019'!F24</f>
        <v>51</v>
      </c>
      <c r="G24" s="17">
        <f t="shared" si="0"/>
        <v>-15.686274509803921</v>
      </c>
      <c r="H24" s="2">
        <f>+B24-C24+'Febrero 2019'!H24</f>
        <v>192</v>
      </c>
      <c r="I24" s="18">
        <f>+'Marzo 2018'!H24</f>
        <v>178</v>
      </c>
      <c r="J24" s="17">
        <f t="shared" si="1"/>
        <v>7.8651685393258424</v>
      </c>
    </row>
    <row r="25" spans="1:10" ht="13" x14ac:dyDescent="0.15">
      <c r="A25" s="1" t="s">
        <v>22</v>
      </c>
      <c r="B25" s="19">
        <v>40</v>
      </c>
      <c r="C25" s="19">
        <f>+'Marzo 2018'!B25</f>
        <v>17</v>
      </c>
      <c r="D25" s="17">
        <f t="shared" si="6"/>
        <v>135.29411764705881</v>
      </c>
      <c r="E25" s="2">
        <f>+B25+'Febrero 2019'!E25</f>
        <v>93</v>
      </c>
      <c r="F25" s="2">
        <f>+C25+'Febrero 2019'!F25</f>
        <v>77</v>
      </c>
      <c r="G25" s="17">
        <f t="shared" si="0"/>
        <v>20.779220779220779</v>
      </c>
      <c r="H25" s="2">
        <f>+B25-C25+'Febrero 2019'!H25</f>
        <v>340</v>
      </c>
      <c r="I25" s="18">
        <f>+'Marzo 2018'!H25</f>
        <v>282</v>
      </c>
      <c r="J25" s="17">
        <f t="shared" si="1"/>
        <v>20.567375886524822</v>
      </c>
    </row>
    <row r="26" spans="1:10" ht="13" x14ac:dyDescent="0.15">
      <c r="A26" s="1" t="s">
        <v>21</v>
      </c>
      <c r="B26" s="19">
        <v>11</v>
      </c>
      <c r="C26" s="19">
        <f>+'Marzo 2018'!B26</f>
        <v>5</v>
      </c>
      <c r="D26" s="17">
        <f t="shared" si="6"/>
        <v>120</v>
      </c>
      <c r="E26" s="2">
        <f>+B26+'Febrero 2019'!E26</f>
        <v>30</v>
      </c>
      <c r="F26" s="2">
        <f>+C26+'Febrero 2019'!F26</f>
        <v>22</v>
      </c>
      <c r="G26" s="17">
        <f t="shared" si="0"/>
        <v>36.363636363636367</v>
      </c>
      <c r="H26" s="2">
        <f>+B26-C26+'Febrero 2019'!H26</f>
        <v>106</v>
      </c>
      <c r="I26" s="18">
        <f>+'Marzo 2018'!H26</f>
        <v>91</v>
      </c>
      <c r="J26" s="17">
        <f t="shared" si="1"/>
        <v>16.483516483516482</v>
      </c>
    </row>
    <row r="27" spans="1:10" ht="13" x14ac:dyDescent="0.15">
      <c r="A27" s="1" t="s">
        <v>30</v>
      </c>
      <c r="B27" s="19">
        <v>1</v>
      </c>
      <c r="C27" s="19">
        <f>+'Marzo 2018'!B27</f>
        <v>6</v>
      </c>
      <c r="D27" s="17">
        <f t="shared" si="6"/>
        <v>-83.333333333333329</v>
      </c>
      <c r="E27" s="2">
        <f>+B27+'Febrero 2019'!E27</f>
        <v>7</v>
      </c>
      <c r="F27" s="2">
        <f>+C27+'Febrero 2019'!F27</f>
        <v>13</v>
      </c>
      <c r="G27" s="17">
        <f t="shared" si="0"/>
        <v>-46.153846153846153</v>
      </c>
      <c r="H27" s="2">
        <f>+B27-C27+'Febrero 2019'!H27</f>
        <v>39</v>
      </c>
      <c r="I27" s="18">
        <f>+'Marzo 2018'!H27</f>
        <v>35</v>
      </c>
      <c r="J27" s="17">
        <f t="shared" si="1"/>
        <v>11.428571428571429</v>
      </c>
    </row>
    <row r="28" spans="1:10" x14ac:dyDescent="0.15">
      <c r="A28" s="8" t="s">
        <v>27</v>
      </c>
      <c r="B28" s="6">
        <f>SUM(B20:B27)</f>
        <v>183</v>
      </c>
      <c r="C28" s="6">
        <f>SUM(C20:C27)</f>
        <v>136</v>
      </c>
      <c r="D28" s="7">
        <f>+(B28-C28)*100/C28</f>
        <v>34.558823529411768</v>
      </c>
      <c r="E28" s="6">
        <f>SUM(E20:E27)</f>
        <v>476</v>
      </c>
      <c r="F28" s="6">
        <f>SUM(F20:F27)</f>
        <v>426</v>
      </c>
      <c r="G28" s="7">
        <f>+(E28-F28)*100/F28</f>
        <v>11.737089201877934</v>
      </c>
      <c r="H28" s="6">
        <f>SUM(H20:H27)</f>
        <v>1800</v>
      </c>
      <c r="I28" s="6">
        <f>SUM(I20:I27)</f>
        <v>1558</v>
      </c>
      <c r="J28" s="7">
        <f>+(H28-I28)*100/I28</f>
        <v>15.532734274711169</v>
      </c>
    </row>
    <row r="29" spans="1:10" ht="14" x14ac:dyDescent="0.15">
      <c r="A29" s="16" t="s">
        <v>28</v>
      </c>
      <c r="B29" s="14">
        <f>+B7+B13+B19+B28</f>
        <v>2788</v>
      </c>
      <c r="C29" s="14">
        <f>+C7+C13+C19+C28</f>
        <v>2711</v>
      </c>
      <c r="D29" s="15">
        <f>+(B29-C29)*100/C29</f>
        <v>2.8402803393581704</v>
      </c>
      <c r="E29" s="14">
        <f t="shared" ref="E29:I29" si="7">+E7+E13+E19+E28</f>
        <v>7845</v>
      </c>
      <c r="F29" s="14">
        <f t="shared" si="7"/>
        <v>8576</v>
      </c>
      <c r="G29" s="15">
        <f>+(E29-F29)*100/F29</f>
        <v>-8.5237873134328357</v>
      </c>
      <c r="H29" s="14">
        <f t="shared" si="7"/>
        <v>29440</v>
      </c>
      <c r="I29" s="14">
        <f t="shared" si="7"/>
        <v>28820</v>
      </c>
      <c r="J29" s="15">
        <f>+(H29-I29)*100/I29</f>
        <v>2.1512838306731434</v>
      </c>
    </row>
    <row r="30" spans="1:10" x14ac:dyDescent="0.15">
      <c r="A30" s="13" t="s">
        <v>29</v>
      </c>
      <c r="B30" s="13">
        <f>+B29-B7</f>
        <v>2221</v>
      </c>
      <c r="C30" s="13">
        <f>+C29-C7</f>
        <v>2098</v>
      </c>
      <c r="D30" s="12">
        <f>+(B30-C30)*100/C30</f>
        <v>5.8627264061010482</v>
      </c>
      <c r="E30" s="13">
        <f t="shared" ref="E30:I30" si="8">+E29-E7</f>
        <v>6204</v>
      </c>
      <c r="F30" s="13">
        <f t="shared" si="8"/>
        <v>6521</v>
      </c>
      <c r="G30" s="12">
        <f>+(E30-F30)*100/F30</f>
        <v>-4.8612176046618618</v>
      </c>
      <c r="H30" s="13">
        <f t="shared" si="8"/>
        <v>22890</v>
      </c>
      <c r="I30" s="13">
        <f t="shared" si="8"/>
        <v>22042</v>
      </c>
      <c r="J30" s="12">
        <f>+(H30-I30)*100/I30</f>
        <v>3.8472007984756376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5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147</v>
      </c>
      <c r="C4" s="19">
        <f>+'Febrero 2018'!B4</f>
        <v>293</v>
      </c>
      <c r="D4" s="17">
        <f>+(B4-C4)*100/C4</f>
        <v>-49.829351535836174</v>
      </c>
      <c r="E4" s="2">
        <f>+B4+'Enero 2019'!E4</f>
        <v>258</v>
      </c>
      <c r="F4" s="2">
        <f>+C4+'Enero 2019'!F4</f>
        <v>514</v>
      </c>
      <c r="G4" s="17">
        <f t="shared" ref="G4:G27" si="0">+(E4-F4)*100/F4</f>
        <v>-49.805447470817121</v>
      </c>
      <c r="H4" s="2">
        <f>+B4-C4+'Enero 2019'!H4</f>
        <v>1780</v>
      </c>
      <c r="I4" s="18">
        <f>+'Febrero 2018'!H4</f>
        <v>2019</v>
      </c>
      <c r="J4" s="17">
        <f t="shared" ref="J4:J27" si="1">+(H4-I4)*100/I4</f>
        <v>-11.837543338286281</v>
      </c>
    </row>
    <row r="5" spans="1:10" ht="13" x14ac:dyDescent="0.15">
      <c r="A5" s="1" t="s">
        <v>5</v>
      </c>
      <c r="B5" s="19">
        <v>182</v>
      </c>
      <c r="C5" s="19">
        <f>+'Febrero 2018'!B5</f>
        <v>235</v>
      </c>
      <c r="D5" s="17">
        <f t="shared" ref="D5:D18" si="2">+(B5-C5)*100/C5</f>
        <v>-22.553191489361701</v>
      </c>
      <c r="E5" s="2">
        <f>+B5+'Enero 2019'!E5</f>
        <v>350</v>
      </c>
      <c r="F5" s="2">
        <f>+C5+'Enero 2019'!F5</f>
        <v>452</v>
      </c>
      <c r="G5" s="17">
        <f t="shared" si="0"/>
        <v>-22.56637168141593</v>
      </c>
      <c r="H5" s="2">
        <f>+B5-C5+'Enero 2019'!H5</f>
        <v>2174</v>
      </c>
      <c r="I5" s="18">
        <f>+'Febrero 2018'!H5</f>
        <v>2265</v>
      </c>
      <c r="J5" s="17">
        <f t="shared" si="1"/>
        <v>-4.0176600441501105</v>
      </c>
    </row>
    <row r="6" spans="1:10" ht="13" x14ac:dyDescent="0.15">
      <c r="A6" s="1" t="s">
        <v>6</v>
      </c>
      <c r="B6" s="19">
        <v>262</v>
      </c>
      <c r="C6" s="19">
        <f>+'Febrero 2018'!B6</f>
        <v>272</v>
      </c>
      <c r="D6" s="17">
        <f t="shared" si="2"/>
        <v>-3.6764705882352939</v>
      </c>
      <c r="E6" s="2">
        <f>+B6+'Enero 2019'!E6</f>
        <v>466</v>
      </c>
      <c r="F6" s="2">
        <f>+C6+'Enero 2019'!F6</f>
        <v>476</v>
      </c>
      <c r="G6" s="17">
        <f t="shared" si="0"/>
        <v>-2.1008403361344539</v>
      </c>
      <c r="H6" s="2">
        <f>+B6-C6+'Enero 2019'!H6</f>
        <v>2642</v>
      </c>
      <c r="I6" s="18">
        <f>+'Febrero 2018'!H6</f>
        <v>2592</v>
      </c>
      <c r="J6" s="17">
        <f t="shared" si="1"/>
        <v>1.9290123456790123</v>
      </c>
    </row>
    <row r="7" spans="1:10" x14ac:dyDescent="0.15">
      <c r="A7" s="8" t="s">
        <v>1</v>
      </c>
      <c r="B7" s="6">
        <f t="shared" ref="B7" si="3">+B4+B5+B6</f>
        <v>591</v>
      </c>
      <c r="C7" s="6">
        <f>SUM(C4:C6)</f>
        <v>800</v>
      </c>
      <c r="D7" s="7">
        <f>+(B7-C7)*100/C7</f>
        <v>-26.125</v>
      </c>
      <c r="E7" s="6">
        <f>SUM(E4:E6)</f>
        <v>1074</v>
      </c>
      <c r="F7" s="6">
        <f>SUM(F4:F6)</f>
        <v>1442</v>
      </c>
      <c r="G7" s="7">
        <f t="shared" si="0"/>
        <v>-25.52011095700416</v>
      </c>
      <c r="H7" s="6">
        <f>SUM(H4:H6)</f>
        <v>6596</v>
      </c>
      <c r="I7" s="6">
        <f>SUM(I4:I6)</f>
        <v>6876</v>
      </c>
      <c r="J7" s="7">
        <f t="shared" si="1"/>
        <v>-4.0721349621873184</v>
      </c>
    </row>
    <row r="8" spans="1:10" ht="13" x14ac:dyDescent="0.15">
      <c r="A8" s="1" t="s">
        <v>7</v>
      </c>
      <c r="B8" s="19">
        <v>221</v>
      </c>
      <c r="C8" s="19">
        <f>+'Febrero 2018'!B8</f>
        <v>250</v>
      </c>
      <c r="D8" s="17">
        <f t="shared" si="2"/>
        <v>-11.6</v>
      </c>
      <c r="E8" s="2">
        <f>+B8+'Enero 2019'!E8</f>
        <v>426</v>
      </c>
      <c r="F8" s="2">
        <f>+C8+'Enero 2019'!F8</f>
        <v>501</v>
      </c>
      <c r="G8" s="17">
        <f t="shared" si="0"/>
        <v>-14.970059880239521</v>
      </c>
      <c r="H8" s="2">
        <f>+B8-C8+'Enero 2019'!H8</f>
        <v>2517</v>
      </c>
      <c r="I8" s="18">
        <f>+'Febrero 2018'!H8</f>
        <v>2622</v>
      </c>
      <c r="J8" s="17">
        <f t="shared" si="1"/>
        <v>-4.0045766590389018</v>
      </c>
    </row>
    <row r="9" spans="1:10" ht="13" x14ac:dyDescent="0.15">
      <c r="A9" s="1" t="s">
        <v>8</v>
      </c>
      <c r="B9" s="19">
        <v>280</v>
      </c>
      <c r="C9" s="19">
        <f>+'Febrero 2018'!B9</f>
        <v>326</v>
      </c>
      <c r="D9" s="17">
        <f t="shared" si="2"/>
        <v>-14.110429447852761</v>
      </c>
      <c r="E9" s="2">
        <f>+B9+'Enero 2019'!E9</f>
        <v>526</v>
      </c>
      <c r="F9" s="2">
        <f>+C9+'Enero 2019'!F9</f>
        <v>679</v>
      </c>
      <c r="G9" s="17">
        <f t="shared" si="0"/>
        <v>-22.533136966126659</v>
      </c>
      <c r="H9" s="2">
        <f>+B9-C9+'Enero 2019'!H9</f>
        <v>3000</v>
      </c>
      <c r="I9" s="18">
        <f>+'Febrero 2018'!H9</f>
        <v>3144</v>
      </c>
      <c r="J9" s="17">
        <f t="shared" si="1"/>
        <v>-4.5801526717557248</v>
      </c>
    </row>
    <row r="10" spans="1:10" ht="13" x14ac:dyDescent="0.15">
      <c r="A10" s="1" t="s">
        <v>9</v>
      </c>
      <c r="B10" s="19">
        <v>371</v>
      </c>
      <c r="C10" s="19">
        <f>+'Febrero 2018'!B10</f>
        <v>412</v>
      </c>
      <c r="D10" s="17">
        <f t="shared" si="2"/>
        <v>-9.9514563106796121</v>
      </c>
      <c r="E10" s="2">
        <f>+B10+'Enero 2019'!E10</f>
        <v>719</v>
      </c>
      <c r="F10" s="2">
        <f>+C10+'Enero 2019'!F10</f>
        <v>834</v>
      </c>
      <c r="G10" s="17">
        <f t="shared" si="0"/>
        <v>-13.788968824940047</v>
      </c>
      <c r="H10" s="2">
        <f>+B10-C10+'Enero 2019'!H10</f>
        <v>4201</v>
      </c>
      <c r="I10" s="18">
        <f>+'Febrero 2018'!H10</f>
        <v>4146</v>
      </c>
      <c r="J10" s="17">
        <f t="shared" si="1"/>
        <v>1.3265798359864931</v>
      </c>
    </row>
    <row r="11" spans="1:10" ht="13" x14ac:dyDescent="0.15">
      <c r="A11" s="1" t="s">
        <v>10</v>
      </c>
      <c r="B11" s="19">
        <v>278</v>
      </c>
      <c r="C11" s="19">
        <f>+'Febrero 2018'!B11</f>
        <v>287</v>
      </c>
      <c r="D11" s="17">
        <f t="shared" si="2"/>
        <v>-3.1358885017421603</v>
      </c>
      <c r="E11" s="2">
        <f>+B11+'Enero 2019'!E11</f>
        <v>541</v>
      </c>
      <c r="F11" s="2">
        <f>+C11+'Enero 2019'!F11</f>
        <v>604</v>
      </c>
      <c r="G11" s="17">
        <f t="shared" si="0"/>
        <v>-10.430463576158941</v>
      </c>
      <c r="H11" s="2">
        <f>+B11-C11+'Enero 2019'!H11</f>
        <v>3036</v>
      </c>
      <c r="I11" s="18">
        <f>+'Febrero 2018'!H11</f>
        <v>3038</v>
      </c>
      <c r="J11" s="17">
        <f t="shared" si="1"/>
        <v>-6.583278472679395E-2</v>
      </c>
    </row>
    <row r="12" spans="1:10" ht="13" x14ac:dyDescent="0.15">
      <c r="A12" s="1" t="s">
        <v>11</v>
      </c>
      <c r="B12" s="19">
        <v>307</v>
      </c>
      <c r="C12" s="19">
        <f>+'Febrero 2018'!B12</f>
        <v>309</v>
      </c>
      <c r="D12" s="17">
        <f t="shared" si="2"/>
        <v>-0.6472491909385113</v>
      </c>
      <c r="E12" s="2">
        <f>+B12+'Enero 2019'!E12</f>
        <v>606</v>
      </c>
      <c r="F12" s="2">
        <f>+C12+'Enero 2019'!F12</f>
        <v>600</v>
      </c>
      <c r="G12" s="17">
        <f t="shared" si="0"/>
        <v>1</v>
      </c>
      <c r="H12" s="2">
        <f>+B12-C12+'Enero 2019'!H12</f>
        <v>3264</v>
      </c>
      <c r="I12" s="18">
        <f>+'Febrero 2018'!H12</f>
        <v>3130</v>
      </c>
      <c r="J12" s="17">
        <f t="shared" si="1"/>
        <v>4.281150159744409</v>
      </c>
    </row>
    <row r="13" spans="1:10" x14ac:dyDescent="0.15">
      <c r="A13" s="8" t="s">
        <v>2</v>
      </c>
      <c r="B13" s="6">
        <f t="shared" ref="B13" si="4">+B8+B9+B10+B11+B12</f>
        <v>1457</v>
      </c>
      <c r="C13" s="6">
        <f>SUM(C8:C12)</f>
        <v>1584</v>
      </c>
      <c r="D13" s="7">
        <f>+(B13-C13)*100/C13</f>
        <v>-8.0176767676767682</v>
      </c>
      <c r="E13" s="6">
        <f>SUM(E8:E12)</f>
        <v>2818</v>
      </c>
      <c r="F13" s="6">
        <f>SUM(F8:F12)</f>
        <v>3218</v>
      </c>
      <c r="G13" s="7">
        <f t="shared" si="0"/>
        <v>-12.430080795525171</v>
      </c>
      <c r="H13" s="6">
        <f>SUM(H8:H12)</f>
        <v>16018</v>
      </c>
      <c r="I13" s="6">
        <f>SUM(I8:I12)</f>
        <v>16080</v>
      </c>
      <c r="J13" s="7">
        <f t="shared" si="1"/>
        <v>-0.38557213930348261</v>
      </c>
    </row>
    <row r="14" spans="1:10" ht="13" x14ac:dyDescent="0.15">
      <c r="A14" s="1" t="s">
        <v>12</v>
      </c>
      <c r="B14" s="19">
        <v>108</v>
      </c>
      <c r="C14" s="19">
        <f>+'Febrero 2018'!B14</f>
        <v>144</v>
      </c>
      <c r="D14" s="17">
        <f t="shared" si="2"/>
        <v>-25</v>
      </c>
      <c r="E14" s="2">
        <f>+B14+'Enero 2019'!E14</f>
        <v>241</v>
      </c>
      <c r="F14" s="2">
        <f>+C14+'Enero 2019'!F14</f>
        <v>295</v>
      </c>
      <c r="G14" s="17">
        <f t="shared" si="0"/>
        <v>-18.305084745762713</v>
      </c>
      <c r="H14" s="2">
        <f>+B14-C14+'Enero 2019'!H14</f>
        <v>1545</v>
      </c>
      <c r="I14" s="18">
        <f>+'Febrero 2018'!H14</f>
        <v>1489</v>
      </c>
      <c r="J14" s="17">
        <f t="shared" si="1"/>
        <v>3.7609133646742778</v>
      </c>
    </row>
    <row r="15" spans="1:10" ht="13" x14ac:dyDescent="0.15">
      <c r="A15" s="1" t="s">
        <v>13</v>
      </c>
      <c r="B15" s="19">
        <v>82</v>
      </c>
      <c r="C15" s="19">
        <f>+'Febrero 2018'!B15</f>
        <v>109</v>
      </c>
      <c r="D15" s="17">
        <f t="shared" si="2"/>
        <v>-24.770642201834864</v>
      </c>
      <c r="E15" s="2">
        <f>+B15+'Enero 2019'!E15</f>
        <v>226</v>
      </c>
      <c r="F15" s="2">
        <f>+C15+'Enero 2019'!F15</f>
        <v>221</v>
      </c>
      <c r="G15" s="17">
        <f t="shared" si="0"/>
        <v>2.2624434389140271</v>
      </c>
      <c r="H15" s="2">
        <f>+B15-C15+'Enero 2019'!H15</f>
        <v>1164</v>
      </c>
      <c r="I15" s="18">
        <f>+'Febrero 2018'!H15</f>
        <v>1155</v>
      </c>
      <c r="J15" s="17">
        <f t="shared" si="1"/>
        <v>0.77922077922077926</v>
      </c>
    </row>
    <row r="16" spans="1:10" ht="13" x14ac:dyDescent="0.15">
      <c r="A16" s="1" t="s">
        <v>14</v>
      </c>
      <c r="B16" s="19">
        <v>83</v>
      </c>
      <c r="C16" s="19">
        <f>+'Febrero 2018'!B16</f>
        <v>83</v>
      </c>
      <c r="D16" s="17">
        <f t="shared" si="2"/>
        <v>0</v>
      </c>
      <c r="E16" s="2">
        <f>+B16+'Enero 2019'!E16</f>
        <v>174</v>
      </c>
      <c r="F16" s="2">
        <f>+C16+'Enero 2019'!F16</f>
        <v>185</v>
      </c>
      <c r="G16" s="17">
        <f t="shared" si="0"/>
        <v>-5.9459459459459456</v>
      </c>
      <c r="H16" s="2">
        <f>+B16-C16+'Enero 2019'!H16</f>
        <v>1030</v>
      </c>
      <c r="I16" s="18">
        <f>+'Febrero 2018'!H16</f>
        <v>996</v>
      </c>
      <c r="J16" s="17">
        <f t="shared" si="1"/>
        <v>3.4136546184738954</v>
      </c>
    </row>
    <row r="17" spans="1:10" ht="13" x14ac:dyDescent="0.15">
      <c r="A17" s="1" t="s">
        <v>15</v>
      </c>
      <c r="B17" s="19">
        <v>74</v>
      </c>
      <c r="C17" s="19">
        <f>+'Febrero 2018'!B17</f>
        <v>67</v>
      </c>
      <c r="D17" s="17">
        <f t="shared" si="2"/>
        <v>10.447761194029852</v>
      </c>
      <c r="E17" s="2">
        <f>+B17+'Enero 2019'!E17</f>
        <v>130</v>
      </c>
      <c r="F17" s="2">
        <f>+C17+'Enero 2019'!F17</f>
        <v>146</v>
      </c>
      <c r="G17" s="17">
        <f t="shared" si="0"/>
        <v>-10.95890410958904</v>
      </c>
      <c r="H17" s="2">
        <f>+B17-C17+'Enero 2019'!H17</f>
        <v>769</v>
      </c>
      <c r="I17" s="18">
        <f>+'Febrero 2018'!H17</f>
        <v>738</v>
      </c>
      <c r="J17" s="17">
        <f t="shared" si="1"/>
        <v>4.2005420054200542</v>
      </c>
    </row>
    <row r="18" spans="1:10" ht="13" x14ac:dyDescent="0.15">
      <c r="A18" s="1" t="s">
        <v>31</v>
      </c>
      <c r="B18" s="19">
        <v>51</v>
      </c>
      <c r="C18" s="19">
        <f>+'Febrero 2018'!B18</f>
        <v>35</v>
      </c>
      <c r="D18" s="17">
        <f t="shared" si="2"/>
        <v>45.714285714285715</v>
      </c>
      <c r="E18" s="2">
        <f>+B18+'Enero 2019'!E18</f>
        <v>101</v>
      </c>
      <c r="F18" s="2">
        <f>+C18+'Enero 2019'!F18</f>
        <v>68</v>
      </c>
      <c r="G18" s="17">
        <f t="shared" si="0"/>
        <v>48.529411764705884</v>
      </c>
      <c r="H18" s="2">
        <f>+B18-C18+'Enero 2019'!H18</f>
        <v>488</v>
      </c>
      <c r="I18" s="18">
        <f>+'Febrero 2018'!H18</f>
        <v>403</v>
      </c>
      <c r="J18" s="17">
        <f t="shared" si="1"/>
        <v>21.091811414392058</v>
      </c>
    </row>
    <row r="19" spans="1:10" x14ac:dyDescent="0.15">
      <c r="A19" s="8" t="s">
        <v>3</v>
      </c>
      <c r="B19" s="6">
        <f t="shared" ref="B19" si="5">+B14+B16+B15+B17+B18</f>
        <v>398</v>
      </c>
      <c r="C19" s="6">
        <f>SUM(C14:C18)</f>
        <v>438</v>
      </c>
      <c r="D19" s="7">
        <f>+(B19-C19)*100/C19</f>
        <v>-9.1324200913242013</v>
      </c>
      <c r="E19" s="6">
        <f>SUM(E14:E18)</f>
        <v>872</v>
      </c>
      <c r="F19" s="6">
        <f>SUM(F14:F18)</f>
        <v>915</v>
      </c>
      <c r="G19" s="7">
        <f t="shared" si="0"/>
        <v>-4.6994535519125682</v>
      </c>
      <c r="H19" s="6">
        <f>SUM(H14:H18)</f>
        <v>4996</v>
      </c>
      <c r="I19" s="6">
        <f>SUM(I14:I18)</f>
        <v>4781</v>
      </c>
      <c r="J19" s="7">
        <f t="shared" si="1"/>
        <v>4.4969671616816562</v>
      </c>
    </row>
    <row r="20" spans="1:10" ht="13" x14ac:dyDescent="0.15">
      <c r="A20" s="1" t="s">
        <v>16</v>
      </c>
      <c r="B20" s="19">
        <v>39</v>
      </c>
      <c r="C20" s="19">
        <f>+'Febrero 2018'!B20</f>
        <v>27</v>
      </c>
      <c r="D20" s="17">
        <f t="shared" ref="D20:D27" si="6">+(B20-C20)*100/C20</f>
        <v>44.444444444444443</v>
      </c>
      <c r="E20" s="2">
        <f>+B20+'Enero 2019'!E20</f>
        <v>75</v>
      </c>
      <c r="F20" s="2">
        <f>+C20+'Enero 2019'!F20</f>
        <v>56</v>
      </c>
      <c r="G20" s="17">
        <f t="shared" si="0"/>
        <v>33.928571428571431</v>
      </c>
      <c r="H20" s="2">
        <f>+B20-C20+'Enero 2019'!H20</f>
        <v>372</v>
      </c>
      <c r="I20" s="18">
        <f>+'Febrero 2018'!H20</f>
        <v>336</v>
      </c>
      <c r="J20" s="17">
        <f t="shared" si="1"/>
        <v>10.714285714285714</v>
      </c>
    </row>
    <row r="21" spans="1:10" ht="13" x14ac:dyDescent="0.15">
      <c r="A21" s="1" t="s">
        <v>17</v>
      </c>
      <c r="B21" s="19">
        <v>27</v>
      </c>
      <c r="C21" s="19">
        <f>+'Febrero 2018'!B21</f>
        <v>24</v>
      </c>
      <c r="D21" s="17">
        <f t="shared" si="6"/>
        <v>12.5</v>
      </c>
      <c r="E21" s="2">
        <f>+B21+'Enero 2019'!E21</f>
        <v>52</v>
      </c>
      <c r="F21" s="2">
        <f>+C21+'Enero 2019'!F21</f>
        <v>67</v>
      </c>
      <c r="G21" s="17">
        <f t="shared" si="0"/>
        <v>-22.388059701492537</v>
      </c>
      <c r="H21" s="2">
        <f>+B21-C21+'Enero 2019'!H21</f>
        <v>361</v>
      </c>
      <c r="I21" s="18">
        <f>+'Febrero 2018'!H21</f>
        <v>340</v>
      </c>
      <c r="J21" s="17">
        <f t="shared" si="1"/>
        <v>6.1764705882352944</v>
      </c>
    </row>
    <row r="22" spans="1:10" ht="13" x14ac:dyDescent="0.15">
      <c r="A22" s="1" t="s">
        <v>19</v>
      </c>
      <c r="B22" s="19">
        <v>16</v>
      </c>
      <c r="C22" s="19">
        <f>+'Febrero 2018'!B22</f>
        <v>9</v>
      </c>
      <c r="D22" s="17">
        <f t="shared" si="6"/>
        <v>77.777777777777771</v>
      </c>
      <c r="E22" s="2">
        <f>+B22+'Enero 2019'!E22</f>
        <v>29</v>
      </c>
      <c r="F22" s="2">
        <f>+C22+'Enero 2019'!F22</f>
        <v>21</v>
      </c>
      <c r="G22" s="17">
        <f t="shared" si="0"/>
        <v>38.095238095238095</v>
      </c>
      <c r="H22" s="2">
        <f>+B22-C22+'Enero 2019'!H22</f>
        <v>190</v>
      </c>
      <c r="I22" s="18">
        <f>+'Febrero 2018'!H22</f>
        <v>118</v>
      </c>
      <c r="J22" s="17">
        <f t="shared" si="1"/>
        <v>61.016949152542374</v>
      </c>
    </row>
    <row r="23" spans="1:10" ht="13" x14ac:dyDescent="0.15">
      <c r="A23" s="1" t="s">
        <v>18</v>
      </c>
      <c r="B23" s="19">
        <v>15</v>
      </c>
      <c r="C23" s="19">
        <f>+'Febrero 2018'!B23</f>
        <v>13</v>
      </c>
      <c r="D23" s="17">
        <f t="shared" si="6"/>
        <v>15.384615384615385</v>
      </c>
      <c r="E23" s="2">
        <f>+B23+'Enero 2019'!E23</f>
        <v>29</v>
      </c>
      <c r="F23" s="2">
        <f>+C23+'Enero 2019'!F23</f>
        <v>29</v>
      </c>
      <c r="G23" s="17">
        <f t="shared" si="0"/>
        <v>0</v>
      </c>
      <c r="H23" s="2">
        <f>+B23-C23+'Enero 2019'!H23</f>
        <v>172</v>
      </c>
      <c r="I23" s="18">
        <f>+'Febrero 2018'!H23</f>
        <v>184</v>
      </c>
      <c r="J23" s="17">
        <f t="shared" si="1"/>
        <v>-6.5217391304347823</v>
      </c>
    </row>
    <row r="24" spans="1:10" ht="13" x14ac:dyDescent="0.15">
      <c r="A24" s="1" t="s">
        <v>20</v>
      </c>
      <c r="B24" s="19">
        <v>13</v>
      </c>
      <c r="C24" s="19">
        <f>+'Febrero 2018'!B24</f>
        <v>19</v>
      </c>
      <c r="D24" s="17">
        <f t="shared" si="6"/>
        <v>-31.578947368421051</v>
      </c>
      <c r="E24" s="2">
        <f>+B24+'Enero 2019'!E24</f>
        <v>30</v>
      </c>
      <c r="F24" s="2">
        <f>+C24+'Enero 2019'!F24</f>
        <v>33</v>
      </c>
      <c r="G24" s="17">
        <f t="shared" si="0"/>
        <v>-9.0909090909090917</v>
      </c>
      <c r="H24" s="2">
        <f>+B24-C24+'Enero 2019'!H24</f>
        <v>197</v>
      </c>
      <c r="I24" s="18">
        <f>+'Febrero 2018'!H24</f>
        <v>180</v>
      </c>
      <c r="J24" s="17">
        <f t="shared" si="1"/>
        <v>9.4444444444444446</v>
      </c>
    </row>
    <row r="25" spans="1:10" ht="13" x14ac:dyDescent="0.15">
      <c r="A25" s="1" t="s">
        <v>22</v>
      </c>
      <c r="B25" s="19">
        <v>24</v>
      </c>
      <c r="C25" s="19">
        <f>+'Febrero 2018'!B25</f>
        <v>27</v>
      </c>
      <c r="D25" s="17">
        <f t="shared" si="6"/>
        <v>-11.111111111111111</v>
      </c>
      <c r="E25" s="2">
        <f>+B25+'Enero 2019'!E25</f>
        <v>53</v>
      </c>
      <c r="F25" s="2">
        <f>+C25+'Enero 2019'!F25</f>
        <v>60</v>
      </c>
      <c r="G25" s="17">
        <f t="shared" si="0"/>
        <v>-11.666666666666666</v>
      </c>
      <c r="H25" s="2">
        <f>+B25-C25+'Enero 2019'!H25</f>
        <v>317</v>
      </c>
      <c r="I25" s="18">
        <f>+'Febrero 2018'!H25</f>
        <v>293</v>
      </c>
      <c r="J25" s="17">
        <f t="shared" si="1"/>
        <v>8.1911262798634805</v>
      </c>
    </row>
    <row r="26" spans="1:10" ht="13" x14ac:dyDescent="0.15">
      <c r="A26" s="1" t="s">
        <v>21</v>
      </c>
      <c r="B26" s="19">
        <v>10</v>
      </c>
      <c r="C26" s="19">
        <f>+'Febrero 2018'!B26</f>
        <v>9</v>
      </c>
      <c r="D26" s="17">
        <f t="shared" si="6"/>
        <v>11.111111111111111</v>
      </c>
      <c r="E26" s="2">
        <f>+B26+'Enero 2019'!E26</f>
        <v>19</v>
      </c>
      <c r="F26" s="2">
        <f>+C26+'Enero 2019'!F26</f>
        <v>17</v>
      </c>
      <c r="G26" s="17">
        <f t="shared" si="0"/>
        <v>11.764705882352942</v>
      </c>
      <c r="H26" s="2">
        <f>+B26-C26+'Enero 2019'!H26</f>
        <v>100</v>
      </c>
      <c r="I26" s="18">
        <f>+'Febrero 2018'!H26</f>
        <v>93</v>
      </c>
      <c r="J26" s="17">
        <f t="shared" si="1"/>
        <v>7.5268817204301079</v>
      </c>
    </row>
    <row r="27" spans="1:10" ht="13" x14ac:dyDescent="0.15">
      <c r="A27" s="1" t="s">
        <v>30</v>
      </c>
      <c r="B27" s="19">
        <v>5</v>
      </c>
      <c r="C27" s="19">
        <f>+'Febrero 2018'!B27</f>
        <v>3</v>
      </c>
      <c r="D27" s="17">
        <f t="shared" si="6"/>
        <v>66.666666666666671</v>
      </c>
      <c r="E27" s="2">
        <f>+B27+'Enero 2019'!E27</f>
        <v>6</v>
      </c>
      <c r="F27" s="2">
        <f>+C27+'Enero 2019'!F27</f>
        <v>7</v>
      </c>
      <c r="G27" s="17">
        <f t="shared" si="0"/>
        <v>-14.285714285714286</v>
      </c>
      <c r="H27" s="2">
        <f>+B27-C27+'Enero 2019'!H27</f>
        <v>44</v>
      </c>
      <c r="I27" s="18">
        <f>+'Febrero 2018'!H27</f>
        <v>34</v>
      </c>
      <c r="J27" s="17">
        <f t="shared" si="1"/>
        <v>29.411764705882351</v>
      </c>
    </row>
    <row r="28" spans="1:10" x14ac:dyDescent="0.15">
      <c r="A28" s="8" t="s">
        <v>27</v>
      </c>
      <c r="B28" s="6">
        <f>SUM(B20:B27)</f>
        <v>149</v>
      </c>
      <c r="C28" s="6">
        <f>SUM(C20:C27)</f>
        <v>131</v>
      </c>
      <c r="D28" s="7">
        <f>+(B28-C28)*100/C28</f>
        <v>13.740458015267176</v>
      </c>
      <c r="E28" s="6">
        <f>SUM(E20:E27)</f>
        <v>293</v>
      </c>
      <c r="F28" s="6">
        <f>SUM(F20:F27)</f>
        <v>290</v>
      </c>
      <c r="G28" s="7">
        <f>+(E28-F28)*100/F28</f>
        <v>1.0344827586206897</v>
      </c>
      <c r="H28" s="6">
        <f>SUM(H20:H27)</f>
        <v>1753</v>
      </c>
      <c r="I28" s="6">
        <f>SUM(I20:I27)</f>
        <v>1578</v>
      </c>
      <c r="J28" s="7">
        <f>+(H28-I28)*100/I28</f>
        <v>11.089987325728771</v>
      </c>
    </row>
    <row r="29" spans="1:10" ht="14" x14ac:dyDescent="0.15">
      <c r="A29" s="16" t="s">
        <v>28</v>
      </c>
      <c r="B29" s="14">
        <f>+B7+B13+B19+B28</f>
        <v>2595</v>
      </c>
      <c r="C29" s="14">
        <f>+C7+C13+C19+C28</f>
        <v>2953</v>
      </c>
      <c r="D29" s="15">
        <f>+(B29-C29)*100/C29</f>
        <v>-12.123264476803252</v>
      </c>
      <c r="E29" s="14">
        <f t="shared" ref="E29:I29" si="7">+E7+E13+E19+E28</f>
        <v>5057</v>
      </c>
      <c r="F29" s="14">
        <f t="shared" si="7"/>
        <v>5865</v>
      </c>
      <c r="G29" s="15">
        <f>+(E29-F29)*100/F29</f>
        <v>-13.776641091219096</v>
      </c>
      <c r="H29" s="14">
        <f t="shared" si="7"/>
        <v>29363</v>
      </c>
      <c r="I29" s="14">
        <f t="shared" si="7"/>
        <v>29315</v>
      </c>
      <c r="J29" s="15">
        <f>+(H29-I29)*100/I29</f>
        <v>0.16373870032406618</v>
      </c>
    </row>
    <row r="30" spans="1:10" x14ac:dyDescent="0.15">
      <c r="A30" s="13" t="s">
        <v>29</v>
      </c>
      <c r="B30" s="13">
        <f>+B29-B7</f>
        <v>2004</v>
      </c>
      <c r="C30" s="13">
        <f>+C29-C7</f>
        <v>2153</v>
      </c>
      <c r="D30" s="12">
        <f>+(B30-C30)*100/C30</f>
        <v>-6.9205759405480727</v>
      </c>
      <c r="E30" s="13">
        <f t="shared" ref="E30:I30" si="8">+E29-E7</f>
        <v>3983</v>
      </c>
      <c r="F30" s="13">
        <f t="shared" si="8"/>
        <v>4423</v>
      </c>
      <c r="G30" s="12">
        <f>+(E30-F30)*100/F30</f>
        <v>-9.9479990956364457</v>
      </c>
      <c r="H30" s="13">
        <f t="shared" si="8"/>
        <v>22767</v>
      </c>
      <c r="I30" s="13">
        <f t="shared" si="8"/>
        <v>22439</v>
      </c>
      <c r="J30" s="12">
        <f>+(H30-I30)*100/I30</f>
        <v>1.4617407192833904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E42D-F40D-0049-A9C1-6CBC3C323A8C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68</v>
      </c>
      <c r="C4" s="19">
        <f>+'Abril 2023'!B4</f>
        <v>87</v>
      </c>
      <c r="D4" s="17">
        <f>+(B4-C4)*100/C4</f>
        <v>-21.839080459770116</v>
      </c>
      <c r="E4" s="2">
        <f>+B4+'Marzo 2024'!E4</f>
        <v>307</v>
      </c>
      <c r="F4" s="2">
        <f>+C4+'Marzo 2024'!F4</f>
        <v>349</v>
      </c>
      <c r="G4" s="17">
        <f t="shared" ref="G4:G27" si="0">+(E4-F4)*100/F4</f>
        <v>-12.034383954154729</v>
      </c>
      <c r="H4" s="2">
        <f>+B4-C4+'Marzo 2024'!H4</f>
        <v>977</v>
      </c>
      <c r="I4" s="18">
        <f>+'Abril 2023'!H4</f>
        <v>1040</v>
      </c>
      <c r="J4" s="17">
        <f t="shared" ref="J4:J27" si="1">+(H4-I4)*100/I4</f>
        <v>-6.0576923076923075</v>
      </c>
    </row>
    <row r="5" spans="1:10" ht="13" x14ac:dyDescent="0.15">
      <c r="A5" s="1" t="s">
        <v>5</v>
      </c>
      <c r="B5" s="2">
        <v>91</v>
      </c>
      <c r="C5" s="19">
        <f>+'Abril 2023'!B5</f>
        <v>96</v>
      </c>
      <c r="D5" s="17">
        <f t="shared" ref="D5:D18" si="2">+(B5-C5)*100/C5</f>
        <v>-5.208333333333333</v>
      </c>
      <c r="E5" s="2">
        <f>+B5+'Marzo 2024'!E5</f>
        <v>386</v>
      </c>
      <c r="F5" s="2">
        <f>+C5+'Marzo 2024'!F5</f>
        <v>403</v>
      </c>
      <c r="G5" s="17">
        <f t="shared" si="0"/>
        <v>-4.2183622828784122</v>
      </c>
      <c r="H5" s="2">
        <f>+B5-C5+'Marzo 2024'!H5</f>
        <v>1136</v>
      </c>
      <c r="I5" s="18">
        <f>+'Abril 2023'!H5</f>
        <v>1182</v>
      </c>
      <c r="J5" s="17">
        <f t="shared" si="1"/>
        <v>-3.8917089678510997</v>
      </c>
    </row>
    <row r="6" spans="1:10" ht="13" x14ac:dyDescent="0.15">
      <c r="A6" s="1" t="s">
        <v>6</v>
      </c>
      <c r="B6" s="2">
        <v>139</v>
      </c>
      <c r="C6" s="19">
        <f>+'Abril 2023'!B6</f>
        <v>105</v>
      </c>
      <c r="D6" s="17">
        <f t="shared" si="2"/>
        <v>32.38095238095238</v>
      </c>
      <c r="E6" s="2">
        <f>+B6+'Marzo 2024'!E6</f>
        <v>456</v>
      </c>
      <c r="F6" s="2">
        <f>+C6+'Marzo 2024'!F6</f>
        <v>499</v>
      </c>
      <c r="G6" s="17">
        <f t="shared" si="0"/>
        <v>-8.617234468937875</v>
      </c>
      <c r="H6" s="2">
        <f>+B6-C6+'Marzo 2024'!H6</f>
        <v>1378</v>
      </c>
      <c r="I6" s="18">
        <f>+'Abril 2023'!H6</f>
        <v>1499</v>
      </c>
      <c r="J6" s="17">
        <f t="shared" si="1"/>
        <v>-8.0720480320213479</v>
      </c>
    </row>
    <row r="7" spans="1:10" x14ac:dyDescent="0.15">
      <c r="A7" s="8" t="s">
        <v>1</v>
      </c>
      <c r="B7" s="6">
        <f t="shared" ref="B7" si="3">SUM(B4:B6)</f>
        <v>298</v>
      </c>
      <c r="C7" s="6">
        <f>SUM(C4:C6)</f>
        <v>288</v>
      </c>
      <c r="D7" s="7">
        <f>+(B7-C7)*100/C7</f>
        <v>3.4722222222222223</v>
      </c>
      <c r="E7" s="6">
        <f>SUM(E4:E6)</f>
        <v>1149</v>
      </c>
      <c r="F7" s="6">
        <f>SUM(F4:F6)</f>
        <v>1251</v>
      </c>
      <c r="G7" s="7">
        <f t="shared" si="0"/>
        <v>-8.1534772182254205</v>
      </c>
      <c r="H7" s="6">
        <f>SUM(H4:H6)</f>
        <v>3491</v>
      </c>
      <c r="I7" s="6">
        <f>SUM(I4:I6)</f>
        <v>3721</v>
      </c>
      <c r="J7" s="7">
        <f t="shared" si="1"/>
        <v>-6.1811341037355554</v>
      </c>
    </row>
    <row r="8" spans="1:10" ht="13" x14ac:dyDescent="0.15">
      <c r="A8" s="1" t="s">
        <v>7</v>
      </c>
      <c r="B8" s="2">
        <v>106</v>
      </c>
      <c r="C8" s="19">
        <f>+'Abril 2023'!B8</f>
        <v>98</v>
      </c>
      <c r="D8" s="17">
        <f t="shared" si="2"/>
        <v>8.1632653061224492</v>
      </c>
      <c r="E8" s="2">
        <f>+B8+'Marzo 2024'!E8</f>
        <v>402</v>
      </c>
      <c r="F8" s="2">
        <f>+C8+'Marzo 2024'!F8</f>
        <v>437</v>
      </c>
      <c r="G8" s="17">
        <f t="shared" si="0"/>
        <v>-8.0091533180778036</v>
      </c>
      <c r="H8" s="2">
        <f>+B8-C8+'Marzo 2024'!H8</f>
        <v>1216</v>
      </c>
      <c r="I8" s="18">
        <f>+'Abril 2023'!H8</f>
        <v>1279</v>
      </c>
      <c r="J8" s="17">
        <f t="shared" si="1"/>
        <v>-4.9257232212666144</v>
      </c>
    </row>
    <row r="9" spans="1:10" ht="13" x14ac:dyDescent="0.15">
      <c r="A9" s="1" t="s">
        <v>8</v>
      </c>
      <c r="B9" s="2">
        <v>222</v>
      </c>
      <c r="C9" s="19">
        <f>+'Abril 2023'!B9</f>
        <v>177</v>
      </c>
      <c r="D9" s="17">
        <f t="shared" si="2"/>
        <v>25.423728813559322</v>
      </c>
      <c r="E9" s="2">
        <f>+B9+'Marzo 2024'!E9</f>
        <v>826</v>
      </c>
      <c r="F9" s="2">
        <f>+C9+'Marzo 2024'!F9</f>
        <v>782</v>
      </c>
      <c r="G9" s="17">
        <f t="shared" si="0"/>
        <v>5.6265984654731458</v>
      </c>
      <c r="H9" s="2">
        <f>+B9-C9+'Marzo 2024'!H9</f>
        <v>2172</v>
      </c>
      <c r="I9" s="18">
        <f>+'Abril 2023'!H9</f>
        <v>2297</v>
      </c>
      <c r="J9" s="17">
        <f t="shared" si="1"/>
        <v>-5.4418807139747498</v>
      </c>
    </row>
    <row r="10" spans="1:10" ht="13" x14ac:dyDescent="0.15">
      <c r="A10" s="1" t="s">
        <v>9</v>
      </c>
      <c r="B10" s="2">
        <v>327</v>
      </c>
      <c r="C10" s="19">
        <f>+'Abril 2023'!B10</f>
        <v>241</v>
      </c>
      <c r="D10" s="17">
        <f t="shared" si="2"/>
        <v>35.684647302904565</v>
      </c>
      <c r="E10" s="2">
        <f>+B10+'Marzo 2024'!E10</f>
        <v>1247</v>
      </c>
      <c r="F10" s="2">
        <f>+C10+'Marzo 2024'!F10</f>
        <v>1166</v>
      </c>
      <c r="G10" s="17">
        <f t="shared" si="0"/>
        <v>6.9468267581475125</v>
      </c>
      <c r="H10" s="2">
        <f>+B10-C10+'Marzo 2024'!H10</f>
        <v>3558</v>
      </c>
      <c r="I10" s="18">
        <f>+'Abril 2023'!H10</f>
        <v>3462</v>
      </c>
      <c r="J10" s="17">
        <f t="shared" si="1"/>
        <v>2.7729636048526864</v>
      </c>
    </row>
    <row r="11" spans="1:10" ht="13" x14ac:dyDescent="0.15">
      <c r="A11" s="1" t="s">
        <v>10</v>
      </c>
      <c r="B11" s="2">
        <v>282</v>
      </c>
      <c r="C11" s="19">
        <f>+'Abril 2023'!B11</f>
        <v>210</v>
      </c>
      <c r="D11" s="17">
        <f t="shared" si="2"/>
        <v>34.285714285714285</v>
      </c>
      <c r="E11" s="2">
        <f>+B11+'Marzo 2024'!E11</f>
        <v>1035</v>
      </c>
      <c r="F11" s="2">
        <f>+C11+'Marzo 2024'!F11</f>
        <v>1034</v>
      </c>
      <c r="G11" s="17">
        <f t="shared" si="0"/>
        <v>9.6711798839458407E-2</v>
      </c>
      <c r="H11" s="2">
        <f>+B11-C11+'Marzo 2024'!H11</f>
        <v>2766</v>
      </c>
      <c r="I11" s="18">
        <f>+'Abril 2023'!H11</f>
        <v>2851</v>
      </c>
      <c r="J11" s="17">
        <f t="shared" si="1"/>
        <v>-2.9814100315678709</v>
      </c>
    </row>
    <row r="12" spans="1:10" ht="13" x14ac:dyDescent="0.15">
      <c r="A12" s="1" t="s">
        <v>11</v>
      </c>
      <c r="B12" s="2">
        <v>342</v>
      </c>
      <c r="C12" s="19">
        <f>+'Abril 2023'!B12</f>
        <v>228</v>
      </c>
      <c r="D12" s="17">
        <f t="shared" si="2"/>
        <v>50</v>
      </c>
      <c r="E12" s="2">
        <f>+B12+'Marzo 2024'!E12</f>
        <v>1201</v>
      </c>
      <c r="F12" s="2">
        <f>+C12+'Marzo 2024'!F12</f>
        <v>1183</v>
      </c>
      <c r="G12" s="17">
        <f t="shared" si="0"/>
        <v>1.521555367709214</v>
      </c>
      <c r="H12" s="2">
        <f>+B12-C12+'Marzo 2024'!H12</f>
        <v>3224</v>
      </c>
      <c r="I12" s="18">
        <f>+'Abril 2023'!H12</f>
        <v>3241</v>
      </c>
      <c r="J12" s="17">
        <f t="shared" si="1"/>
        <v>-0.52452946621413143</v>
      </c>
    </row>
    <row r="13" spans="1:10" x14ac:dyDescent="0.15">
      <c r="A13" s="8" t="s">
        <v>2</v>
      </c>
      <c r="B13" s="6">
        <f t="shared" ref="B13" si="4">SUM(B8:B12)</f>
        <v>1279</v>
      </c>
      <c r="C13" s="6">
        <f>SUM(C8:C12)</f>
        <v>954</v>
      </c>
      <c r="D13" s="7">
        <f>+(B13-C13)*100/C13</f>
        <v>34.067085953878404</v>
      </c>
      <c r="E13" s="6">
        <f>SUM(E8:E12)</f>
        <v>4711</v>
      </c>
      <c r="F13" s="6">
        <f>SUM(F8:F12)</f>
        <v>4602</v>
      </c>
      <c r="G13" s="7">
        <f t="shared" si="0"/>
        <v>2.3685354193828769</v>
      </c>
      <c r="H13" s="6">
        <f>SUM(H8:H12)</f>
        <v>12936</v>
      </c>
      <c r="I13" s="6">
        <f>SUM(I8:I12)</f>
        <v>13130</v>
      </c>
      <c r="J13" s="7">
        <f t="shared" si="1"/>
        <v>-1.4775323686214776</v>
      </c>
    </row>
    <row r="14" spans="1:10" ht="13" x14ac:dyDescent="0.15">
      <c r="A14" s="1" t="s">
        <v>12</v>
      </c>
      <c r="B14" s="2">
        <v>161</v>
      </c>
      <c r="C14" s="19">
        <f>+'Abril 2023'!B14</f>
        <v>121</v>
      </c>
      <c r="D14" s="17">
        <f t="shared" si="2"/>
        <v>33.057851239669418</v>
      </c>
      <c r="E14" s="2">
        <f>+B14+'Marzo 2024'!E14</f>
        <v>647</v>
      </c>
      <c r="F14" s="2">
        <f>+C14+'Marzo 2024'!F14</f>
        <v>559</v>
      </c>
      <c r="G14" s="17">
        <f t="shared" si="0"/>
        <v>15.742397137745975</v>
      </c>
      <c r="H14" s="2">
        <f>+B14-C14+'Marzo 2024'!H14</f>
        <v>1709</v>
      </c>
      <c r="I14" s="18">
        <f>+'Abril 2023'!H14</f>
        <v>1638</v>
      </c>
      <c r="J14" s="17">
        <f t="shared" si="1"/>
        <v>4.3345543345543343</v>
      </c>
    </row>
    <row r="15" spans="1:10" ht="13" x14ac:dyDescent="0.15">
      <c r="A15" s="1" t="s">
        <v>13</v>
      </c>
      <c r="B15" s="2">
        <v>123</v>
      </c>
      <c r="C15" s="19">
        <f>+'Abril 2023'!B15</f>
        <v>86</v>
      </c>
      <c r="D15" s="17">
        <f t="shared" si="2"/>
        <v>43.02325581395349</v>
      </c>
      <c r="E15" s="2">
        <f>+B15+'Marzo 2024'!E15</f>
        <v>499</v>
      </c>
      <c r="F15" s="2">
        <f>+C15+'Marzo 2024'!F15</f>
        <v>471</v>
      </c>
      <c r="G15" s="17">
        <f t="shared" si="0"/>
        <v>5.9447983014861991</v>
      </c>
      <c r="H15" s="2">
        <f>+B15-C15+'Marzo 2024'!H15</f>
        <v>1369</v>
      </c>
      <c r="I15" s="18">
        <f>+'Abril 2023'!H15</f>
        <v>1305</v>
      </c>
      <c r="J15" s="17">
        <f t="shared" si="1"/>
        <v>4.9042145593869728</v>
      </c>
    </row>
    <row r="16" spans="1:10" ht="13" x14ac:dyDescent="0.15">
      <c r="A16" s="1" t="s">
        <v>14</v>
      </c>
      <c r="B16" s="2">
        <v>124</v>
      </c>
      <c r="C16" s="19">
        <f>+'Abril 2023'!B16</f>
        <v>84</v>
      </c>
      <c r="D16" s="17">
        <f t="shared" si="2"/>
        <v>47.61904761904762</v>
      </c>
      <c r="E16" s="2">
        <f>+B16+'Marzo 2024'!E16</f>
        <v>446</v>
      </c>
      <c r="F16" s="2">
        <f>+C16+'Marzo 2024'!F16</f>
        <v>409</v>
      </c>
      <c r="G16" s="17">
        <f t="shared" si="0"/>
        <v>9.0464547677261606</v>
      </c>
      <c r="H16" s="2">
        <f>+B16-C16+'Marzo 2024'!H16</f>
        <v>1166</v>
      </c>
      <c r="I16" s="18">
        <f>+'Abril 2023'!H16</f>
        <v>1166</v>
      </c>
      <c r="J16" s="17">
        <f t="shared" si="1"/>
        <v>0</v>
      </c>
    </row>
    <row r="17" spans="1:10" ht="13" x14ac:dyDescent="0.15">
      <c r="A17" s="1" t="s">
        <v>15</v>
      </c>
      <c r="B17" s="2">
        <v>89</v>
      </c>
      <c r="C17" s="19">
        <f>+'Abril 2023'!B17</f>
        <v>62</v>
      </c>
      <c r="D17" s="17">
        <f t="shared" si="2"/>
        <v>43.548387096774192</v>
      </c>
      <c r="E17" s="2">
        <f>+B17+'Marzo 2024'!E17</f>
        <v>299</v>
      </c>
      <c r="F17" s="2">
        <f>+C17+'Marzo 2024'!F17</f>
        <v>282</v>
      </c>
      <c r="G17" s="17">
        <f t="shared" si="0"/>
        <v>6.0283687943262407</v>
      </c>
      <c r="H17" s="2">
        <f>+B17-C17+'Marzo 2024'!H17</f>
        <v>776</v>
      </c>
      <c r="I17" s="18">
        <f>+'Abril 2023'!H17</f>
        <v>787</v>
      </c>
      <c r="J17" s="17">
        <f t="shared" si="1"/>
        <v>-1.3977128335451081</v>
      </c>
    </row>
    <row r="18" spans="1:10" ht="13" x14ac:dyDescent="0.15">
      <c r="A18" s="1" t="s">
        <v>31</v>
      </c>
      <c r="B18" s="2">
        <v>53</v>
      </c>
      <c r="C18" s="19">
        <f>+'Abril 2023'!B18</f>
        <v>33</v>
      </c>
      <c r="D18" s="17">
        <f t="shared" si="2"/>
        <v>60.606060606060609</v>
      </c>
      <c r="E18" s="2">
        <f>+B18+'Marzo 2024'!E18</f>
        <v>202</v>
      </c>
      <c r="F18" s="2">
        <f>+C18+'Marzo 2024'!F18</f>
        <v>159</v>
      </c>
      <c r="G18" s="17">
        <f t="shared" si="0"/>
        <v>27.044025157232703</v>
      </c>
      <c r="H18" s="2">
        <f>+B18-C18+'Marzo 2024'!H18</f>
        <v>552</v>
      </c>
      <c r="I18" s="18">
        <f>+'Abril 2023'!H18</f>
        <v>512</v>
      </c>
      <c r="J18" s="17">
        <f t="shared" si="1"/>
        <v>7.8125</v>
      </c>
    </row>
    <row r="19" spans="1:10" x14ac:dyDescent="0.15">
      <c r="A19" s="8" t="s">
        <v>3</v>
      </c>
      <c r="B19" s="6">
        <f t="shared" ref="B19" si="5">SUM(B14:B18)</f>
        <v>550</v>
      </c>
      <c r="C19" s="6">
        <f>SUM(C14:C18)</f>
        <v>386</v>
      </c>
      <c r="D19" s="7">
        <f>+(B19-C19)*100/C19</f>
        <v>42.487046632124354</v>
      </c>
      <c r="E19" s="6">
        <f>SUM(E14:E18)</f>
        <v>2093</v>
      </c>
      <c r="F19" s="6">
        <f>SUM(F14:F18)</f>
        <v>1880</v>
      </c>
      <c r="G19" s="7">
        <f t="shared" si="0"/>
        <v>11.329787234042554</v>
      </c>
      <c r="H19" s="6">
        <f>SUM(H14:H18)</f>
        <v>5572</v>
      </c>
      <c r="I19" s="6">
        <f>SUM(I14:I18)</f>
        <v>5408</v>
      </c>
      <c r="J19" s="7">
        <f t="shared" si="1"/>
        <v>3.0325443786982249</v>
      </c>
    </row>
    <row r="20" spans="1:10" ht="13" x14ac:dyDescent="0.15">
      <c r="A20" s="1" t="s">
        <v>16</v>
      </c>
      <c r="B20" s="2">
        <v>51</v>
      </c>
      <c r="C20" s="19">
        <f>+'Abril 2023'!B20</f>
        <v>33</v>
      </c>
      <c r="D20" s="17">
        <f t="shared" ref="D20:D27" si="6">+(B20-C20)*100/C20</f>
        <v>54.545454545454547</v>
      </c>
      <c r="E20" s="2">
        <f>+B20+'Marzo 2024'!E20</f>
        <v>187</v>
      </c>
      <c r="F20" s="2">
        <f>+C20+'Marzo 2024'!F20</f>
        <v>167</v>
      </c>
      <c r="G20" s="17">
        <f t="shared" si="0"/>
        <v>11.976047904191617</v>
      </c>
      <c r="H20" s="2">
        <f>+B20-C20+'Marzo 2024'!H20</f>
        <v>455</v>
      </c>
      <c r="I20" s="18">
        <f>+'Abril 2023'!H20</f>
        <v>461</v>
      </c>
      <c r="J20" s="17">
        <f t="shared" si="1"/>
        <v>-1.3015184381778742</v>
      </c>
    </row>
    <row r="21" spans="1:10" ht="13" x14ac:dyDescent="0.15">
      <c r="A21" s="1" t="s">
        <v>17</v>
      </c>
      <c r="B21" s="2">
        <v>39</v>
      </c>
      <c r="C21" s="19">
        <f>+'Abril 2023'!B21</f>
        <v>25</v>
      </c>
      <c r="D21" s="17">
        <f t="shared" si="6"/>
        <v>56</v>
      </c>
      <c r="E21" s="2">
        <f>+B21+'Marzo 2024'!E21</f>
        <v>187</v>
      </c>
      <c r="F21" s="2">
        <f>+C21+'Marzo 2024'!F21</f>
        <v>159</v>
      </c>
      <c r="G21" s="17">
        <f t="shared" si="0"/>
        <v>17.610062893081761</v>
      </c>
      <c r="H21" s="2">
        <f>+B21-C21+'Marzo 2024'!H21</f>
        <v>474</v>
      </c>
      <c r="I21" s="18">
        <f>+'Abril 2023'!H21</f>
        <v>452</v>
      </c>
      <c r="J21" s="17">
        <f t="shared" si="1"/>
        <v>4.8672566371681416</v>
      </c>
    </row>
    <row r="22" spans="1:10" ht="13" x14ac:dyDescent="0.15">
      <c r="A22" s="1" t="s">
        <v>19</v>
      </c>
      <c r="B22" s="2">
        <v>20</v>
      </c>
      <c r="C22" s="19">
        <f>+'Abril 2023'!B22</f>
        <v>14</v>
      </c>
      <c r="D22" s="17">
        <f t="shared" si="6"/>
        <v>42.857142857142854</v>
      </c>
      <c r="E22" s="2">
        <f>+B22+'Marzo 2024'!E22</f>
        <v>74</v>
      </c>
      <c r="F22" s="2">
        <f>+C22+'Marzo 2024'!F22</f>
        <v>71</v>
      </c>
      <c r="G22" s="17">
        <f t="shared" si="0"/>
        <v>4.225352112676056</v>
      </c>
      <c r="H22" s="2">
        <f>+B22-C22+'Marzo 2024'!H22</f>
        <v>204</v>
      </c>
      <c r="I22" s="18">
        <f>+'Abril 2023'!H22</f>
        <v>213</v>
      </c>
      <c r="J22" s="17">
        <f t="shared" si="1"/>
        <v>-4.225352112676056</v>
      </c>
    </row>
    <row r="23" spans="1:10" ht="13" x14ac:dyDescent="0.15">
      <c r="A23" s="1" t="s">
        <v>18</v>
      </c>
      <c r="B23" s="2">
        <v>22</v>
      </c>
      <c r="C23" s="19">
        <f>+'Abril 2023'!B23</f>
        <v>18</v>
      </c>
      <c r="D23" s="17">
        <f t="shared" si="6"/>
        <v>22.222222222222221</v>
      </c>
      <c r="E23" s="2">
        <f>+B23+'Marzo 2024'!E23</f>
        <v>81</v>
      </c>
      <c r="F23" s="2">
        <f>+C23+'Marzo 2024'!F23</f>
        <v>81</v>
      </c>
      <c r="G23" s="17">
        <f t="shared" si="0"/>
        <v>0</v>
      </c>
      <c r="H23" s="2">
        <f>+B23-C23+'Marzo 2024'!H23</f>
        <v>219</v>
      </c>
      <c r="I23" s="18">
        <f>+'Abril 2023'!H23</f>
        <v>225</v>
      </c>
      <c r="J23" s="17">
        <f t="shared" si="1"/>
        <v>-2.6666666666666665</v>
      </c>
    </row>
    <row r="24" spans="1:10" ht="13" x14ac:dyDescent="0.15">
      <c r="A24" s="1" t="s">
        <v>20</v>
      </c>
      <c r="B24" s="2">
        <v>29</v>
      </c>
      <c r="C24" s="19">
        <f>+'Abril 2023'!B24</f>
        <v>28</v>
      </c>
      <c r="D24" s="17">
        <f t="shared" si="6"/>
        <v>3.5714285714285716</v>
      </c>
      <c r="E24" s="2">
        <f>+B24+'Marzo 2024'!E24</f>
        <v>96</v>
      </c>
      <c r="F24" s="2">
        <f>+C24+'Marzo 2024'!F24</f>
        <v>109</v>
      </c>
      <c r="G24" s="17">
        <f t="shared" si="0"/>
        <v>-11.926605504587156</v>
      </c>
      <c r="H24" s="2">
        <f>+B24-C24+'Marzo 2024'!H24</f>
        <v>228</v>
      </c>
      <c r="I24" s="18">
        <f>+'Abril 2023'!H24</f>
        <v>247</v>
      </c>
      <c r="J24" s="17">
        <f t="shared" si="1"/>
        <v>-7.6923076923076925</v>
      </c>
    </row>
    <row r="25" spans="1:10" ht="13" x14ac:dyDescent="0.15">
      <c r="A25" s="1" t="s">
        <v>22</v>
      </c>
      <c r="B25" s="2">
        <v>55</v>
      </c>
      <c r="C25" s="19">
        <f>+'Abril 2023'!B25</f>
        <v>18</v>
      </c>
      <c r="D25" s="17">
        <f t="shared" si="6"/>
        <v>205.55555555555554</v>
      </c>
      <c r="E25" s="2">
        <f>+B25+'Marzo 2024'!E25</f>
        <v>212</v>
      </c>
      <c r="F25" s="2">
        <f>+C25+'Marzo 2024'!F25</f>
        <v>183</v>
      </c>
      <c r="G25" s="17">
        <f t="shared" si="0"/>
        <v>15.846994535519126</v>
      </c>
      <c r="H25" s="2">
        <f>+B25-C25+'Marzo 2024'!H25</f>
        <v>561</v>
      </c>
      <c r="I25" s="18">
        <f>+'Abril 2023'!H25</f>
        <v>537</v>
      </c>
      <c r="J25" s="17">
        <f t="shared" si="1"/>
        <v>4.4692737430167595</v>
      </c>
    </row>
    <row r="26" spans="1:10" ht="13" x14ac:dyDescent="0.15">
      <c r="A26" s="1" t="s">
        <v>21</v>
      </c>
      <c r="B26" s="2">
        <v>12</v>
      </c>
      <c r="C26" s="19">
        <f>+'Abril 2023'!B26</f>
        <v>13</v>
      </c>
      <c r="D26" s="17">
        <f t="shared" si="6"/>
        <v>-7.6923076923076925</v>
      </c>
      <c r="E26" s="2">
        <f>+B26+'Marzo 2024'!E26</f>
        <v>66</v>
      </c>
      <c r="F26" s="2">
        <f>+C26+'Marzo 2024'!F26</f>
        <v>59</v>
      </c>
      <c r="G26" s="17">
        <f t="shared" si="0"/>
        <v>11.864406779661017</v>
      </c>
      <c r="H26" s="2">
        <f>+B26-C26+'Marzo 2024'!H26</f>
        <v>173</v>
      </c>
      <c r="I26" s="18">
        <f>+'Abril 2023'!H26</f>
        <v>163</v>
      </c>
      <c r="J26" s="17">
        <f t="shared" si="1"/>
        <v>6.1349693251533743</v>
      </c>
    </row>
    <row r="27" spans="1:10" ht="13" x14ac:dyDescent="0.15">
      <c r="A27" s="1" t="s">
        <v>30</v>
      </c>
      <c r="B27" s="2">
        <v>9</v>
      </c>
      <c r="C27" s="19">
        <f>+'Abril 2023'!B27</f>
        <v>8</v>
      </c>
      <c r="D27" s="17">
        <f t="shared" si="6"/>
        <v>12.5</v>
      </c>
      <c r="E27" s="2">
        <f>+B27+'Marzo 2024'!E27</f>
        <v>43</v>
      </c>
      <c r="F27" s="2">
        <f>+C27+'Marzo 2024'!F27</f>
        <v>39</v>
      </c>
      <c r="G27" s="17">
        <f t="shared" si="0"/>
        <v>10.256410256410257</v>
      </c>
      <c r="H27" s="2">
        <f>+B27-C27+'Marzo 2024'!H27</f>
        <v>100</v>
      </c>
      <c r="I27" s="18">
        <f>+'Abril 2023'!H27</f>
        <v>96</v>
      </c>
      <c r="J27" s="17">
        <f t="shared" si="1"/>
        <v>4.166666666666667</v>
      </c>
    </row>
    <row r="28" spans="1:10" x14ac:dyDescent="0.15">
      <c r="A28" s="8" t="s">
        <v>27</v>
      </c>
      <c r="B28" s="6">
        <f t="shared" ref="B28" si="7">SUM(B20:B27)</f>
        <v>237</v>
      </c>
      <c r="C28" s="6">
        <f>SUM(C20:C27)</f>
        <v>157</v>
      </c>
      <c r="D28" s="7">
        <f>+(B28-C28)*100/C28</f>
        <v>50.955414012738856</v>
      </c>
      <c r="E28" s="6">
        <f>SUM(E20:E27)</f>
        <v>946</v>
      </c>
      <c r="F28" s="6">
        <f>SUM(F20:F27)</f>
        <v>868</v>
      </c>
      <c r="G28" s="7">
        <f>+(E28-F28)*100/F28</f>
        <v>8.9861751152073737</v>
      </c>
      <c r="H28" s="6">
        <f>SUM(H20:H27)</f>
        <v>2414</v>
      </c>
      <c r="I28" s="6">
        <f>SUM(I20:I27)</f>
        <v>2394</v>
      </c>
      <c r="J28" s="7">
        <f>+(H28-I28)*100/I28</f>
        <v>0.83542188805346695</v>
      </c>
    </row>
    <row r="29" spans="1:10" ht="14" x14ac:dyDescent="0.15">
      <c r="A29" s="16" t="s">
        <v>28</v>
      </c>
      <c r="B29" s="14">
        <f>+B7+B13+B19+B28</f>
        <v>2364</v>
      </c>
      <c r="C29" s="14">
        <f>+C7+C13+C19+C28</f>
        <v>1785</v>
      </c>
      <c r="D29" s="15">
        <f>+(B29-C29)*100/C29</f>
        <v>32.436974789915965</v>
      </c>
      <c r="E29" s="14">
        <f t="shared" ref="E29:I29" si="8">+E7+E13+E19+E28</f>
        <v>8899</v>
      </c>
      <c r="F29" s="14">
        <f t="shared" si="8"/>
        <v>8601</v>
      </c>
      <c r="G29" s="15">
        <f>+(E29-F29)*100/F29</f>
        <v>3.4647134054179745</v>
      </c>
      <c r="H29" s="14">
        <f t="shared" si="8"/>
        <v>24413</v>
      </c>
      <c r="I29" s="14">
        <f t="shared" si="8"/>
        <v>24653</v>
      </c>
      <c r="J29" s="15">
        <f>+(H29-I29)*100/I29</f>
        <v>-0.97351235143795889</v>
      </c>
    </row>
    <row r="30" spans="1:10" x14ac:dyDescent="0.15">
      <c r="A30" s="13" t="s">
        <v>29</v>
      </c>
      <c r="B30" s="13">
        <f>+B29-B7</f>
        <v>2066</v>
      </c>
      <c r="C30" s="13">
        <f>+C29-C7</f>
        <v>1497</v>
      </c>
      <c r="D30" s="12">
        <f>+(B30-C30)*100/C30</f>
        <v>38.009352037408149</v>
      </c>
      <c r="E30" s="13">
        <f t="shared" ref="E30:I30" si="9">+E29-E7</f>
        <v>7750</v>
      </c>
      <c r="F30" s="13">
        <f t="shared" si="9"/>
        <v>7350</v>
      </c>
      <c r="G30" s="12">
        <f>+(E30-F30)*100/F30</f>
        <v>5.4421768707482991</v>
      </c>
      <c r="H30" s="13">
        <f t="shared" si="9"/>
        <v>20922</v>
      </c>
      <c r="I30" s="13">
        <f t="shared" si="9"/>
        <v>20932</v>
      </c>
      <c r="J30" s="12">
        <f>+(H30-I30)*100/I30</f>
        <v>-4.7773743550544617E-2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5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19">
        <v>111</v>
      </c>
      <c r="C4" s="19">
        <f>+'Enero 2018'!B4</f>
        <v>221</v>
      </c>
      <c r="D4" s="17">
        <f>+(B4-C4)*100/C4</f>
        <v>-49.773755656108598</v>
      </c>
      <c r="E4" s="2">
        <f>+B4</f>
        <v>111</v>
      </c>
      <c r="F4" s="2">
        <f>+C4</f>
        <v>221</v>
      </c>
      <c r="G4" s="17">
        <f t="shared" ref="G4:G27" si="0">+(E4-F4)*100/F4</f>
        <v>-49.773755656108598</v>
      </c>
      <c r="H4" s="2">
        <f>+B4-C4+'Diciembre 2018'!H4</f>
        <v>1926</v>
      </c>
      <c r="I4" s="18">
        <f>+'Enero 2018'!H4</f>
        <v>1885</v>
      </c>
      <c r="J4" s="17">
        <f t="shared" ref="J4:J27" si="1">+(H4-I4)*100/I4</f>
        <v>2.1750663129973473</v>
      </c>
    </row>
    <row r="5" spans="1:10" ht="13" x14ac:dyDescent="0.15">
      <c r="A5" s="1" t="s">
        <v>5</v>
      </c>
      <c r="B5" s="19">
        <v>168</v>
      </c>
      <c r="C5" s="19">
        <f>+'Enero 2018'!B5</f>
        <v>217</v>
      </c>
      <c r="D5" s="17">
        <f t="shared" ref="D5:D18" si="2">+(B5-C5)*100/C5</f>
        <v>-22.580645161290324</v>
      </c>
      <c r="E5" s="2">
        <f t="shared" ref="E5:E6" si="3">+B5</f>
        <v>168</v>
      </c>
      <c r="F5" s="2">
        <f t="shared" ref="F5:F6" si="4">+C5</f>
        <v>217</v>
      </c>
      <c r="G5" s="17">
        <f t="shared" si="0"/>
        <v>-22.580645161290324</v>
      </c>
      <c r="H5" s="2">
        <f>+B5-C5+'Diciembre 2018'!H5</f>
        <v>2227</v>
      </c>
      <c r="I5" s="18">
        <f>+'Enero 2018'!H5</f>
        <v>2200</v>
      </c>
      <c r="J5" s="17">
        <f t="shared" si="1"/>
        <v>1.2272727272727273</v>
      </c>
    </row>
    <row r="6" spans="1:10" ht="13" x14ac:dyDescent="0.15">
      <c r="A6" s="1" t="s">
        <v>6</v>
      </c>
      <c r="B6" s="19">
        <v>204</v>
      </c>
      <c r="C6" s="19">
        <f>+'Enero 2018'!B6</f>
        <v>204</v>
      </c>
      <c r="D6" s="17">
        <f t="shared" si="2"/>
        <v>0</v>
      </c>
      <c r="E6" s="2">
        <f t="shared" si="3"/>
        <v>204</v>
      </c>
      <c r="F6" s="2">
        <f t="shared" si="4"/>
        <v>204</v>
      </c>
      <c r="G6" s="17">
        <f t="shared" si="0"/>
        <v>0</v>
      </c>
      <c r="H6" s="2">
        <f>+B6-C6+'Diciembre 2018'!H6</f>
        <v>2652</v>
      </c>
      <c r="I6" s="18">
        <f>+'Enero 2018'!H6</f>
        <v>2540</v>
      </c>
      <c r="J6" s="17">
        <f t="shared" si="1"/>
        <v>4.409448818897638</v>
      </c>
    </row>
    <row r="7" spans="1:10" x14ac:dyDescent="0.15">
      <c r="A7" s="8" t="s">
        <v>1</v>
      </c>
      <c r="B7" s="6">
        <f>+B4+B5+B6</f>
        <v>483</v>
      </c>
      <c r="C7" s="6">
        <f>SUM(C4:C6)</f>
        <v>642</v>
      </c>
      <c r="D7" s="7">
        <f>+(B7-C7)*100/C7</f>
        <v>-24.766355140186917</v>
      </c>
      <c r="E7" s="6">
        <f>SUM(E4:E6)</f>
        <v>483</v>
      </c>
      <c r="F7" s="6">
        <f>SUM(F4:F6)</f>
        <v>642</v>
      </c>
      <c r="G7" s="7">
        <f t="shared" si="0"/>
        <v>-24.766355140186917</v>
      </c>
      <c r="H7" s="6">
        <f>SUM(H4:H6)</f>
        <v>6805</v>
      </c>
      <c r="I7" s="6">
        <f>SUM(I4:I6)</f>
        <v>6625</v>
      </c>
      <c r="J7" s="7">
        <f t="shared" si="1"/>
        <v>2.7169811320754715</v>
      </c>
    </row>
    <row r="8" spans="1:10" ht="13" x14ac:dyDescent="0.15">
      <c r="A8" s="1" t="s">
        <v>7</v>
      </c>
      <c r="B8" s="19">
        <v>205</v>
      </c>
      <c r="C8" s="19">
        <f>+'Enero 2018'!B8</f>
        <v>251</v>
      </c>
      <c r="D8" s="17">
        <f t="shared" si="2"/>
        <v>-18.326693227091635</v>
      </c>
      <c r="E8" s="2">
        <f t="shared" ref="E8:E12" si="5">+B8</f>
        <v>205</v>
      </c>
      <c r="F8" s="2">
        <f t="shared" ref="F8:F12" si="6">+C8</f>
        <v>251</v>
      </c>
      <c r="G8" s="17">
        <f t="shared" si="0"/>
        <v>-18.326693227091635</v>
      </c>
      <c r="H8" s="2">
        <f>+B8-C8+'Diciembre 2018'!H8</f>
        <v>2546</v>
      </c>
      <c r="I8" s="18">
        <f>+'Enero 2018'!H8</f>
        <v>2586</v>
      </c>
      <c r="J8" s="17">
        <f t="shared" si="1"/>
        <v>-1.5467904098994587</v>
      </c>
    </row>
    <row r="9" spans="1:10" ht="13" x14ac:dyDescent="0.15">
      <c r="A9" s="1" t="s">
        <v>8</v>
      </c>
      <c r="B9" s="19">
        <v>246</v>
      </c>
      <c r="C9" s="19">
        <f>+'Enero 2018'!B9</f>
        <v>353</v>
      </c>
      <c r="D9" s="17">
        <f t="shared" si="2"/>
        <v>-30.311614730878187</v>
      </c>
      <c r="E9" s="2">
        <f t="shared" si="5"/>
        <v>246</v>
      </c>
      <c r="F9" s="2">
        <f t="shared" si="6"/>
        <v>353</v>
      </c>
      <c r="G9" s="17">
        <f t="shared" si="0"/>
        <v>-30.311614730878187</v>
      </c>
      <c r="H9" s="2">
        <f>+B9-C9+'Diciembre 2018'!H9</f>
        <v>3046</v>
      </c>
      <c r="I9" s="18">
        <f>+'Enero 2018'!H9</f>
        <v>3099</v>
      </c>
      <c r="J9" s="17">
        <f t="shared" si="1"/>
        <v>-1.7102291061632784</v>
      </c>
    </row>
    <row r="10" spans="1:10" ht="13" x14ac:dyDescent="0.15">
      <c r="A10" s="1" t="s">
        <v>9</v>
      </c>
      <c r="B10" s="19">
        <v>348</v>
      </c>
      <c r="C10" s="19">
        <f>+'Enero 2018'!B10</f>
        <v>422</v>
      </c>
      <c r="D10" s="17">
        <f t="shared" si="2"/>
        <v>-17.535545023696681</v>
      </c>
      <c r="E10" s="2">
        <f t="shared" si="5"/>
        <v>348</v>
      </c>
      <c r="F10" s="2">
        <f t="shared" si="6"/>
        <v>422</v>
      </c>
      <c r="G10" s="17">
        <f t="shared" si="0"/>
        <v>-17.535545023696681</v>
      </c>
      <c r="H10" s="2">
        <f>+B10-C10+'Diciembre 2018'!H10</f>
        <v>4242</v>
      </c>
      <c r="I10" s="18">
        <f>+'Enero 2018'!H10</f>
        <v>4115</v>
      </c>
      <c r="J10" s="17">
        <f t="shared" si="1"/>
        <v>3.0862697448359659</v>
      </c>
    </row>
    <row r="11" spans="1:10" ht="13" x14ac:dyDescent="0.15">
      <c r="A11" s="1" t="s">
        <v>10</v>
      </c>
      <c r="B11" s="19">
        <v>263</v>
      </c>
      <c r="C11" s="19">
        <f>+'Enero 2018'!B11</f>
        <v>317</v>
      </c>
      <c r="D11" s="17">
        <f t="shared" si="2"/>
        <v>-17.034700315457414</v>
      </c>
      <c r="E11" s="2">
        <f t="shared" si="5"/>
        <v>263</v>
      </c>
      <c r="F11" s="2">
        <f t="shared" si="6"/>
        <v>317</v>
      </c>
      <c r="G11" s="17">
        <f t="shared" si="0"/>
        <v>-17.034700315457414</v>
      </c>
      <c r="H11" s="2">
        <f>+B11-C11+'Diciembre 2018'!H11</f>
        <v>3045</v>
      </c>
      <c r="I11" s="18">
        <f>+'Enero 2018'!H11</f>
        <v>3090</v>
      </c>
      <c r="J11" s="17">
        <f t="shared" si="1"/>
        <v>-1.4563106796116505</v>
      </c>
    </row>
    <row r="12" spans="1:10" ht="13" x14ac:dyDescent="0.15">
      <c r="A12" s="1" t="s">
        <v>11</v>
      </c>
      <c r="B12" s="19">
        <v>299</v>
      </c>
      <c r="C12" s="19">
        <f>+'Enero 2018'!B12</f>
        <v>291</v>
      </c>
      <c r="D12" s="17">
        <f t="shared" si="2"/>
        <v>2.7491408934707904</v>
      </c>
      <c r="E12" s="2">
        <f t="shared" si="5"/>
        <v>299</v>
      </c>
      <c r="F12" s="2">
        <f t="shared" si="6"/>
        <v>291</v>
      </c>
      <c r="G12" s="17">
        <f t="shared" si="0"/>
        <v>2.7491408934707904</v>
      </c>
      <c r="H12" s="2">
        <f>+B12-C12+'Diciembre 2018'!H12</f>
        <v>3266</v>
      </c>
      <c r="I12" s="18">
        <f>+'Enero 2018'!H12</f>
        <v>3128</v>
      </c>
      <c r="J12" s="17">
        <f t="shared" si="1"/>
        <v>4.4117647058823533</v>
      </c>
    </row>
    <row r="13" spans="1:10" x14ac:dyDescent="0.15">
      <c r="A13" s="8" t="s">
        <v>2</v>
      </c>
      <c r="B13" s="6">
        <f>+B8+B9+B10+B11+B12</f>
        <v>1361</v>
      </c>
      <c r="C13" s="6">
        <f>SUM(C8:C12)</f>
        <v>1634</v>
      </c>
      <c r="D13" s="7">
        <f>+(B13-C13)*100/C13</f>
        <v>-16.707466340269278</v>
      </c>
      <c r="E13" s="6">
        <f>SUM(E8:E12)</f>
        <v>1361</v>
      </c>
      <c r="F13" s="6">
        <f>SUM(F8:F12)</f>
        <v>1634</v>
      </c>
      <c r="G13" s="7">
        <f t="shared" si="0"/>
        <v>-16.707466340269278</v>
      </c>
      <c r="H13" s="6">
        <f>SUM(H8:H12)</f>
        <v>16145</v>
      </c>
      <c r="I13" s="6">
        <f>SUM(I8:I12)</f>
        <v>16018</v>
      </c>
      <c r="J13" s="7">
        <f t="shared" si="1"/>
        <v>0.79285803471095018</v>
      </c>
    </row>
    <row r="14" spans="1:10" ht="13" x14ac:dyDescent="0.15">
      <c r="A14" s="1" t="s">
        <v>12</v>
      </c>
      <c r="B14" s="19">
        <v>133</v>
      </c>
      <c r="C14" s="19">
        <f>+'Enero 2018'!B14</f>
        <v>151</v>
      </c>
      <c r="D14" s="17">
        <f t="shared" si="2"/>
        <v>-11.920529801324504</v>
      </c>
      <c r="E14" s="2">
        <f t="shared" ref="E14:E18" si="7">+B14</f>
        <v>133</v>
      </c>
      <c r="F14" s="2">
        <f t="shared" ref="F14:F18" si="8">+C14</f>
        <v>151</v>
      </c>
      <c r="G14" s="17">
        <f t="shared" si="0"/>
        <v>-11.920529801324504</v>
      </c>
      <c r="H14" s="2">
        <f>+B14-C14+'Diciembre 2018'!H14</f>
        <v>1581</v>
      </c>
      <c r="I14" s="18">
        <f>+'Enero 2018'!H14</f>
        <v>1509</v>
      </c>
      <c r="J14" s="17">
        <f t="shared" si="1"/>
        <v>4.7713717693836974</v>
      </c>
    </row>
    <row r="15" spans="1:10" ht="13" x14ac:dyDescent="0.15">
      <c r="A15" s="1" t="s">
        <v>13</v>
      </c>
      <c r="B15" s="19">
        <v>144</v>
      </c>
      <c r="C15" s="19">
        <f>+'Enero 2018'!B15</f>
        <v>112</v>
      </c>
      <c r="D15" s="17">
        <f t="shared" si="2"/>
        <v>28.571428571428573</v>
      </c>
      <c r="E15" s="2">
        <f t="shared" si="7"/>
        <v>144</v>
      </c>
      <c r="F15" s="2">
        <f t="shared" si="8"/>
        <v>112</v>
      </c>
      <c r="G15" s="17">
        <f t="shared" si="0"/>
        <v>28.571428571428573</v>
      </c>
      <c r="H15" s="2">
        <f>+B15-C15+'Diciembre 2018'!H15</f>
        <v>1191</v>
      </c>
      <c r="I15" s="18">
        <f>+'Enero 2018'!H15</f>
        <v>1160</v>
      </c>
      <c r="J15" s="17">
        <f t="shared" si="1"/>
        <v>2.6724137931034484</v>
      </c>
    </row>
    <row r="16" spans="1:10" ht="13" x14ac:dyDescent="0.15">
      <c r="A16" s="1" t="s">
        <v>14</v>
      </c>
      <c r="B16" s="19">
        <v>91</v>
      </c>
      <c r="C16" s="19">
        <f>+'Enero 2018'!B16</f>
        <v>102</v>
      </c>
      <c r="D16" s="17">
        <f t="shared" si="2"/>
        <v>-10.784313725490197</v>
      </c>
      <c r="E16" s="2">
        <f t="shared" si="7"/>
        <v>91</v>
      </c>
      <c r="F16" s="2">
        <f t="shared" si="8"/>
        <v>102</v>
      </c>
      <c r="G16" s="17">
        <f t="shared" si="0"/>
        <v>-10.784313725490197</v>
      </c>
      <c r="H16" s="2">
        <f>+B16-C16+'Diciembre 2018'!H16</f>
        <v>1030</v>
      </c>
      <c r="I16" s="18">
        <f>+'Enero 2018'!H16</f>
        <v>1006</v>
      </c>
      <c r="J16" s="17">
        <f t="shared" si="1"/>
        <v>2.3856858846918487</v>
      </c>
    </row>
    <row r="17" spans="1:10" ht="13" x14ac:dyDescent="0.15">
      <c r="A17" s="1" t="s">
        <v>15</v>
      </c>
      <c r="B17" s="19">
        <v>56</v>
      </c>
      <c r="C17" s="19">
        <f>+'Enero 2018'!B17</f>
        <v>79</v>
      </c>
      <c r="D17" s="17">
        <f t="shared" si="2"/>
        <v>-29.11392405063291</v>
      </c>
      <c r="E17" s="2">
        <f t="shared" si="7"/>
        <v>56</v>
      </c>
      <c r="F17" s="2">
        <f t="shared" si="8"/>
        <v>79</v>
      </c>
      <c r="G17" s="17">
        <f t="shared" si="0"/>
        <v>-29.11392405063291</v>
      </c>
      <c r="H17" s="2">
        <f>+B17-C17+'Diciembre 2018'!H17</f>
        <v>762</v>
      </c>
      <c r="I17" s="18">
        <f>+'Enero 2018'!H17</f>
        <v>730</v>
      </c>
      <c r="J17" s="17">
        <f t="shared" si="1"/>
        <v>4.3835616438356162</v>
      </c>
    </row>
    <row r="18" spans="1:10" ht="13" x14ac:dyDescent="0.15">
      <c r="A18" s="1" t="s">
        <v>31</v>
      </c>
      <c r="B18" s="19">
        <v>50</v>
      </c>
      <c r="C18" s="19">
        <f>+'Enero 2018'!B18</f>
        <v>33</v>
      </c>
      <c r="D18" s="17">
        <f t="shared" si="2"/>
        <v>51.515151515151516</v>
      </c>
      <c r="E18" s="2">
        <f t="shared" si="7"/>
        <v>50</v>
      </c>
      <c r="F18" s="2">
        <f t="shared" si="8"/>
        <v>33</v>
      </c>
      <c r="G18" s="17">
        <f t="shared" si="0"/>
        <v>51.515151515151516</v>
      </c>
      <c r="H18" s="2">
        <f>+B18-C18+'Diciembre 2018'!H18</f>
        <v>472</v>
      </c>
      <c r="I18" s="18">
        <f>+'Enero 2018'!H18</f>
        <v>410</v>
      </c>
      <c r="J18" s="17">
        <f t="shared" si="1"/>
        <v>15.121951219512194</v>
      </c>
    </row>
    <row r="19" spans="1:10" x14ac:dyDescent="0.15">
      <c r="A19" s="8" t="s">
        <v>3</v>
      </c>
      <c r="B19" s="6">
        <f>+B14+B16+B15+B17+B18</f>
        <v>474</v>
      </c>
      <c r="C19" s="6">
        <f>SUM(C14:C18)</f>
        <v>477</v>
      </c>
      <c r="D19" s="7">
        <f>+(B19-C19)*100/C19</f>
        <v>-0.62893081761006286</v>
      </c>
      <c r="E19" s="6">
        <f>SUM(E14:E18)</f>
        <v>474</v>
      </c>
      <c r="F19" s="6">
        <f>SUM(F14:F18)</f>
        <v>477</v>
      </c>
      <c r="G19" s="7">
        <f t="shared" si="0"/>
        <v>-0.62893081761006286</v>
      </c>
      <c r="H19" s="6">
        <f>SUM(H14:H18)</f>
        <v>5036</v>
      </c>
      <c r="I19" s="6">
        <f>SUM(I14:I18)</f>
        <v>4815</v>
      </c>
      <c r="J19" s="7">
        <f t="shared" si="1"/>
        <v>4.5898234683281416</v>
      </c>
    </row>
    <row r="20" spans="1:10" ht="13" x14ac:dyDescent="0.15">
      <c r="A20" s="1" t="s">
        <v>16</v>
      </c>
      <c r="B20" s="19">
        <v>36</v>
      </c>
      <c r="C20" s="19">
        <f>+'Enero 2018'!B20</f>
        <v>29</v>
      </c>
      <c r="D20" s="17">
        <f t="shared" ref="D20:D27" si="9">+(B20-C20)*100/C20</f>
        <v>24.137931034482758</v>
      </c>
      <c r="E20" s="2">
        <f t="shared" ref="E20:E27" si="10">+B20</f>
        <v>36</v>
      </c>
      <c r="F20" s="2">
        <f t="shared" ref="F20:F27" si="11">+C20</f>
        <v>29</v>
      </c>
      <c r="G20" s="17">
        <f t="shared" si="0"/>
        <v>24.137931034482758</v>
      </c>
      <c r="H20" s="2">
        <f>+B20-C20+'Diciembre 2018'!H20</f>
        <v>360</v>
      </c>
      <c r="I20" s="18">
        <f>+'Enero 2018'!H20</f>
        <v>341</v>
      </c>
      <c r="J20" s="17">
        <f t="shared" si="1"/>
        <v>5.5718475073313787</v>
      </c>
    </row>
    <row r="21" spans="1:10" ht="13" x14ac:dyDescent="0.15">
      <c r="A21" s="1" t="s">
        <v>17</v>
      </c>
      <c r="B21" s="19">
        <v>25</v>
      </c>
      <c r="C21" s="19">
        <f>+'Enero 2018'!B21</f>
        <v>43</v>
      </c>
      <c r="D21" s="17">
        <f t="shared" si="9"/>
        <v>-41.860465116279073</v>
      </c>
      <c r="E21" s="2">
        <f t="shared" si="10"/>
        <v>25</v>
      </c>
      <c r="F21" s="2">
        <f t="shared" si="11"/>
        <v>43</v>
      </c>
      <c r="G21" s="17">
        <f t="shared" si="0"/>
        <v>-41.860465116279073</v>
      </c>
      <c r="H21" s="2">
        <f>+B21-C21+'Diciembre 2018'!H21</f>
        <v>358</v>
      </c>
      <c r="I21" s="18">
        <f>+'Enero 2018'!H21</f>
        <v>348</v>
      </c>
      <c r="J21" s="17">
        <f t="shared" si="1"/>
        <v>2.8735632183908044</v>
      </c>
    </row>
    <row r="22" spans="1:10" ht="13" x14ac:dyDescent="0.15">
      <c r="A22" s="1" t="s">
        <v>19</v>
      </c>
      <c r="B22" s="19">
        <v>13</v>
      </c>
      <c r="C22" s="19">
        <f>+'Enero 2018'!B22</f>
        <v>12</v>
      </c>
      <c r="D22" s="17">
        <f t="shared" si="9"/>
        <v>8.3333333333333339</v>
      </c>
      <c r="E22" s="2">
        <f t="shared" si="10"/>
        <v>13</v>
      </c>
      <c r="F22" s="2">
        <f t="shared" si="11"/>
        <v>12</v>
      </c>
      <c r="G22" s="17">
        <f t="shared" si="0"/>
        <v>8.3333333333333339</v>
      </c>
      <c r="H22" s="2">
        <f>+B22-C22+'Diciembre 2018'!H22</f>
        <v>183</v>
      </c>
      <c r="I22" s="18">
        <f>+'Enero 2018'!H22</f>
        <v>124</v>
      </c>
      <c r="J22" s="17">
        <f t="shared" si="1"/>
        <v>47.58064516129032</v>
      </c>
    </row>
    <row r="23" spans="1:10" ht="13" x14ac:dyDescent="0.15">
      <c r="A23" s="1" t="s">
        <v>18</v>
      </c>
      <c r="B23" s="19">
        <v>14</v>
      </c>
      <c r="C23" s="19">
        <f>+'Enero 2018'!B23</f>
        <v>16</v>
      </c>
      <c r="D23" s="17">
        <f t="shared" si="9"/>
        <v>-12.5</v>
      </c>
      <c r="E23" s="2">
        <f t="shared" si="10"/>
        <v>14</v>
      </c>
      <c r="F23" s="2">
        <f t="shared" si="11"/>
        <v>16</v>
      </c>
      <c r="G23" s="17">
        <f t="shared" si="0"/>
        <v>-12.5</v>
      </c>
      <c r="H23" s="2">
        <f>+B23-C23+'Diciembre 2018'!H23</f>
        <v>170</v>
      </c>
      <c r="I23" s="18">
        <f>+'Enero 2018'!H23</f>
        <v>184</v>
      </c>
      <c r="J23" s="17">
        <f t="shared" si="1"/>
        <v>-7.6086956521739131</v>
      </c>
    </row>
    <row r="24" spans="1:10" ht="13" x14ac:dyDescent="0.15">
      <c r="A24" s="1" t="s">
        <v>20</v>
      </c>
      <c r="B24" s="19">
        <v>17</v>
      </c>
      <c r="C24" s="19">
        <f>+'Enero 2018'!B24</f>
        <v>14</v>
      </c>
      <c r="D24" s="17">
        <f t="shared" si="9"/>
        <v>21.428571428571427</v>
      </c>
      <c r="E24" s="2">
        <f t="shared" si="10"/>
        <v>17</v>
      </c>
      <c r="F24" s="2">
        <f t="shared" si="11"/>
        <v>14</v>
      </c>
      <c r="G24" s="17">
        <f t="shared" si="0"/>
        <v>21.428571428571427</v>
      </c>
      <c r="H24" s="2">
        <f>+B24-C24+'Diciembre 2018'!H24</f>
        <v>203</v>
      </c>
      <c r="I24" s="18">
        <f>+'Enero 2018'!H24</f>
        <v>174</v>
      </c>
      <c r="J24" s="17">
        <f t="shared" si="1"/>
        <v>16.666666666666668</v>
      </c>
    </row>
    <row r="25" spans="1:10" ht="13" x14ac:dyDescent="0.15">
      <c r="A25" s="1" t="s">
        <v>22</v>
      </c>
      <c r="B25" s="19">
        <v>29</v>
      </c>
      <c r="C25" s="19">
        <f>+'Enero 2018'!B25</f>
        <v>33</v>
      </c>
      <c r="D25" s="17">
        <f t="shared" si="9"/>
        <v>-12.121212121212121</v>
      </c>
      <c r="E25" s="2">
        <f t="shared" si="10"/>
        <v>29</v>
      </c>
      <c r="F25" s="2">
        <f t="shared" si="11"/>
        <v>33</v>
      </c>
      <c r="G25" s="17">
        <f t="shared" si="0"/>
        <v>-12.121212121212121</v>
      </c>
      <c r="H25" s="2">
        <f>+B25-C25+'Diciembre 2018'!H25</f>
        <v>320</v>
      </c>
      <c r="I25" s="18">
        <f>+'Enero 2018'!H25</f>
        <v>292</v>
      </c>
      <c r="J25" s="17">
        <f t="shared" si="1"/>
        <v>9.5890410958904102</v>
      </c>
    </row>
    <row r="26" spans="1:10" ht="13" x14ac:dyDescent="0.15">
      <c r="A26" s="1" t="s">
        <v>21</v>
      </c>
      <c r="B26" s="19">
        <v>9</v>
      </c>
      <c r="C26" s="19">
        <f>+'Enero 2018'!B26</f>
        <v>8</v>
      </c>
      <c r="D26" s="17">
        <f t="shared" si="9"/>
        <v>12.5</v>
      </c>
      <c r="E26" s="2">
        <f t="shared" si="10"/>
        <v>9</v>
      </c>
      <c r="F26" s="2">
        <f t="shared" si="11"/>
        <v>8</v>
      </c>
      <c r="G26" s="17">
        <f t="shared" si="0"/>
        <v>12.5</v>
      </c>
      <c r="H26" s="2">
        <f>+B26-C26+'Diciembre 2018'!H26</f>
        <v>99</v>
      </c>
      <c r="I26" s="18">
        <f>+'Enero 2018'!H26</f>
        <v>88</v>
      </c>
      <c r="J26" s="17">
        <f t="shared" si="1"/>
        <v>12.5</v>
      </c>
    </row>
    <row r="27" spans="1:10" ht="13" x14ac:dyDescent="0.15">
      <c r="A27" s="1" t="s">
        <v>30</v>
      </c>
      <c r="B27" s="19">
        <v>1</v>
      </c>
      <c r="C27" s="19">
        <f>+'Enero 2018'!B27</f>
        <v>4</v>
      </c>
      <c r="D27" s="17">
        <f t="shared" si="9"/>
        <v>-75</v>
      </c>
      <c r="E27" s="2">
        <f t="shared" si="10"/>
        <v>1</v>
      </c>
      <c r="F27" s="2">
        <f t="shared" si="11"/>
        <v>4</v>
      </c>
      <c r="G27" s="17">
        <f t="shared" si="0"/>
        <v>-75</v>
      </c>
      <c r="H27" s="2">
        <f>+B27-C27+'Diciembre 2018'!H27</f>
        <v>42</v>
      </c>
      <c r="I27" s="18">
        <f>+'Enero 2018'!H27</f>
        <v>35</v>
      </c>
      <c r="J27" s="17">
        <f t="shared" si="1"/>
        <v>20</v>
      </c>
    </row>
    <row r="28" spans="1:10" x14ac:dyDescent="0.15">
      <c r="A28" s="8" t="s">
        <v>27</v>
      </c>
      <c r="B28" s="6">
        <f>SUM(B20:B27)</f>
        <v>144</v>
      </c>
      <c r="C28" s="6">
        <f>SUM(C20:C27)</f>
        <v>159</v>
      </c>
      <c r="D28" s="7">
        <f>+(B28-C28)*100/C28</f>
        <v>-9.433962264150944</v>
      </c>
      <c r="E28" s="6">
        <f>SUM(E20:E27)</f>
        <v>144</v>
      </c>
      <c r="F28" s="6">
        <f>SUM(F20:F27)</f>
        <v>159</v>
      </c>
      <c r="G28" s="7">
        <f>+(E28-F28)*100/F28</f>
        <v>-9.433962264150944</v>
      </c>
      <c r="H28" s="6">
        <f>SUM(H20:H27)</f>
        <v>1735</v>
      </c>
      <c r="I28" s="6">
        <f>SUM(I20:I27)</f>
        <v>1586</v>
      </c>
      <c r="J28" s="7">
        <f>+(H28-I28)*100/I28</f>
        <v>9.3947036569987397</v>
      </c>
    </row>
    <row r="29" spans="1:10" ht="14" x14ac:dyDescent="0.15">
      <c r="A29" s="16" t="s">
        <v>28</v>
      </c>
      <c r="B29" s="14">
        <f>+B7+B13+B19+B28</f>
        <v>2462</v>
      </c>
      <c r="C29" s="14">
        <f>+C7+C13+C19+C28</f>
        <v>2912</v>
      </c>
      <c r="D29" s="15">
        <f>+(B29-C29)*100/C29</f>
        <v>-15.453296703296703</v>
      </c>
      <c r="E29" s="14">
        <f t="shared" ref="E29:I29" si="12">+E7+E13+E19+E28</f>
        <v>2462</v>
      </c>
      <c r="F29" s="14">
        <f t="shared" si="12"/>
        <v>2912</v>
      </c>
      <c r="G29" s="15">
        <f>+(E29-F29)*100/F29</f>
        <v>-15.453296703296703</v>
      </c>
      <c r="H29" s="14">
        <f t="shared" si="12"/>
        <v>29721</v>
      </c>
      <c r="I29" s="14">
        <f t="shared" si="12"/>
        <v>29044</v>
      </c>
      <c r="J29" s="15">
        <f>+(H29-I29)*100/I29</f>
        <v>2.3309461506679519</v>
      </c>
    </row>
    <row r="30" spans="1:10" x14ac:dyDescent="0.15">
      <c r="A30" s="13" t="s">
        <v>29</v>
      </c>
      <c r="B30" s="13">
        <f>+B29-B7</f>
        <v>1979</v>
      </c>
      <c r="C30" s="13">
        <f>+C29-C7</f>
        <v>2270</v>
      </c>
      <c r="D30" s="12">
        <f>+(B30-C30)*100/C30</f>
        <v>-12.819383259911895</v>
      </c>
      <c r="E30" s="13">
        <f t="shared" ref="E30:I30" si="13">+E29-E7</f>
        <v>1979</v>
      </c>
      <c r="F30" s="13">
        <f t="shared" si="13"/>
        <v>2270</v>
      </c>
      <c r="G30" s="12">
        <f>+(E30-F30)*100/F30</f>
        <v>-12.819383259911895</v>
      </c>
      <c r="H30" s="13">
        <f t="shared" si="13"/>
        <v>22916</v>
      </c>
      <c r="I30" s="13">
        <f t="shared" si="13"/>
        <v>22419</v>
      </c>
      <c r="J30" s="12">
        <f>+(H30-I30)*100/I30</f>
        <v>2.2168696195191577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54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97</v>
      </c>
      <c r="C4" s="19">
        <f>+'Diciembre 2017'!B4</f>
        <v>134</v>
      </c>
      <c r="D4" s="17">
        <f>+(B4-C4)*100/C4</f>
        <v>-27.611940298507463</v>
      </c>
      <c r="E4" s="2">
        <f>+B4+'Noviembre 2018'!E4</f>
        <v>2036</v>
      </c>
      <c r="F4" s="2">
        <f>+C4+'Noviembre 2018'!F4</f>
        <v>1817</v>
      </c>
      <c r="G4" s="17">
        <f t="shared" ref="G4:G27" si="0">+(E4-F4)*100/F4</f>
        <v>12.052834342322509</v>
      </c>
      <c r="H4" s="2">
        <f>+B4-C4+'Noviembre 2018'!H4</f>
        <v>2036</v>
      </c>
      <c r="I4" s="18">
        <f>+'Diciembre 2017'!H4</f>
        <v>1817</v>
      </c>
      <c r="J4" s="17">
        <f t="shared" ref="J4:J27" si="1">+(H4-I4)*100/I4</f>
        <v>12.052834342322509</v>
      </c>
    </row>
    <row r="5" spans="1:10" ht="13" x14ac:dyDescent="0.15">
      <c r="A5" s="1" t="s">
        <v>5</v>
      </c>
      <c r="B5" s="19">
        <v>129</v>
      </c>
      <c r="C5" s="19">
        <f>+'Diciembre 2017'!B5</f>
        <v>140</v>
      </c>
      <c r="D5" s="17">
        <f t="shared" ref="D5:D18" si="2">+(B5-C5)*100/C5</f>
        <v>-7.8571428571428568</v>
      </c>
      <c r="E5" s="2">
        <f>+B5+'Noviembre 2018'!E5</f>
        <v>2276</v>
      </c>
      <c r="F5" s="2">
        <f>+C5+'Noviembre 2018'!F5</f>
        <v>2137</v>
      </c>
      <c r="G5" s="17">
        <f t="shared" si="0"/>
        <v>6.5044454843238189</v>
      </c>
      <c r="H5" s="2">
        <f>+B5-C5+'Noviembre 2018'!H5</f>
        <v>2276</v>
      </c>
      <c r="I5" s="18">
        <f>+'Diciembre 2017'!H5</f>
        <v>2137</v>
      </c>
      <c r="J5" s="17">
        <f t="shared" si="1"/>
        <v>6.5044454843238189</v>
      </c>
    </row>
    <row r="6" spans="1:10" ht="13" x14ac:dyDescent="0.15">
      <c r="A6" s="1" t="s">
        <v>6</v>
      </c>
      <c r="B6" s="19">
        <v>178</v>
      </c>
      <c r="C6" s="19">
        <f>+'Diciembre 2017'!B6</f>
        <v>172</v>
      </c>
      <c r="D6" s="17">
        <f t="shared" si="2"/>
        <v>3.4883720930232558</v>
      </c>
      <c r="E6" s="2">
        <f>+B6+'Noviembre 2018'!E6</f>
        <v>2652</v>
      </c>
      <c r="F6" s="2">
        <f>+C6+'Noviembre 2018'!F6</f>
        <v>2524</v>
      </c>
      <c r="G6" s="17">
        <f t="shared" si="0"/>
        <v>5.0713153724247224</v>
      </c>
      <c r="H6" s="2">
        <f>+B6-C6+'Noviembre 2018'!H6</f>
        <v>2652</v>
      </c>
      <c r="I6" s="18">
        <f>+'Diciembre 2017'!H6</f>
        <v>2524</v>
      </c>
      <c r="J6" s="17">
        <f t="shared" si="1"/>
        <v>5.0713153724247224</v>
      </c>
    </row>
    <row r="7" spans="1:10" x14ac:dyDescent="0.15">
      <c r="A7" s="8" t="s">
        <v>1</v>
      </c>
      <c r="B7" s="6">
        <f t="shared" ref="B7" si="3">+B4+B5+B6</f>
        <v>404</v>
      </c>
      <c r="C7" s="6">
        <f>SUM(C4:C6)</f>
        <v>446</v>
      </c>
      <c r="D7" s="7">
        <f>+(B7-C7)*100/C7</f>
        <v>-9.4170403587443943</v>
      </c>
      <c r="E7" s="6">
        <f>SUM(E4:E6)</f>
        <v>6964</v>
      </c>
      <c r="F7" s="6">
        <f>SUM(F4:F6)</f>
        <v>6478</v>
      </c>
      <c r="G7" s="7">
        <f t="shared" si="0"/>
        <v>7.5023155294844086</v>
      </c>
      <c r="H7" s="6">
        <f>SUM(H4:H6)</f>
        <v>6964</v>
      </c>
      <c r="I7" s="6">
        <f>SUM(I4:I6)</f>
        <v>6478</v>
      </c>
      <c r="J7" s="7">
        <f t="shared" si="1"/>
        <v>7.5023155294844086</v>
      </c>
    </row>
    <row r="8" spans="1:10" ht="13" x14ac:dyDescent="0.15">
      <c r="A8" s="1" t="s">
        <v>7</v>
      </c>
      <c r="B8" s="19">
        <v>161</v>
      </c>
      <c r="C8" s="19">
        <f>+'Diciembre 2017'!B8</f>
        <v>177</v>
      </c>
      <c r="D8" s="17">
        <f t="shared" si="2"/>
        <v>-9.0395480225988702</v>
      </c>
      <c r="E8" s="2">
        <f>+B8+'Noviembre 2018'!E8</f>
        <v>2592</v>
      </c>
      <c r="F8" s="2">
        <f>+C8+'Noviembre 2018'!F8</f>
        <v>2524</v>
      </c>
      <c r="G8" s="17">
        <f t="shared" si="0"/>
        <v>2.6941362916006337</v>
      </c>
      <c r="H8" s="2">
        <f>+B8-C8+'Noviembre 2018'!H8</f>
        <v>2592</v>
      </c>
      <c r="I8" s="18">
        <f>+'Diciembre 2017'!H8</f>
        <v>2524</v>
      </c>
      <c r="J8" s="17">
        <f t="shared" si="1"/>
        <v>2.6941362916006337</v>
      </c>
    </row>
    <row r="9" spans="1:10" ht="13" x14ac:dyDescent="0.15">
      <c r="A9" s="1" t="s">
        <v>8</v>
      </c>
      <c r="B9" s="19">
        <v>196</v>
      </c>
      <c r="C9" s="19">
        <f>+'Diciembre 2017'!B9</f>
        <v>198</v>
      </c>
      <c r="D9" s="17">
        <f t="shared" si="2"/>
        <v>-1.0101010101010102</v>
      </c>
      <c r="E9" s="2">
        <f>+B9+'Noviembre 2018'!E9</f>
        <v>3153</v>
      </c>
      <c r="F9" s="2">
        <f>+C9+'Noviembre 2018'!F9</f>
        <v>2957</v>
      </c>
      <c r="G9" s="17">
        <f t="shared" si="0"/>
        <v>6.628339533310788</v>
      </c>
      <c r="H9" s="2">
        <f>+B9-C9+'Noviembre 2018'!H9</f>
        <v>3153</v>
      </c>
      <c r="I9" s="18">
        <f>+'Diciembre 2017'!H9</f>
        <v>2957</v>
      </c>
      <c r="J9" s="17">
        <f t="shared" si="1"/>
        <v>6.628339533310788</v>
      </c>
    </row>
    <row r="10" spans="1:10" ht="13" x14ac:dyDescent="0.15">
      <c r="A10" s="1" t="s">
        <v>9</v>
      </c>
      <c r="B10" s="19">
        <v>257</v>
      </c>
      <c r="C10" s="19">
        <f>+'Diciembre 2017'!B10</f>
        <v>273</v>
      </c>
      <c r="D10" s="17">
        <f t="shared" si="2"/>
        <v>-5.8608058608058604</v>
      </c>
      <c r="E10" s="2">
        <f>+B10+'Noviembre 2018'!E10</f>
        <v>4316</v>
      </c>
      <c r="F10" s="2">
        <f>+C10+'Noviembre 2018'!F10</f>
        <v>4001</v>
      </c>
      <c r="G10" s="17">
        <f t="shared" si="0"/>
        <v>7.8730317420644838</v>
      </c>
      <c r="H10" s="2">
        <f>+B10-C10+'Noviembre 2018'!H10</f>
        <v>4316</v>
      </c>
      <c r="I10" s="18">
        <f>+'Diciembre 2017'!H10</f>
        <v>4001</v>
      </c>
      <c r="J10" s="17">
        <f t="shared" si="1"/>
        <v>7.8730317420644838</v>
      </c>
    </row>
    <row r="11" spans="1:10" ht="13" x14ac:dyDescent="0.15">
      <c r="A11" s="1" t="s">
        <v>10</v>
      </c>
      <c r="B11" s="19">
        <v>194</v>
      </c>
      <c r="C11" s="19">
        <f>+'Diciembre 2017'!B11</f>
        <v>207</v>
      </c>
      <c r="D11" s="17">
        <f t="shared" si="2"/>
        <v>-6.2801932367149762</v>
      </c>
      <c r="E11" s="2">
        <f>+B11+'Noviembre 2018'!E11</f>
        <v>3099</v>
      </c>
      <c r="F11" s="2">
        <f>+C11+'Noviembre 2018'!F11</f>
        <v>2989</v>
      </c>
      <c r="G11" s="17">
        <f t="shared" si="0"/>
        <v>3.6801605888256943</v>
      </c>
      <c r="H11" s="2">
        <f>+B11-C11+'Noviembre 2018'!H11</f>
        <v>3099</v>
      </c>
      <c r="I11" s="18">
        <f>+'Diciembre 2017'!H11</f>
        <v>2989</v>
      </c>
      <c r="J11" s="17">
        <f t="shared" si="1"/>
        <v>3.6801605888256943</v>
      </c>
    </row>
    <row r="12" spans="1:10" ht="13" x14ac:dyDescent="0.15">
      <c r="A12" s="1" t="s">
        <v>11</v>
      </c>
      <c r="B12" s="19">
        <v>180</v>
      </c>
      <c r="C12" s="19">
        <f>+'Diciembre 2017'!B12</f>
        <v>211</v>
      </c>
      <c r="D12" s="17">
        <f t="shared" si="2"/>
        <v>-14.691943127962086</v>
      </c>
      <c r="E12" s="2">
        <f>+B12+'Noviembre 2018'!E12</f>
        <v>3258</v>
      </c>
      <c r="F12" s="2">
        <f>+C12+'Noviembre 2018'!F12</f>
        <v>3082</v>
      </c>
      <c r="G12" s="17">
        <f t="shared" si="0"/>
        <v>5.7105775470473716</v>
      </c>
      <c r="H12" s="2">
        <f>+B12-C12+'Noviembre 2018'!H12</f>
        <v>3258</v>
      </c>
      <c r="I12" s="18">
        <f>+'Diciembre 2017'!H12</f>
        <v>3082</v>
      </c>
      <c r="J12" s="17">
        <f t="shared" si="1"/>
        <v>5.7105775470473716</v>
      </c>
    </row>
    <row r="13" spans="1:10" x14ac:dyDescent="0.15">
      <c r="A13" s="8" t="s">
        <v>2</v>
      </c>
      <c r="B13" s="6">
        <f t="shared" ref="B13" si="4">+B8+B9+B10+B11+B12</f>
        <v>988</v>
      </c>
      <c r="C13" s="6">
        <f>SUM(C8:C12)</f>
        <v>1066</v>
      </c>
      <c r="D13" s="7">
        <f>+(B13-C13)*100/C13</f>
        <v>-7.3170731707317076</v>
      </c>
      <c r="E13" s="6">
        <f>SUM(E8:E12)</f>
        <v>16418</v>
      </c>
      <c r="F13" s="6">
        <f>SUM(F8:F12)</f>
        <v>15553</v>
      </c>
      <c r="G13" s="7">
        <f t="shared" si="0"/>
        <v>5.5616279817398571</v>
      </c>
      <c r="H13" s="6">
        <f>SUM(H8:H12)</f>
        <v>16418</v>
      </c>
      <c r="I13" s="6">
        <f>SUM(I8:I12)</f>
        <v>15553</v>
      </c>
      <c r="J13" s="7">
        <f t="shared" si="1"/>
        <v>5.5616279817398571</v>
      </c>
    </row>
    <row r="14" spans="1:10" ht="13" x14ac:dyDescent="0.15">
      <c r="A14" s="1" t="s">
        <v>12</v>
      </c>
      <c r="B14" s="19">
        <v>117</v>
      </c>
      <c r="C14" s="19">
        <f>+'Diciembre 2017'!B14</f>
        <v>105</v>
      </c>
      <c r="D14" s="17">
        <f t="shared" si="2"/>
        <v>11.428571428571429</v>
      </c>
      <c r="E14" s="2">
        <f>+B14+'Noviembre 2018'!E14</f>
        <v>1599</v>
      </c>
      <c r="F14" s="2">
        <f>+C14+'Noviembre 2018'!F14</f>
        <v>1484</v>
      </c>
      <c r="G14" s="17">
        <f t="shared" si="0"/>
        <v>7.7493261455525611</v>
      </c>
      <c r="H14" s="2">
        <f>+B14-C14+'Noviembre 2018'!H14</f>
        <v>1599</v>
      </c>
      <c r="I14" s="18">
        <f>+'Diciembre 2017'!H14</f>
        <v>1484</v>
      </c>
      <c r="J14" s="17">
        <f t="shared" si="1"/>
        <v>7.7493261455525611</v>
      </c>
    </row>
    <row r="15" spans="1:10" ht="13" x14ac:dyDescent="0.15">
      <c r="A15" s="1" t="s">
        <v>13</v>
      </c>
      <c r="B15" s="19">
        <v>76</v>
      </c>
      <c r="C15" s="19">
        <f>+'Diciembre 2017'!B15</f>
        <v>77</v>
      </c>
      <c r="D15" s="17">
        <f t="shared" si="2"/>
        <v>-1.2987012987012987</v>
      </c>
      <c r="E15" s="2">
        <f>+B15+'Noviembre 2018'!E15</f>
        <v>1159</v>
      </c>
      <c r="F15" s="2">
        <f>+C15+'Noviembre 2018'!F15</f>
        <v>1120</v>
      </c>
      <c r="G15" s="17">
        <f t="shared" si="0"/>
        <v>3.4821428571428572</v>
      </c>
      <c r="H15" s="2">
        <f>+B15-C15+'Noviembre 2018'!H15</f>
        <v>1159</v>
      </c>
      <c r="I15" s="18">
        <f>+'Diciembre 2017'!H15</f>
        <v>1120</v>
      </c>
      <c r="J15" s="17">
        <f t="shared" si="1"/>
        <v>3.4821428571428572</v>
      </c>
    </row>
    <row r="16" spans="1:10" ht="13" x14ac:dyDescent="0.15">
      <c r="A16" s="1" t="s">
        <v>14</v>
      </c>
      <c r="B16" s="19">
        <v>64</v>
      </c>
      <c r="C16" s="19">
        <f>+'Diciembre 2017'!B16</f>
        <v>82</v>
      </c>
      <c r="D16" s="17">
        <f t="shared" si="2"/>
        <v>-21.951219512195124</v>
      </c>
      <c r="E16" s="2">
        <f>+B16+'Noviembre 2018'!E16</f>
        <v>1041</v>
      </c>
      <c r="F16" s="2">
        <f>+C16+'Noviembre 2018'!F16</f>
        <v>1002</v>
      </c>
      <c r="G16" s="17">
        <f t="shared" si="0"/>
        <v>3.8922155688622753</v>
      </c>
      <c r="H16" s="2">
        <f>+B16-C16+'Noviembre 2018'!H16</f>
        <v>1041</v>
      </c>
      <c r="I16" s="18">
        <f>+'Diciembre 2017'!H16</f>
        <v>1002</v>
      </c>
      <c r="J16" s="17">
        <f t="shared" si="1"/>
        <v>3.8922155688622753</v>
      </c>
    </row>
    <row r="17" spans="1:10" ht="13" x14ac:dyDescent="0.15">
      <c r="A17" s="1" t="s">
        <v>15</v>
      </c>
      <c r="B17" s="19">
        <v>39</v>
      </c>
      <c r="C17" s="19">
        <f>+'Diciembre 2017'!B17</f>
        <v>58</v>
      </c>
      <c r="D17" s="17">
        <f t="shared" si="2"/>
        <v>-32.758620689655174</v>
      </c>
      <c r="E17" s="2">
        <f>+B17+'Noviembre 2018'!E17</f>
        <v>785</v>
      </c>
      <c r="F17" s="2">
        <f>+C17+'Noviembre 2018'!F17</f>
        <v>703</v>
      </c>
      <c r="G17" s="17">
        <f t="shared" si="0"/>
        <v>11.664295874822191</v>
      </c>
      <c r="H17" s="2">
        <f>+B17-C17+'Noviembre 2018'!H17</f>
        <v>785</v>
      </c>
      <c r="I17" s="18">
        <f>+'Diciembre 2017'!H17</f>
        <v>703</v>
      </c>
      <c r="J17" s="17">
        <f t="shared" si="1"/>
        <v>11.664295874822191</v>
      </c>
    </row>
    <row r="18" spans="1:10" ht="13" x14ac:dyDescent="0.15">
      <c r="A18" s="1" t="s">
        <v>31</v>
      </c>
      <c r="B18" s="19">
        <v>29</v>
      </c>
      <c r="C18" s="19">
        <f>+'Diciembre 2017'!B18</f>
        <v>25</v>
      </c>
      <c r="D18" s="17">
        <f t="shared" si="2"/>
        <v>16</v>
      </c>
      <c r="E18" s="2">
        <f>+B18+'Noviembre 2018'!E18</f>
        <v>455</v>
      </c>
      <c r="F18" s="2">
        <f>+C18+'Noviembre 2018'!F18</f>
        <v>404</v>
      </c>
      <c r="G18" s="17">
        <f t="shared" si="0"/>
        <v>12.623762376237623</v>
      </c>
      <c r="H18" s="2">
        <f>+B18-C18+'Noviembre 2018'!H18</f>
        <v>455</v>
      </c>
      <c r="I18" s="18">
        <f>+'Diciembre 2017'!H18</f>
        <v>404</v>
      </c>
      <c r="J18" s="17">
        <f t="shared" si="1"/>
        <v>12.623762376237623</v>
      </c>
    </row>
    <row r="19" spans="1:10" x14ac:dyDescent="0.15">
      <c r="A19" s="8" t="s">
        <v>3</v>
      </c>
      <c r="B19" s="6">
        <f t="shared" ref="B19" si="5">+B14+B16+B15+B17+B18</f>
        <v>325</v>
      </c>
      <c r="C19" s="6">
        <f>SUM(C14:C18)</f>
        <v>347</v>
      </c>
      <c r="D19" s="7">
        <f>+(B19-C19)*100/C19</f>
        <v>-6.3400576368876083</v>
      </c>
      <c r="E19" s="6">
        <f>SUM(E14:E18)</f>
        <v>5039</v>
      </c>
      <c r="F19" s="6">
        <f>SUM(F14:F18)</f>
        <v>4713</v>
      </c>
      <c r="G19" s="7">
        <f t="shared" si="0"/>
        <v>6.9170379800551665</v>
      </c>
      <c r="H19" s="6">
        <f>SUM(H14:H18)</f>
        <v>5039</v>
      </c>
      <c r="I19" s="6">
        <f>SUM(I14:I18)</f>
        <v>4713</v>
      </c>
      <c r="J19" s="7">
        <f t="shared" si="1"/>
        <v>6.9170379800551665</v>
      </c>
    </row>
    <row r="20" spans="1:10" ht="13" x14ac:dyDescent="0.15">
      <c r="A20" s="1" t="s">
        <v>16</v>
      </c>
      <c r="B20" s="19">
        <v>28</v>
      </c>
      <c r="C20" s="19">
        <f>+'Diciembre 2017'!B20</f>
        <v>32</v>
      </c>
      <c r="D20" s="17">
        <f t="shared" ref="D20:D27" si="6">+(B20-C20)*100/C20</f>
        <v>-12.5</v>
      </c>
      <c r="E20" s="2">
        <f>+B20+'Noviembre 2018'!E20</f>
        <v>353</v>
      </c>
      <c r="F20" s="2">
        <f>+C20+'Noviembre 2018'!F20</f>
        <v>338</v>
      </c>
      <c r="G20" s="17">
        <f t="shared" si="0"/>
        <v>4.4378698224852071</v>
      </c>
      <c r="H20" s="2">
        <f>+B20-C20+'Noviembre 2018'!H20</f>
        <v>353</v>
      </c>
      <c r="I20" s="18">
        <f>+'Diciembre 2017'!H20</f>
        <v>338</v>
      </c>
      <c r="J20" s="17">
        <f t="shared" si="1"/>
        <v>4.4378698224852071</v>
      </c>
    </row>
    <row r="21" spans="1:10" ht="13" x14ac:dyDescent="0.15">
      <c r="A21" s="1" t="s">
        <v>17</v>
      </c>
      <c r="B21" s="19">
        <v>28</v>
      </c>
      <c r="C21" s="19">
        <f>+'Diciembre 2017'!B21</f>
        <v>19</v>
      </c>
      <c r="D21" s="17">
        <f t="shared" si="6"/>
        <v>47.368421052631582</v>
      </c>
      <c r="E21" s="2">
        <f>+B21+'Noviembre 2018'!E21</f>
        <v>376</v>
      </c>
      <c r="F21" s="2">
        <f>+C21+'Noviembre 2018'!F21</f>
        <v>342</v>
      </c>
      <c r="G21" s="17">
        <f t="shared" si="0"/>
        <v>9.9415204678362574</v>
      </c>
      <c r="H21" s="2">
        <f>+B21-C21+'Noviembre 2018'!H21</f>
        <v>376</v>
      </c>
      <c r="I21" s="18">
        <f>+'Diciembre 2017'!H21</f>
        <v>342</v>
      </c>
      <c r="J21" s="17">
        <f t="shared" si="1"/>
        <v>9.9415204678362574</v>
      </c>
    </row>
    <row r="22" spans="1:10" ht="13" x14ac:dyDescent="0.15">
      <c r="A22" s="1" t="s">
        <v>19</v>
      </c>
      <c r="B22" s="19">
        <v>13</v>
      </c>
      <c r="C22" s="19">
        <f>+'Diciembre 2017'!B22</f>
        <v>4</v>
      </c>
      <c r="D22" s="17">
        <f t="shared" si="6"/>
        <v>225</v>
      </c>
      <c r="E22" s="2">
        <f>+B22+'Noviembre 2018'!E22</f>
        <v>182</v>
      </c>
      <c r="F22" s="2">
        <f>+C22+'Noviembre 2018'!F22</f>
        <v>121</v>
      </c>
      <c r="G22" s="17">
        <f t="shared" si="0"/>
        <v>50.413223140495866</v>
      </c>
      <c r="H22" s="2">
        <f>+B22-C22+'Noviembre 2018'!H22</f>
        <v>182</v>
      </c>
      <c r="I22" s="18">
        <f>+'Diciembre 2017'!H22</f>
        <v>121</v>
      </c>
      <c r="J22" s="17">
        <f t="shared" si="1"/>
        <v>50.413223140495866</v>
      </c>
    </row>
    <row r="23" spans="1:10" ht="13" x14ac:dyDescent="0.15">
      <c r="A23" s="1" t="s">
        <v>18</v>
      </c>
      <c r="B23" s="19">
        <v>6</v>
      </c>
      <c r="C23" s="19">
        <f>+'Diciembre 2017'!B23</f>
        <v>7</v>
      </c>
      <c r="D23" s="17">
        <f t="shared" si="6"/>
        <v>-14.285714285714286</v>
      </c>
      <c r="E23" s="2">
        <f>+B23+'Noviembre 2018'!E23</f>
        <v>172</v>
      </c>
      <c r="F23" s="2">
        <f>+C23+'Noviembre 2018'!F23</f>
        <v>182</v>
      </c>
      <c r="G23" s="17">
        <f t="shared" si="0"/>
        <v>-5.4945054945054945</v>
      </c>
      <c r="H23" s="2">
        <f>+B23-C23+'Noviembre 2018'!H23</f>
        <v>172</v>
      </c>
      <c r="I23" s="18">
        <f>+'Diciembre 2017'!H23</f>
        <v>182</v>
      </c>
      <c r="J23" s="17">
        <f t="shared" si="1"/>
        <v>-5.4945054945054945</v>
      </c>
    </row>
    <row r="24" spans="1:10" ht="13" x14ac:dyDescent="0.15">
      <c r="A24" s="1" t="s">
        <v>20</v>
      </c>
      <c r="B24" s="19">
        <v>20</v>
      </c>
      <c r="C24" s="19">
        <f>+'Diciembre 2017'!B24</f>
        <v>11</v>
      </c>
      <c r="D24" s="17">
        <f t="shared" si="6"/>
        <v>81.818181818181813</v>
      </c>
      <c r="E24" s="2">
        <f>+B24+'Noviembre 2018'!E24</f>
        <v>200</v>
      </c>
      <c r="F24" s="2">
        <f>+C24+'Noviembre 2018'!F24</f>
        <v>175</v>
      </c>
      <c r="G24" s="17">
        <f t="shared" si="0"/>
        <v>14.285714285714286</v>
      </c>
      <c r="H24" s="2">
        <f>+B24-C24+'Noviembre 2018'!H24</f>
        <v>200</v>
      </c>
      <c r="I24" s="18">
        <f>+'Diciembre 2017'!H24</f>
        <v>175</v>
      </c>
      <c r="J24" s="17">
        <f t="shared" si="1"/>
        <v>14.285714285714286</v>
      </c>
    </row>
    <row r="25" spans="1:10" ht="13" x14ac:dyDescent="0.15">
      <c r="A25" s="1" t="s">
        <v>22</v>
      </c>
      <c r="B25" s="19">
        <v>36</v>
      </c>
      <c r="C25" s="19">
        <f>+'Diciembre 2017'!B25</f>
        <v>25</v>
      </c>
      <c r="D25" s="17">
        <f t="shared" si="6"/>
        <v>44</v>
      </c>
      <c r="E25" s="2">
        <f>+B25+'Noviembre 2018'!E25</f>
        <v>324</v>
      </c>
      <c r="F25" s="2">
        <f>+C25+'Noviembre 2018'!F25</f>
        <v>284</v>
      </c>
      <c r="G25" s="17">
        <f t="shared" si="0"/>
        <v>14.084507042253522</v>
      </c>
      <c r="H25" s="2">
        <f>+B25-C25+'Noviembre 2018'!H25</f>
        <v>324</v>
      </c>
      <c r="I25" s="18">
        <f>+'Diciembre 2017'!H25</f>
        <v>284</v>
      </c>
      <c r="J25" s="17">
        <f t="shared" si="1"/>
        <v>14.084507042253522</v>
      </c>
    </row>
    <row r="26" spans="1:10" ht="13" x14ac:dyDescent="0.15">
      <c r="A26" s="1" t="s">
        <v>21</v>
      </c>
      <c r="B26" s="19">
        <v>9</v>
      </c>
      <c r="C26" s="19">
        <f>+'Diciembre 2017'!B26</f>
        <v>12</v>
      </c>
      <c r="D26" s="17">
        <f t="shared" si="6"/>
        <v>-25</v>
      </c>
      <c r="E26" s="2">
        <f>+B26+'Noviembre 2018'!E26</f>
        <v>98</v>
      </c>
      <c r="F26" s="2">
        <f>+C26+'Noviembre 2018'!F26</f>
        <v>87</v>
      </c>
      <c r="G26" s="17">
        <f t="shared" si="0"/>
        <v>12.64367816091954</v>
      </c>
      <c r="H26" s="2">
        <f>+B26-C26+'Noviembre 2018'!H26</f>
        <v>98</v>
      </c>
      <c r="I26" s="18">
        <f>+'Diciembre 2017'!H26</f>
        <v>87</v>
      </c>
      <c r="J26" s="17">
        <f t="shared" si="1"/>
        <v>12.64367816091954</v>
      </c>
    </row>
    <row r="27" spans="1:10" ht="13" x14ac:dyDescent="0.15">
      <c r="A27" s="1" t="s">
        <v>30</v>
      </c>
      <c r="B27" s="19">
        <v>3</v>
      </c>
      <c r="C27" s="19">
        <f>+'Diciembre 2017'!B27</f>
        <v>0</v>
      </c>
      <c r="D27" s="17" t="e">
        <f t="shared" si="6"/>
        <v>#DIV/0!</v>
      </c>
      <c r="E27" s="2">
        <f>+B27+'Noviembre 2018'!E27</f>
        <v>45</v>
      </c>
      <c r="F27" s="2">
        <f>+C27+'Noviembre 2018'!F27</f>
        <v>32</v>
      </c>
      <c r="G27" s="17">
        <f t="shared" si="0"/>
        <v>40.625</v>
      </c>
      <c r="H27" s="2">
        <f>+B27-C27+'Noviembre 2018'!H27</f>
        <v>45</v>
      </c>
      <c r="I27" s="18">
        <f>+'Diciembre 2017'!H27</f>
        <v>32</v>
      </c>
      <c r="J27" s="17">
        <f t="shared" si="1"/>
        <v>40.625</v>
      </c>
    </row>
    <row r="28" spans="1:10" x14ac:dyDescent="0.15">
      <c r="A28" s="8" t="s">
        <v>27</v>
      </c>
      <c r="B28" s="6">
        <f>SUM(B20:B27)</f>
        <v>143</v>
      </c>
      <c r="C28" s="6">
        <f>SUM(C20:C27)</f>
        <v>110</v>
      </c>
      <c r="D28" s="7">
        <f>+(B28-C28)*100/C28</f>
        <v>30</v>
      </c>
      <c r="E28" s="6">
        <f>SUM(E20:E27)</f>
        <v>1750</v>
      </c>
      <c r="F28" s="6">
        <f>SUM(F20:F27)</f>
        <v>1561</v>
      </c>
      <c r="G28" s="7">
        <f>+(E28-F28)*100/F28</f>
        <v>12.107623318385651</v>
      </c>
      <c r="H28" s="6">
        <f>SUM(H20:H27)</f>
        <v>1750</v>
      </c>
      <c r="I28" s="6">
        <f>SUM(I20:I27)</f>
        <v>1561</v>
      </c>
      <c r="J28" s="7">
        <f>+(H28-I28)*100/I28</f>
        <v>12.107623318385651</v>
      </c>
    </row>
    <row r="29" spans="1:10" ht="14" x14ac:dyDescent="0.15">
      <c r="A29" s="16" t="s">
        <v>28</v>
      </c>
      <c r="B29" s="14">
        <f>+B7+B13+B19+B28</f>
        <v>1860</v>
      </c>
      <c r="C29" s="14">
        <f>+C7+C13+C19+C28</f>
        <v>1969</v>
      </c>
      <c r="D29" s="15">
        <f>+(B29-C29)*100/C29</f>
        <v>-5.5358049771457596</v>
      </c>
      <c r="E29" s="14">
        <f t="shared" ref="E29:I29" si="7">+E7+E13+E19+E28</f>
        <v>30171</v>
      </c>
      <c r="F29" s="14">
        <f t="shared" si="7"/>
        <v>28305</v>
      </c>
      <c r="G29" s="15">
        <f>+(E29-F29)*100/F29</f>
        <v>6.5924748277689451</v>
      </c>
      <c r="H29" s="14">
        <f t="shared" si="7"/>
        <v>30171</v>
      </c>
      <c r="I29" s="14">
        <f t="shared" si="7"/>
        <v>28305</v>
      </c>
      <c r="J29" s="15">
        <f>+(H29-I29)*100/I29</f>
        <v>6.5924748277689451</v>
      </c>
    </row>
    <row r="30" spans="1:10" x14ac:dyDescent="0.15">
      <c r="A30" s="13" t="s">
        <v>29</v>
      </c>
      <c r="B30" s="13">
        <f>+B29-B7</f>
        <v>1456</v>
      </c>
      <c r="C30" s="13">
        <f>+C29-C7</f>
        <v>1523</v>
      </c>
      <c r="D30" s="12">
        <f>+(B30-C30)*100/C30</f>
        <v>-4.3992120814182538</v>
      </c>
      <c r="E30" s="13">
        <f t="shared" ref="E30:I30" si="8">+E29-E7</f>
        <v>23207</v>
      </c>
      <c r="F30" s="13">
        <f t="shared" si="8"/>
        <v>21827</v>
      </c>
      <c r="G30" s="12">
        <f>+(E30-F30)*100/F30</f>
        <v>6.3224446786090622</v>
      </c>
      <c r="H30" s="13">
        <f t="shared" si="8"/>
        <v>23207</v>
      </c>
      <c r="I30" s="13">
        <f t="shared" si="8"/>
        <v>21827</v>
      </c>
      <c r="J30" s="12">
        <f>+(H30-I30)*100/I30</f>
        <v>6.3224446786090622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5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177</v>
      </c>
      <c r="C4" s="19">
        <f>+'Noviembre 2017'!B4</f>
        <v>145</v>
      </c>
      <c r="D4" s="17">
        <f>+(B4-C4)*100/C4</f>
        <v>22.068965517241381</v>
      </c>
      <c r="E4" s="2">
        <f>+B4+'Octubre 2018'!E4</f>
        <v>1939</v>
      </c>
      <c r="F4" s="2">
        <f>+C4+'Octubre 2018'!F4</f>
        <v>1683</v>
      </c>
      <c r="G4" s="17">
        <f t="shared" ref="G4:G27" si="0">+(E4-F4)*100/F4</f>
        <v>15.210932857991681</v>
      </c>
      <c r="H4" s="2">
        <f>+B4-C4+'Octubre 2018'!H4</f>
        <v>2073</v>
      </c>
      <c r="I4" s="18">
        <f>+'Noviembre 2017'!H4</f>
        <v>1818</v>
      </c>
      <c r="J4" s="17">
        <f t="shared" ref="J4:J27" si="1">+(H4-I4)*100/I4</f>
        <v>14.026402640264026</v>
      </c>
    </row>
    <row r="5" spans="1:10" ht="13" x14ac:dyDescent="0.15">
      <c r="A5" s="1" t="s">
        <v>5</v>
      </c>
      <c r="B5" s="19">
        <v>197</v>
      </c>
      <c r="C5" s="19">
        <f>+'Noviembre 2017'!B5</f>
        <v>204</v>
      </c>
      <c r="D5" s="17">
        <f t="shared" ref="D5:D18" si="2">+(B5-C5)*100/C5</f>
        <v>-3.4313725490196076</v>
      </c>
      <c r="E5" s="2">
        <f>+B5+'Octubre 2018'!E5</f>
        <v>2147</v>
      </c>
      <c r="F5" s="2">
        <f>+C5+'Octubre 2018'!F5</f>
        <v>1997</v>
      </c>
      <c r="G5" s="17">
        <f t="shared" si="0"/>
        <v>7.5112669003505257</v>
      </c>
      <c r="H5" s="2">
        <f>+B5-C5+'Octubre 2018'!H5</f>
        <v>2287</v>
      </c>
      <c r="I5" s="18">
        <f>+'Noviembre 2017'!H5</f>
        <v>2159</v>
      </c>
      <c r="J5" s="17">
        <f t="shared" si="1"/>
        <v>5.9286706808707734</v>
      </c>
    </row>
    <row r="6" spans="1:10" ht="13" x14ac:dyDescent="0.15">
      <c r="A6" s="1" t="s">
        <v>6</v>
      </c>
      <c r="B6" s="19">
        <v>217</v>
      </c>
      <c r="C6" s="19">
        <f>+'Noviembre 2017'!B6</f>
        <v>232</v>
      </c>
      <c r="D6" s="17">
        <f t="shared" si="2"/>
        <v>-6.4655172413793105</v>
      </c>
      <c r="E6" s="2">
        <f>+B6+'Octubre 2018'!E6</f>
        <v>2474</v>
      </c>
      <c r="F6" s="2">
        <f>+C6+'Octubre 2018'!F6</f>
        <v>2352</v>
      </c>
      <c r="G6" s="17">
        <f t="shared" si="0"/>
        <v>5.1870748299319729</v>
      </c>
      <c r="H6" s="2">
        <f>+B6-C6+'Octubre 2018'!H6</f>
        <v>2646</v>
      </c>
      <c r="I6" s="18">
        <f>+'Noviembre 2017'!H6</f>
        <v>2522</v>
      </c>
      <c r="J6" s="17">
        <f t="shared" si="1"/>
        <v>4.9167327517842985</v>
      </c>
    </row>
    <row r="7" spans="1:10" x14ac:dyDescent="0.15">
      <c r="A7" s="8" t="s">
        <v>1</v>
      </c>
      <c r="B7" s="6">
        <f t="shared" ref="B7" si="3">+B4+B5+B6</f>
        <v>591</v>
      </c>
      <c r="C7" s="6">
        <f>SUM(C4:C6)</f>
        <v>581</v>
      </c>
      <c r="D7" s="7">
        <f>+(B7-C7)*100/C7</f>
        <v>1.7211703958691911</v>
      </c>
      <c r="E7" s="6">
        <f>SUM(E4:E6)</f>
        <v>6560</v>
      </c>
      <c r="F7" s="6">
        <f>SUM(F4:F6)</f>
        <v>6032</v>
      </c>
      <c r="G7" s="7">
        <f t="shared" si="0"/>
        <v>8.7533156498673748</v>
      </c>
      <c r="H7" s="6">
        <f>SUM(H4:H6)</f>
        <v>7006</v>
      </c>
      <c r="I7" s="6">
        <f>SUM(I4:I6)</f>
        <v>6499</v>
      </c>
      <c r="J7" s="7">
        <f t="shared" si="1"/>
        <v>7.8012001846437915</v>
      </c>
    </row>
    <row r="8" spans="1:10" ht="13" x14ac:dyDescent="0.15">
      <c r="A8" s="1" t="s">
        <v>7</v>
      </c>
      <c r="B8" s="19">
        <v>229</v>
      </c>
      <c r="C8" s="19">
        <f>+'Noviembre 2017'!B8</f>
        <v>233</v>
      </c>
      <c r="D8" s="17">
        <f t="shared" si="2"/>
        <v>-1.7167381974248928</v>
      </c>
      <c r="E8" s="2">
        <f>+B8+'Octubre 2018'!E8</f>
        <v>2431</v>
      </c>
      <c r="F8" s="2">
        <f>+C8+'Octubre 2018'!F8</f>
        <v>2347</v>
      </c>
      <c r="G8" s="17">
        <f t="shared" si="0"/>
        <v>3.5790370685982107</v>
      </c>
      <c r="H8" s="2">
        <f>+B8-C8+'Octubre 2018'!H8</f>
        <v>2608</v>
      </c>
      <c r="I8" s="18">
        <f>+'Noviembre 2017'!H8</f>
        <v>2535</v>
      </c>
      <c r="J8" s="17">
        <f t="shared" si="1"/>
        <v>2.8796844181459567</v>
      </c>
    </row>
    <row r="9" spans="1:10" ht="13" x14ac:dyDescent="0.15">
      <c r="A9" s="1" t="s">
        <v>8</v>
      </c>
      <c r="B9" s="19">
        <v>277</v>
      </c>
      <c r="C9" s="19">
        <f>+'Noviembre 2017'!B9</f>
        <v>268</v>
      </c>
      <c r="D9" s="17">
        <f t="shared" si="2"/>
        <v>3.3582089552238807</v>
      </c>
      <c r="E9" s="2">
        <f>+B9+'Octubre 2018'!E9</f>
        <v>2957</v>
      </c>
      <c r="F9" s="2">
        <f>+C9+'Octubre 2018'!F9</f>
        <v>2759</v>
      </c>
      <c r="G9" s="17">
        <f t="shared" si="0"/>
        <v>7.1765132294309533</v>
      </c>
      <c r="H9" s="2">
        <f>+B9-C9+'Octubre 2018'!H9</f>
        <v>3155</v>
      </c>
      <c r="I9" s="18">
        <f>+'Noviembre 2017'!H9</f>
        <v>2996</v>
      </c>
      <c r="J9" s="17">
        <f t="shared" si="1"/>
        <v>5.307076101468625</v>
      </c>
    </row>
    <row r="10" spans="1:10" ht="13" x14ac:dyDescent="0.15">
      <c r="A10" s="1" t="s">
        <v>9</v>
      </c>
      <c r="B10" s="19">
        <v>417</v>
      </c>
      <c r="C10" s="19">
        <f>+'Noviembre 2017'!B10</f>
        <v>386</v>
      </c>
      <c r="D10" s="17">
        <f t="shared" si="2"/>
        <v>8.0310880829015545</v>
      </c>
      <c r="E10" s="2">
        <f>+B10+'Octubre 2018'!E10</f>
        <v>4059</v>
      </c>
      <c r="F10" s="2">
        <f>+C10+'Octubre 2018'!F10</f>
        <v>3728</v>
      </c>
      <c r="G10" s="17">
        <f t="shared" si="0"/>
        <v>8.8787553648068673</v>
      </c>
      <c r="H10" s="2">
        <f>+B10-C10+'Octubre 2018'!H10</f>
        <v>4332</v>
      </c>
      <c r="I10" s="18">
        <f>+'Noviembre 2017'!H10</f>
        <v>4055</v>
      </c>
      <c r="J10" s="17">
        <f t="shared" si="1"/>
        <v>6.8310727496917387</v>
      </c>
    </row>
    <row r="11" spans="1:10" ht="13" x14ac:dyDescent="0.15">
      <c r="A11" s="1" t="s">
        <v>10</v>
      </c>
      <c r="B11" s="19">
        <v>263</v>
      </c>
      <c r="C11" s="19">
        <f>+'Noviembre 2017'!B11</f>
        <v>320</v>
      </c>
      <c r="D11" s="17">
        <f t="shared" si="2"/>
        <v>-17.8125</v>
      </c>
      <c r="E11" s="2">
        <f>+B11+'Octubre 2018'!E11</f>
        <v>2905</v>
      </c>
      <c r="F11" s="2">
        <f>+C11+'Octubre 2018'!F11</f>
        <v>2782</v>
      </c>
      <c r="G11" s="17">
        <f t="shared" si="0"/>
        <v>4.4212796549245148</v>
      </c>
      <c r="H11" s="2">
        <f>+B11-C11+'Octubre 2018'!H11</f>
        <v>3112</v>
      </c>
      <c r="I11" s="18">
        <f>+'Noviembre 2017'!H11</f>
        <v>3012</v>
      </c>
      <c r="J11" s="17">
        <f t="shared" si="1"/>
        <v>3.3200531208499338</v>
      </c>
    </row>
    <row r="12" spans="1:10" ht="13" x14ac:dyDescent="0.15">
      <c r="A12" s="1" t="s">
        <v>11</v>
      </c>
      <c r="B12" s="19">
        <v>289</v>
      </c>
      <c r="C12" s="19">
        <f>+'Noviembre 2017'!B12</f>
        <v>296</v>
      </c>
      <c r="D12" s="17">
        <f t="shared" si="2"/>
        <v>-2.3648648648648649</v>
      </c>
      <c r="E12" s="2">
        <f>+B12+'Octubre 2018'!E12</f>
        <v>3078</v>
      </c>
      <c r="F12" s="2">
        <f>+C12+'Octubre 2018'!F12</f>
        <v>2871</v>
      </c>
      <c r="G12" s="17">
        <f t="shared" si="0"/>
        <v>7.2100313479623823</v>
      </c>
      <c r="H12" s="2">
        <f>+B12-C12+'Octubre 2018'!H12</f>
        <v>3289</v>
      </c>
      <c r="I12" s="18">
        <f>+'Noviembre 2017'!H12</f>
        <v>3069</v>
      </c>
      <c r="J12" s="17">
        <f t="shared" si="1"/>
        <v>7.1684587813620073</v>
      </c>
    </row>
    <row r="13" spans="1:10" x14ac:dyDescent="0.15">
      <c r="A13" s="8" t="s">
        <v>2</v>
      </c>
      <c r="B13" s="6">
        <f t="shared" ref="B13" si="4">+B8+B9+B10+B11+B12</f>
        <v>1475</v>
      </c>
      <c r="C13" s="6">
        <f>SUM(C8:C12)</f>
        <v>1503</v>
      </c>
      <c r="D13" s="7">
        <f>+(B13-C13)*100/C13</f>
        <v>-1.8629407850964737</v>
      </c>
      <c r="E13" s="6">
        <f>SUM(E8:E12)</f>
        <v>15430</v>
      </c>
      <c r="F13" s="6">
        <f>SUM(F8:F12)</f>
        <v>14487</v>
      </c>
      <c r="G13" s="7">
        <f t="shared" si="0"/>
        <v>6.5092841858217714</v>
      </c>
      <c r="H13" s="6">
        <f>SUM(H8:H12)</f>
        <v>16496</v>
      </c>
      <c r="I13" s="6">
        <f>SUM(I8:I12)</f>
        <v>15667</v>
      </c>
      <c r="J13" s="7">
        <f t="shared" si="1"/>
        <v>5.2913767792174635</v>
      </c>
    </row>
    <row r="14" spans="1:10" ht="13" x14ac:dyDescent="0.15">
      <c r="A14" s="1" t="s">
        <v>12</v>
      </c>
      <c r="B14" s="19">
        <v>143</v>
      </c>
      <c r="C14" s="19">
        <f>+'Noviembre 2017'!B14</f>
        <v>151</v>
      </c>
      <c r="D14" s="17">
        <f t="shared" si="2"/>
        <v>-5.298013245033113</v>
      </c>
      <c r="E14" s="2">
        <f>+B14+'Octubre 2018'!E14</f>
        <v>1482</v>
      </c>
      <c r="F14" s="2">
        <f>+C14+'Octubre 2018'!F14</f>
        <v>1379</v>
      </c>
      <c r="G14" s="17">
        <f t="shared" si="0"/>
        <v>7.4691805656272665</v>
      </c>
      <c r="H14" s="2">
        <f>+B14-C14+'Octubre 2018'!H14</f>
        <v>1587</v>
      </c>
      <c r="I14" s="18">
        <f>+'Noviembre 2017'!H14</f>
        <v>1519</v>
      </c>
      <c r="J14" s="17">
        <f t="shared" si="1"/>
        <v>4.4766293614219883</v>
      </c>
    </row>
    <row r="15" spans="1:10" ht="13" x14ac:dyDescent="0.15">
      <c r="A15" s="1" t="s">
        <v>13</v>
      </c>
      <c r="B15" s="19">
        <v>125</v>
      </c>
      <c r="C15" s="19">
        <f>+'Noviembre 2017'!B15</f>
        <v>134</v>
      </c>
      <c r="D15" s="17">
        <f t="shared" si="2"/>
        <v>-6.7164179104477615</v>
      </c>
      <c r="E15" s="2">
        <f>+B15+'Octubre 2018'!E15</f>
        <v>1083</v>
      </c>
      <c r="F15" s="2">
        <f>+C15+'Octubre 2018'!F15</f>
        <v>1043</v>
      </c>
      <c r="G15" s="17">
        <f t="shared" si="0"/>
        <v>3.8350910834132312</v>
      </c>
      <c r="H15" s="2">
        <f>+B15-C15+'Octubre 2018'!H15</f>
        <v>1160</v>
      </c>
      <c r="I15" s="18">
        <f>+'Noviembre 2017'!H15</f>
        <v>1136</v>
      </c>
      <c r="J15" s="17">
        <f t="shared" si="1"/>
        <v>2.112676056338028</v>
      </c>
    </row>
    <row r="16" spans="1:10" ht="13" x14ac:dyDescent="0.15">
      <c r="A16" s="1" t="s">
        <v>14</v>
      </c>
      <c r="B16" s="19">
        <v>100</v>
      </c>
      <c r="C16" s="19">
        <f>+'Noviembre 2017'!B16</f>
        <v>94</v>
      </c>
      <c r="D16" s="17">
        <f t="shared" si="2"/>
        <v>6.3829787234042552</v>
      </c>
      <c r="E16" s="2">
        <f>+B16+'Octubre 2018'!E16</f>
        <v>977</v>
      </c>
      <c r="F16" s="2">
        <f>+C16+'Octubre 2018'!F16</f>
        <v>920</v>
      </c>
      <c r="G16" s="17">
        <f t="shared" si="0"/>
        <v>6.1956521739130439</v>
      </c>
      <c r="H16" s="2">
        <f>+B16-C16+'Octubre 2018'!H16</f>
        <v>1059</v>
      </c>
      <c r="I16" s="18">
        <f>+'Noviembre 2017'!H16</f>
        <v>1011</v>
      </c>
      <c r="J16" s="17">
        <f t="shared" si="1"/>
        <v>4.7477744807121658</v>
      </c>
    </row>
    <row r="17" spans="1:10" ht="13" x14ac:dyDescent="0.15">
      <c r="A17" s="1" t="s">
        <v>15</v>
      </c>
      <c r="B17" s="19">
        <v>86</v>
      </c>
      <c r="C17" s="19">
        <f>+'Noviembre 2017'!B17</f>
        <v>61</v>
      </c>
      <c r="D17" s="17">
        <f t="shared" si="2"/>
        <v>40.983606557377051</v>
      </c>
      <c r="E17" s="2">
        <f>+B17+'Octubre 2018'!E17</f>
        <v>746</v>
      </c>
      <c r="F17" s="2">
        <f>+C17+'Octubre 2018'!F17</f>
        <v>645</v>
      </c>
      <c r="G17" s="17">
        <f t="shared" si="0"/>
        <v>15.65891472868217</v>
      </c>
      <c r="H17" s="2">
        <f>+B17-C17+'Octubre 2018'!H17</f>
        <v>804</v>
      </c>
      <c r="I17" s="18">
        <f>+'Noviembre 2017'!H17</f>
        <v>711</v>
      </c>
      <c r="J17" s="17">
        <f t="shared" si="1"/>
        <v>13.080168776371307</v>
      </c>
    </row>
    <row r="18" spans="1:10" ht="13" x14ac:dyDescent="0.15">
      <c r="A18" s="1" t="s">
        <v>31</v>
      </c>
      <c r="B18" s="19">
        <v>42</v>
      </c>
      <c r="C18" s="19">
        <f>+'Noviembre 2017'!B18</f>
        <v>51</v>
      </c>
      <c r="D18" s="17">
        <f t="shared" si="2"/>
        <v>-17.647058823529413</v>
      </c>
      <c r="E18" s="2">
        <f>+B18+'Octubre 2018'!E18</f>
        <v>426</v>
      </c>
      <c r="F18" s="2">
        <f>+C18+'Octubre 2018'!F18</f>
        <v>379</v>
      </c>
      <c r="G18" s="17">
        <f t="shared" si="0"/>
        <v>12.401055408970976</v>
      </c>
      <c r="H18" s="2">
        <f>+B18-C18+'Octubre 2018'!H18</f>
        <v>451</v>
      </c>
      <c r="I18" s="18">
        <f>+'Noviembre 2017'!H18</f>
        <v>405</v>
      </c>
      <c r="J18" s="17">
        <f t="shared" si="1"/>
        <v>11.358024691358025</v>
      </c>
    </row>
    <row r="19" spans="1:10" x14ac:dyDescent="0.15">
      <c r="A19" s="8" t="s">
        <v>3</v>
      </c>
      <c r="B19" s="6">
        <f t="shared" ref="B19" si="5">+B14+B16+B15+B17+B18</f>
        <v>496</v>
      </c>
      <c r="C19" s="6">
        <f>SUM(C14:C18)</f>
        <v>491</v>
      </c>
      <c r="D19" s="7">
        <f>+(B19-C19)*100/C19</f>
        <v>1.0183299389002036</v>
      </c>
      <c r="E19" s="6">
        <f>SUM(E14:E18)</f>
        <v>4714</v>
      </c>
      <c r="F19" s="6">
        <f>SUM(F14:F18)</f>
        <v>4366</v>
      </c>
      <c r="G19" s="7">
        <f t="shared" si="0"/>
        <v>7.970682546953733</v>
      </c>
      <c r="H19" s="6">
        <f>SUM(H14:H18)</f>
        <v>5061</v>
      </c>
      <c r="I19" s="6">
        <f>SUM(I14:I18)</f>
        <v>4782</v>
      </c>
      <c r="J19" s="7">
        <f t="shared" si="1"/>
        <v>5.8343789209535757</v>
      </c>
    </row>
    <row r="20" spans="1:10" ht="13" x14ac:dyDescent="0.15">
      <c r="A20" s="1" t="s">
        <v>16</v>
      </c>
      <c r="B20" s="19">
        <v>33</v>
      </c>
      <c r="C20" s="19">
        <f>+'Noviembre 2017'!B20</f>
        <v>32</v>
      </c>
      <c r="D20" s="17">
        <f t="shared" ref="D20:D27" si="6">+(B20-C20)*100/C20</f>
        <v>3.125</v>
      </c>
      <c r="E20" s="2">
        <f>+B20+'Octubre 2018'!E20</f>
        <v>325</v>
      </c>
      <c r="F20" s="2">
        <f>+C20+'Octubre 2018'!F20</f>
        <v>306</v>
      </c>
      <c r="G20" s="17">
        <f t="shared" si="0"/>
        <v>6.2091503267973858</v>
      </c>
      <c r="H20" s="2">
        <f>+B20-C20+'Octubre 2018'!H20</f>
        <v>357</v>
      </c>
      <c r="I20" s="18">
        <f>+'Noviembre 2017'!H20</f>
        <v>340</v>
      </c>
      <c r="J20" s="17">
        <f t="shared" si="1"/>
        <v>5</v>
      </c>
    </row>
    <row r="21" spans="1:10" ht="13" x14ac:dyDescent="0.15">
      <c r="A21" s="1" t="s">
        <v>17</v>
      </c>
      <c r="B21" s="19">
        <v>41</v>
      </c>
      <c r="C21" s="19">
        <f>+'Noviembre 2017'!B21</f>
        <v>31</v>
      </c>
      <c r="D21" s="17">
        <f t="shared" si="6"/>
        <v>32.258064516129032</v>
      </c>
      <c r="E21" s="2">
        <f>+B21+'Octubre 2018'!E21</f>
        <v>348</v>
      </c>
      <c r="F21" s="2">
        <f>+C21+'Octubre 2018'!F21</f>
        <v>323</v>
      </c>
      <c r="G21" s="17">
        <f t="shared" si="0"/>
        <v>7.7399380804953557</v>
      </c>
      <c r="H21" s="2">
        <f>+B21-C21+'Octubre 2018'!H21</f>
        <v>367</v>
      </c>
      <c r="I21" s="18">
        <f>+'Noviembre 2017'!H21</f>
        <v>356</v>
      </c>
      <c r="J21" s="17">
        <f t="shared" si="1"/>
        <v>3.0898876404494384</v>
      </c>
    </row>
    <row r="22" spans="1:10" ht="13" x14ac:dyDescent="0.15">
      <c r="A22" s="1" t="s">
        <v>19</v>
      </c>
      <c r="B22" s="19">
        <v>19</v>
      </c>
      <c r="C22" s="19">
        <f>+'Noviembre 2017'!B22</f>
        <v>16</v>
      </c>
      <c r="D22" s="17">
        <f t="shared" si="6"/>
        <v>18.75</v>
      </c>
      <c r="E22" s="2">
        <f>+B22+'Octubre 2018'!E22</f>
        <v>169</v>
      </c>
      <c r="F22" s="2">
        <f>+C22+'Octubre 2018'!F22</f>
        <v>117</v>
      </c>
      <c r="G22" s="17">
        <f t="shared" si="0"/>
        <v>44.444444444444443</v>
      </c>
      <c r="H22" s="2">
        <f>+B22-C22+'Octubre 2018'!H22</f>
        <v>173</v>
      </c>
      <c r="I22" s="18">
        <f>+'Noviembre 2017'!H22</f>
        <v>129</v>
      </c>
      <c r="J22" s="17">
        <f t="shared" si="1"/>
        <v>34.108527131782942</v>
      </c>
    </row>
    <row r="23" spans="1:10" ht="13" x14ac:dyDescent="0.15">
      <c r="A23" s="1" t="s">
        <v>18</v>
      </c>
      <c r="B23" s="19">
        <v>11</v>
      </c>
      <c r="C23" s="19">
        <f>+'Noviembre 2017'!B23</f>
        <v>19</v>
      </c>
      <c r="D23" s="17">
        <f t="shared" si="6"/>
        <v>-42.10526315789474</v>
      </c>
      <c r="E23" s="2">
        <f>+B23+'Octubre 2018'!E23</f>
        <v>166</v>
      </c>
      <c r="F23" s="2">
        <f>+C23+'Octubre 2018'!F23</f>
        <v>175</v>
      </c>
      <c r="G23" s="17">
        <f t="shared" si="0"/>
        <v>-5.1428571428571432</v>
      </c>
      <c r="H23" s="2">
        <f>+B23-C23+'Octubre 2018'!H23</f>
        <v>173</v>
      </c>
      <c r="I23" s="18">
        <f>+'Noviembre 2017'!H23</f>
        <v>197</v>
      </c>
      <c r="J23" s="17">
        <f t="shared" si="1"/>
        <v>-12.182741116751268</v>
      </c>
    </row>
    <row r="24" spans="1:10" ht="13" x14ac:dyDescent="0.15">
      <c r="A24" s="1" t="s">
        <v>20</v>
      </c>
      <c r="B24" s="19">
        <v>14</v>
      </c>
      <c r="C24" s="19">
        <f>+'Noviembre 2017'!B24</f>
        <v>19</v>
      </c>
      <c r="D24" s="17">
        <f t="shared" si="6"/>
        <v>-26.315789473684209</v>
      </c>
      <c r="E24" s="2">
        <f>+B24+'Octubre 2018'!E24</f>
        <v>180</v>
      </c>
      <c r="F24" s="2">
        <f>+C24+'Octubre 2018'!F24</f>
        <v>164</v>
      </c>
      <c r="G24" s="17">
        <f t="shared" si="0"/>
        <v>9.7560975609756095</v>
      </c>
      <c r="H24" s="2">
        <f>+B24-C24+'Octubre 2018'!H24</f>
        <v>191</v>
      </c>
      <c r="I24" s="18">
        <f>+'Noviembre 2017'!H24</f>
        <v>171</v>
      </c>
      <c r="J24" s="17">
        <f t="shared" si="1"/>
        <v>11.695906432748538</v>
      </c>
    </row>
    <row r="25" spans="1:10" ht="13" x14ac:dyDescent="0.15">
      <c r="A25" s="1" t="s">
        <v>22</v>
      </c>
      <c r="B25" s="19">
        <v>33</v>
      </c>
      <c r="C25" s="19">
        <f>+'Noviembre 2017'!B25</f>
        <v>29</v>
      </c>
      <c r="D25" s="17">
        <f t="shared" si="6"/>
        <v>13.793103448275861</v>
      </c>
      <c r="E25" s="2">
        <f>+B25+'Octubre 2018'!E25</f>
        <v>288</v>
      </c>
      <c r="F25" s="2">
        <f>+C25+'Octubre 2018'!F25</f>
        <v>259</v>
      </c>
      <c r="G25" s="17">
        <f t="shared" si="0"/>
        <v>11.196911196911197</v>
      </c>
      <c r="H25" s="2">
        <f>+B25-C25+'Octubre 2018'!H25</f>
        <v>313</v>
      </c>
      <c r="I25" s="18">
        <f>+'Noviembre 2017'!H25</f>
        <v>282</v>
      </c>
      <c r="J25" s="17">
        <f t="shared" si="1"/>
        <v>10.99290780141844</v>
      </c>
    </row>
    <row r="26" spans="1:10" ht="13" x14ac:dyDescent="0.15">
      <c r="A26" s="1" t="s">
        <v>21</v>
      </c>
      <c r="B26" s="19">
        <v>10</v>
      </c>
      <c r="C26" s="19">
        <f>+'Noviembre 2017'!B26</f>
        <v>9</v>
      </c>
      <c r="D26" s="17">
        <f t="shared" si="6"/>
        <v>11.111111111111111</v>
      </c>
      <c r="E26" s="2">
        <f>+B26+'Octubre 2018'!E26</f>
        <v>89</v>
      </c>
      <c r="F26" s="2">
        <f>+C26+'Octubre 2018'!F26</f>
        <v>75</v>
      </c>
      <c r="G26" s="17">
        <f t="shared" si="0"/>
        <v>18.666666666666668</v>
      </c>
      <c r="H26" s="2">
        <f>+B26-C26+'Octubre 2018'!H26</f>
        <v>101</v>
      </c>
      <c r="I26" s="18">
        <f>+'Noviembre 2017'!H26</f>
        <v>83</v>
      </c>
      <c r="J26" s="17">
        <f t="shared" si="1"/>
        <v>21.686746987951807</v>
      </c>
    </row>
    <row r="27" spans="1:10" ht="13" x14ac:dyDescent="0.15">
      <c r="A27" s="1" t="s">
        <v>30</v>
      </c>
      <c r="B27" s="19">
        <v>7</v>
      </c>
      <c r="C27" s="19">
        <f>+'Noviembre 2017'!B27</f>
        <v>0</v>
      </c>
      <c r="D27" s="17" t="e">
        <f t="shared" si="6"/>
        <v>#DIV/0!</v>
      </c>
      <c r="E27" s="2">
        <f>+B27+'Octubre 2018'!E27</f>
        <v>42</v>
      </c>
      <c r="F27" s="2">
        <f>+C27+'Octubre 2018'!F27</f>
        <v>32</v>
      </c>
      <c r="G27" s="17">
        <f t="shared" si="0"/>
        <v>31.25</v>
      </c>
      <c r="H27" s="2">
        <f>+B27-C27+'Octubre 2018'!H27</f>
        <v>42</v>
      </c>
      <c r="I27" s="18">
        <f>+'Noviembre 2017'!H27</f>
        <v>34</v>
      </c>
      <c r="J27" s="17">
        <f t="shared" si="1"/>
        <v>23.529411764705884</v>
      </c>
    </row>
    <row r="28" spans="1:10" x14ac:dyDescent="0.15">
      <c r="A28" s="8" t="s">
        <v>27</v>
      </c>
      <c r="B28" s="6">
        <f>SUM(B20:B27)</f>
        <v>168</v>
      </c>
      <c r="C28" s="6">
        <f>SUM(C20:C27)</f>
        <v>155</v>
      </c>
      <c r="D28" s="7">
        <f>+(B28-C28)*100/C28</f>
        <v>8.387096774193548</v>
      </c>
      <c r="E28" s="6">
        <f>SUM(E20:E27)</f>
        <v>1607</v>
      </c>
      <c r="F28" s="6">
        <f>SUM(F20:F27)</f>
        <v>1451</v>
      </c>
      <c r="G28" s="7">
        <f>+(E28-F28)*100/F28</f>
        <v>10.751206064782908</v>
      </c>
      <c r="H28" s="6">
        <f>SUM(H20:H27)</f>
        <v>1717</v>
      </c>
      <c r="I28" s="6">
        <f>SUM(I20:I27)</f>
        <v>1592</v>
      </c>
      <c r="J28" s="7">
        <f>+(H28-I28)*100/I28</f>
        <v>7.8517587939698492</v>
      </c>
    </row>
    <row r="29" spans="1:10" ht="14" x14ac:dyDescent="0.15">
      <c r="A29" s="16" t="s">
        <v>28</v>
      </c>
      <c r="B29" s="14">
        <f>+B7+B13+B19+B28</f>
        <v>2730</v>
      </c>
      <c r="C29" s="14">
        <f>+C7+C13+C19+C28</f>
        <v>2730</v>
      </c>
      <c r="D29" s="15">
        <f>+(B29-C29)*100/C29</f>
        <v>0</v>
      </c>
      <c r="E29" s="14">
        <f t="shared" ref="E29:I29" si="7">+E7+E13+E19+E28</f>
        <v>28311</v>
      </c>
      <c r="F29" s="14">
        <f t="shared" si="7"/>
        <v>26336</v>
      </c>
      <c r="G29" s="15">
        <f>+(E29-F29)*100/F29</f>
        <v>7.4992405832320781</v>
      </c>
      <c r="H29" s="14">
        <f t="shared" si="7"/>
        <v>30280</v>
      </c>
      <c r="I29" s="14">
        <f t="shared" si="7"/>
        <v>28540</v>
      </c>
      <c r="J29" s="15">
        <f>+(H29-I29)*100/I29</f>
        <v>6.0967063770147165</v>
      </c>
    </row>
    <row r="30" spans="1:10" x14ac:dyDescent="0.15">
      <c r="A30" s="13" t="s">
        <v>29</v>
      </c>
      <c r="B30" s="13">
        <f>+B29-B7</f>
        <v>2139</v>
      </c>
      <c r="C30" s="13">
        <f>+C29-C7</f>
        <v>2149</v>
      </c>
      <c r="D30" s="12">
        <f>+(B30-C30)*100/C30</f>
        <v>-0.46533271288971617</v>
      </c>
      <c r="E30" s="13">
        <f t="shared" ref="E30:I30" si="8">+E29-E7</f>
        <v>21751</v>
      </c>
      <c r="F30" s="13">
        <f t="shared" si="8"/>
        <v>20304</v>
      </c>
      <c r="G30" s="12">
        <f>+(E30-F30)*100/F30</f>
        <v>7.1266745468873127</v>
      </c>
      <c r="H30" s="13">
        <f t="shared" si="8"/>
        <v>23274</v>
      </c>
      <c r="I30" s="13">
        <f t="shared" si="8"/>
        <v>22041</v>
      </c>
      <c r="J30" s="12">
        <f>+(H30-I30)*100/I30</f>
        <v>5.5941200489995913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5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150</v>
      </c>
      <c r="C4" s="19">
        <f>+'Octubre 2017'!B4</f>
        <v>173</v>
      </c>
      <c r="D4" s="17">
        <f>+(B4-C4)*100/C4</f>
        <v>-13.294797687861271</v>
      </c>
      <c r="E4" s="2">
        <f>+B4+'Septiembre 2018'!E4</f>
        <v>1762</v>
      </c>
      <c r="F4" s="2">
        <f>+C4+'Septiembre 2018'!F4</f>
        <v>1538</v>
      </c>
      <c r="G4" s="17">
        <f t="shared" ref="G4:G27" si="0">+(E4-F4)*100/F4</f>
        <v>14.564369310793237</v>
      </c>
      <c r="H4" s="2">
        <f>+B4-C4+'Septiembre 2018'!H4</f>
        <v>2041</v>
      </c>
      <c r="I4" s="18">
        <f>+'Octubre 2017'!H4</f>
        <v>1837</v>
      </c>
      <c r="J4" s="17">
        <f t="shared" ref="J4:J27" si="1">+(H4-I4)*100/I4</f>
        <v>11.105062602068591</v>
      </c>
    </row>
    <row r="5" spans="1:10" ht="13" x14ac:dyDescent="0.15">
      <c r="A5" s="1" t="s">
        <v>5</v>
      </c>
      <c r="B5" s="19">
        <v>164</v>
      </c>
      <c r="C5" s="19">
        <f>+'Octubre 2017'!B5</f>
        <v>182</v>
      </c>
      <c r="D5" s="17">
        <f t="shared" ref="D5:D18" si="2">+(B5-C5)*100/C5</f>
        <v>-9.8901098901098905</v>
      </c>
      <c r="E5" s="2">
        <f>+B5+'Septiembre 2018'!E5</f>
        <v>1950</v>
      </c>
      <c r="F5" s="2">
        <f>+C5+'Septiembre 2018'!F5</f>
        <v>1793</v>
      </c>
      <c r="G5" s="17">
        <f t="shared" si="0"/>
        <v>8.7562744004461788</v>
      </c>
      <c r="H5" s="2">
        <f>+B5-C5+'Septiembre 2018'!H5</f>
        <v>2294</v>
      </c>
      <c r="I5" s="18">
        <f>+'Octubre 2017'!H5</f>
        <v>2141</v>
      </c>
      <c r="J5" s="17">
        <f t="shared" si="1"/>
        <v>7.1461933675852407</v>
      </c>
    </row>
    <row r="6" spans="1:10" ht="13" x14ac:dyDescent="0.15">
      <c r="A6" s="1" t="s">
        <v>6</v>
      </c>
      <c r="B6" s="19">
        <v>228</v>
      </c>
      <c r="C6" s="19">
        <f>+'Octubre 2017'!B6</f>
        <v>252</v>
      </c>
      <c r="D6" s="17">
        <f t="shared" si="2"/>
        <v>-9.5238095238095237</v>
      </c>
      <c r="E6" s="2">
        <f>+B6+'Septiembre 2018'!E6</f>
        <v>2257</v>
      </c>
      <c r="F6" s="2">
        <f>+C6+'Septiembre 2018'!F6</f>
        <v>2120</v>
      </c>
      <c r="G6" s="17">
        <f t="shared" si="0"/>
        <v>6.4622641509433958</v>
      </c>
      <c r="H6" s="2">
        <f>+B6-C6+'Septiembre 2018'!H6</f>
        <v>2661</v>
      </c>
      <c r="I6" s="18">
        <f>+'Octubre 2017'!H6</f>
        <v>2495</v>
      </c>
      <c r="J6" s="17">
        <f t="shared" si="1"/>
        <v>6.6533066132264533</v>
      </c>
    </row>
    <row r="7" spans="1:10" x14ac:dyDescent="0.15">
      <c r="A7" s="8" t="s">
        <v>1</v>
      </c>
      <c r="B7" s="6">
        <f t="shared" ref="B7" si="3">+B4+B5+B6</f>
        <v>542</v>
      </c>
      <c r="C7" s="6">
        <f>SUM(C4:C6)</f>
        <v>607</v>
      </c>
      <c r="D7" s="7">
        <f>+(B7-C7)*100/C7</f>
        <v>-10.70840197693575</v>
      </c>
      <c r="E7" s="6">
        <f>SUM(E4:E6)</f>
        <v>5969</v>
      </c>
      <c r="F7" s="6">
        <f>SUM(F4:F6)</f>
        <v>5451</v>
      </c>
      <c r="G7" s="7">
        <f t="shared" si="0"/>
        <v>9.502843514951385</v>
      </c>
      <c r="H7" s="6">
        <f>SUM(H4:H6)</f>
        <v>6996</v>
      </c>
      <c r="I7" s="6">
        <f>SUM(I4:I6)</f>
        <v>6473</v>
      </c>
      <c r="J7" s="7">
        <f t="shared" si="1"/>
        <v>8.0797157423142281</v>
      </c>
    </row>
    <row r="8" spans="1:10" ht="13" x14ac:dyDescent="0.15">
      <c r="A8" s="1" t="s">
        <v>7</v>
      </c>
      <c r="B8" s="19">
        <v>194</v>
      </c>
      <c r="C8" s="19">
        <f>+'Octubre 2017'!B8</f>
        <v>178</v>
      </c>
      <c r="D8" s="17">
        <f t="shared" si="2"/>
        <v>8.9887640449438209</v>
      </c>
      <c r="E8" s="2">
        <f>+B8+'Septiembre 2018'!E8</f>
        <v>2202</v>
      </c>
      <c r="F8" s="2">
        <f>+C8+'Septiembre 2018'!F8</f>
        <v>2114</v>
      </c>
      <c r="G8" s="17">
        <f t="shared" si="0"/>
        <v>4.1627246925260168</v>
      </c>
      <c r="H8" s="2">
        <f>+B8-C8+'Septiembre 2018'!H8</f>
        <v>2612</v>
      </c>
      <c r="I8" s="18">
        <f>+'Octubre 2017'!H8</f>
        <v>2521</v>
      </c>
      <c r="J8" s="17">
        <f t="shared" si="1"/>
        <v>3.6096786989289966</v>
      </c>
    </row>
    <row r="9" spans="1:10" ht="13" x14ac:dyDescent="0.15">
      <c r="A9" s="1" t="s">
        <v>8</v>
      </c>
      <c r="B9" s="19">
        <v>227</v>
      </c>
      <c r="C9" s="19">
        <f>+'Octubre 2017'!B9</f>
        <v>262</v>
      </c>
      <c r="D9" s="17">
        <f t="shared" si="2"/>
        <v>-13.358778625954198</v>
      </c>
      <c r="E9" s="2">
        <f>+B9+'Septiembre 2018'!E9</f>
        <v>2680</v>
      </c>
      <c r="F9" s="2">
        <f>+C9+'Septiembre 2018'!F9</f>
        <v>2491</v>
      </c>
      <c r="G9" s="17">
        <f t="shared" si="0"/>
        <v>7.5873143315937375</v>
      </c>
      <c r="H9" s="2">
        <f>+B9-C9+'Septiembre 2018'!H9</f>
        <v>3146</v>
      </c>
      <c r="I9" s="18">
        <f>+'Octubre 2017'!H9</f>
        <v>2988</v>
      </c>
      <c r="J9" s="17">
        <f t="shared" si="1"/>
        <v>5.2878179384203481</v>
      </c>
    </row>
    <row r="10" spans="1:10" ht="13" x14ac:dyDescent="0.15">
      <c r="A10" s="1" t="s">
        <v>9</v>
      </c>
      <c r="B10" s="19">
        <v>334</v>
      </c>
      <c r="C10" s="19">
        <f>+'Octubre 2017'!B10</f>
        <v>319</v>
      </c>
      <c r="D10" s="17">
        <f t="shared" si="2"/>
        <v>4.7021943573667713</v>
      </c>
      <c r="E10" s="2">
        <f>+B10+'Septiembre 2018'!E10</f>
        <v>3642</v>
      </c>
      <c r="F10" s="2">
        <f>+C10+'Septiembre 2018'!F10</f>
        <v>3342</v>
      </c>
      <c r="G10" s="17">
        <f t="shared" si="0"/>
        <v>8.9766606822262123</v>
      </c>
      <c r="H10" s="2">
        <f>+B10-C10+'Septiembre 2018'!H10</f>
        <v>4301</v>
      </c>
      <c r="I10" s="18">
        <f>+'Octubre 2017'!H10</f>
        <v>3980</v>
      </c>
      <c r="J10" s="17">
        <f t="shared" si="1"/>
        <v>8.0653266331658298</v>
      </c>
    </row>
    <row r="11" spans="1:10" ht="13" x14ac:dyDescent="0.15">
      <c r="A11" s="1" t="s">
        <v>10</v>
      </c>
      <c r="B11" s="19">
        <v>253</v>
      </c>
      <c r="C11" s="19">
        <f>+'Octubre 2017'!B11</f>
        <v>233</v>
      </c>
      <c r="D11" s="17">
        <f t="shared" si="2"/>
        <v>8.5836909871244629</v>
      </c>
      <c r="E11" s="2">
        <f>+B11+'Septiembre 2018'!E11</f>
        <v>2642</v>
      </c>
      <c r="F11" s="2">
        <f>+C11+'Septiembre 2018'!F11</f>
        <v>2462</v>
      </c>
      <c r="G11" s="17">
        <f t="shared" si="0"/>
        <v>7.3111291632818842</v>
      </c>
      <c r="H11" s="2">
        <f>+B11-C11+'Septiembre 2018'!H11</f>
        <v>3169</v>
      </c>
      <c r="I11" s="18">
        <f>+'Octubre 2017'!H11</f>
        <v>2944</v>
      </c>
      <c r="J11" s="17">
        <f t="shared" si="1"/>
        <v>7.6426630434782608</v>
      </c>
    </row>
    <row r="12" spans="1:10" ht="13" x14ac:dyDescent="0.15">
      <c r="A12" s="1" t="s">
        <v>11</v>
      </c>
      <c r="B12" s="19">
        <v>269</v>
      </c>
      <c r="C12" s="19">
        <f>+'Octubre 2017'!B12</f>
        <v>255</v>
      </c>
      <c r="D12" s="17">
        <f t="shared" si="2"/>
        <v>5.4901960784313726</v>
      </c>
      <c r="E12" s="2">
        <f>+B12+'Septiembre 2018'!E12</f>
        <v>2789</v>
      </c>
      <c r="F12" s="2">
        <f>+C12+'Septiembre 2018'!F12</f>
        <v>2575</v>
      </c>
      <c r="G12" s="17">
        <f t="shared" si="0"/>
        <v>8.3106796116504853</v>
      </c>
      <c r="H12" s="2">
        <f>+B12-C12+'Septiembre 2018'!H12</f>
        <v>3296</v>
      </c>
      <c r="I12" s="18">
        <f>+'Octubre 2017'!H12</f>
        <v>3016</v>
      </c>
      <c r="J12" s="17">
        <f t="shared" si="1"/>
        <v>9.2838196286472154</v>
      </c>
    </row>
    <row r="13" spans="1:10" x14ac:dyDescent="0.15">
      <c r="A13" s="8" t="s">
        <v>2</v>
      </c>
      <c r="B13" s="6">
        <f t="shared" ref="B13" si="4">+B8+B9+B10+B11+B12</f>
        <v>1277</v>
      </c>
      <c r="C13" s="6">
        <f>SUM(C8:C12)</f>
        <v>1247</v>
      </c>
      <c r="D13" s="7">
        <f>+(B13-C13)*100/C13</f>
        <v>2.4057738572574179</v>
      </c>
      <c r="E13" s="6">
        <f>SUM(E8:E12)</f>
        <v>13955</v>
      </c>
      <c r="F13" s="6">
        <f>SUM(F8:F12)</f>
        <v>12984</v>
      </c>
      <c r="G13" s="7">
        <f t="shared" si="0"/>
        <v>7.4784349969192849</v>
      </c>
      <c r="H13" s="6">
        <f>SUM(H8:H12)</f>
        <v>16524</v>
      </c>
      <c r="I13" s="6">
        <f>SUM(I8:I12)</f>
        <v>15449</v>
      </c>
      <c r="J13" s="7">
        <f t="shared" si="1"/>
        <v>6.9583791831186481</v>
      </c>
    </row>
    <row r="14" spans="1:10" ht="13" x14ac:dyDescent="0.15">
      <c r="A14" s="1" t="s">
        <v>12</v>
      </c>
      <c r="B14" s="19">
        <v>146</v>
      </c>
      <c r="C14" s="19">
        <f>+'Octubre 2017'!B14</f>
        <v>96</v>
      </c>
      <c r="D14" s="17">
        <f t="shared" si="2"/>
        <v>52.083333333333336</v>
      </c>
      <c r="E14" s="2">
        <f>+B14+'Septiembre 2018'!E14</f>
        <v>1339</v>
      </c>
      <c r="F14" s="2">
        <f>+C14+'Septiembre 2018'!F14</f>
        <v>1228</v>
      </c>
      <c r="G14" s="17">
        <f t="shared" si="0"/>
        <v>9.0390879478827362</v>
      </c>
      <c r="H14" s="2">
        <f>+B14-C14+'Septiembre 2018'!H14</f>
        <v>1595</v>
      </c>
      <c r="I14" s="18">
        <f>+'Octubre 2017'!H14</f>
        <v>1501</v>
      </c>
      <c r="J14" s="17">
        <f t="shared" si="1"/>
        <v>6.2624916722185207</v>
      </c>
    </row>
    <row r="15" spans="1:10" ht="13" x14ac:dyDescent="0.15">
      <c r="A15" s="1" t="s">
        <v>13</v>
      </c>
      <c r="B15" s="19">
        <v>102</v>
      </c>
      <c r="C15" s="19">
        <f>+'Octubre 2017'!B15</f>
        <v>95</v>
      </c>
      <c r="D15" s="17">
        <f t="shared" si="2"/>
        <v>7.3684210526315788</v>
      </c>
      <c r="E15" s="2">
        <f>+B15+'Septiembre 2018'!E15</f>
        <v>958</v>
      </c>
      <c r="F15" s="2">
        <f>+C15+'Septiembre 2018'!F15</f>
        <v>909</v>
      </c>
      <c r="G15" s="17">
        <f t="shared" si="0"/>
        <v>5.3905390539053908</v>
      </c>
      <c r="H15" s="2">
        <f>+B15-C15+'Septiembre 2018'!H15</f>
        <v>1169</v>
      </c>
      <c r="I15" s="18">
        <f>+'Octubre 2017'!H15</f>
        <v>1109</v>
      </c>
      <c r="J15" s="17">
        <f t="shared" si="1"/>
        <v>5.410279531109107</v>
      </c>
    </row>
    <row r="16" spans="1:10" ht="13" x14ac:dyDescent="0.15">
      <c r="A16" s="1" t="s">
        <v>14</v>
      </c>
      <c r="B16" s="19">
        <v>81</v>
      </c>
      <c r="C16" s="19">
        <f>+'Octubre 2017'!B16</f>
        <v>86</v>
      </c>
      <c r="D16" s="17">
        <f t="shared" si="2"/>
        <v>-5.8139534883720927</v>
      </c>
      <c r="E16" s="2">
        <f>+B16+'Septiembre 2018'!E16</f>
        <v>877</v>
      </c>
      <c r="F16" s="2">
        <f>+C16+'Septiembre 2018'!F16</f>
        <v>826</v>
      </c>
      <c r="G16" s="17">
        <f t="shared" si="0"/>
        <v>6.1743341404358354</v>
      </c>
      <c r="H16" s="2">
        <f>+B16-C16+'Septiembre 2018'!H16</f>
        <v>1053</v>
      </c>
      <c r="I16" s="18">
        <f>+'Octubre 2017'!H16</f>
        <v>1017</v>
      </c>
      <c r="J16" s="17">
        <f t="shared" si="1"/>
        <v>3.5398230088495577</v>
      </c>
    </row>
    <row r="17" spans="1:10" ht="13" x14ac:dyDescent="0.15">
      <c r="A17" s="1" t="s">
        <v>15</v>
      </c>
      <c r="B17" s="19">
        <v>75</v>
      </c>
      <c r="C17" s="19">
        <f>+'Octubre 2017'!B17</f>
        <v>60</v>
      </c>
      <c r="D17" s="17">
        <f t="shared" si="2"/>
        <v>25</v>
      </c>
      <c r="E17" s="2">
        <f>+B17+'Septiembre 2018'!E17</f>
        <v>660</v>
      </c>
      <c r="F17" s="2">
        <f>+C17+'Septiembre 2018'!F17</f>
        <v>584</v>
      </c>
      <c r="G17" s="17">
        <f t="shared" si="0"/>
        <v>13.013698630136986</v>
      </c>
      <c r="H17" s="2">
        <f>+B17-C17+'Septiembre 2018'!H17</f>
        <v>779</v>
      </c>
      <c r="I17" s="18">
        <f>+'Octubre 2017'!H17</f>
        <v>711</v>
      </c>
      <c r="J17" s="17">
        <f t="shared" si="1"/>
        <v>9.5639943741209557</v>
      </c>
    </row>
    <row r="18" spans="1:10" ht="13" x14ac:dyDescent="0.15">
      <c r="A18" s="1" t="s">
        <v>31</v>
      </c>
      <c r="B18" s="19">
        <v>50</v>
      </c>
      <c r="C18" s="19">
        <f>+'Octubre 2017'!B18</f>
        <v>30</v>
      </c>
      <c r="D18" s="17">
        <f t="shared" si="2"/>
        <v>66.666666666666671</v>
      </c>
      <c r="E18" s="2">
        <f>+B18+'Septiembre 2018'!E18</f>
        <v>384</v>
      </c>
      <c r="F18" s="2">
        <f>+C18+'Septiembre 2018'!F18</f>
        <v>328</v>
      </c>
      <c r="G18" s="17">
        <f t="shared" si="0"/>
        <v>17.073170731707318</v>
      </c>
      <c r="H18" s="2">
        <f>+B18-C18+'Septiembre 2018'!H18</f>
        <v>460</v>
      </c>
      <c r="I18" s="18">
        <f>+'Octubre 2017'!H18</f>
        <v>393</v>
      </c>
      <c r="J18" s="17">
        <f t="shared" si="1"/>
        <v>17.048346055979643</v>
      </c>
    </row>
    <row r="19" spans="1:10" x14ac:dyDescent="0.15">
      <c r="A19" s="8" t="s">
        <v>3</v>
      </c>
      <c r="B19" s="6">
        <f t="shared" ref="B19" si="5">+B14+B16+B15+B17+B18</f>
        <v>454</v>
      </c>
      <c r="C19" s="6">
        <f>SUM(C14:C18)</f>
        <v>367</v>
      </c>
      <c r="D19" s="7">
        <f>+(B19-C19)*100/C19</f>
        <v>23.705722070844686</v>
      </c>
      <c r="E19" s="6">
        <f>SUM(E14:E18)</f>
        <v>4218</v>
      </c>
      <c r="F19" s="6">
        <f>SUM(F14:F18)</f>
        <v>3875</v>
      </c>
      <c r="G19" s="7">
        <f t="shared" si="0"/>
        <v>8.8516129032258064</v>
      </c>
      <c r="H19" s="6">
        <f>SUM(H14:H18)</f>
        <v>5056</v>
      </c>
      <c r="I19" s="6">
        <f>SUM(I14:I18)</f>
        <v>4731</v>
      </c>
      <c r="J19" s="7">
        <f t="shared" si="1"/>
        <v>6.869583597548087</v>
      </c>
    </row>
    <row r="20" spans="1:10" ht="13" x14ac:dyDescent="0.15">
      <c r="A20" s="1" t="s">
        <v>16</v>
      </c>
      <c r="B20" s="19">
        <v>37</v>
      </c>
      <c r="C20" s="19">
        <f>+'Octubre 2017'!B20</f>
        <v>31</v>
      </c>
      <c r="D20" s="17">
        <f t="shared" ref="D20:D27" si="6">+(B20-C20)*100/C20</f>
        <v>19.35483870967742</v>
      </c>
      <c r="E20" s="2">
        <f>+B20+'Septiembre 2018'!E20</f>
        <v>292</v>
      </c>
      <c r="F20" s="2">
        <f>+C20+'Septiembre 2018'!F20</f>
        <v>274</v>
      </c>
      <c r="G20" s="17">
        <f t="shared" si="0"/>
        <v>6.5693430656934311</v>
      </c>
      <c r="H20" s="2">
        <f>+B20-C20+'Septiembre 2018'!H20</f>
        <v>356</v>
      </c>
      <c r="I20" s="18">
        <f>+'Octubre 2017'!H20</f>
        <v>332</v>
      </c>
      <c r="J20" s="17">
        <f t="shared" si="1"/>
        <v>7.2289156626506026</v>
      </c>
    </row>
    <row r="21" spans="1:10" ht="13" x14ac:dyDescent="0.15">
      <c r="A21" s="1" t="s">
        <v>17</v>
      </c>
      <c r="B21" s="19">
        <v>33</v>
      </c>
      <c r="C21" s="19">
        <f>+'Octubre 2017'!B21</f>
        <v>25</v>
      </c>
      <c r="D21" s="17">
        <f t="shared" si="6"/>
        <v>32</v>
      </c>
      <c r="E21" s="2">
        <f>+B21+'Septiembre 2018'!E21</f>
        <v>307</v>
      </c>
      <c r="F21" s="2">
        <f>+C21+'Septiembre 2018'!F21</f>
        <v>292</v>
      </c>
      <c r="G21" s="17">
        <f t="shared" si="0"/>
        <v>5.1369863013698627</v>
      </c>
      <c r="H21" s="2">
        <f>+B21-C21+'Septiembre 2018'!H21</f>
        <v>357</v>
      </c>
      <c r="I21" s="18">
        <f>+'Octubre 2017'!H21</f>
        <v>357</v>
      </c>
      <c r="J21" s="17">
        <f t="shared" si="1"/>
        <v>0</v>
      </c>
    </row>
    <row r="22" spans="1:10" ht="13" x14ac:dyDescent="0.15">
      <c r="A22" s="1" t="s">
        <v>19</v>
      </c>
      <c r="B22" s="19">
        <v>22</v>
      </c>
      <c r="C22" s="19">
        <f>+'Octubre 2017'!B22</f>
        <v>14</v>
      </c>
      <c r="D22" s="17">
        <f t="shared" si="6"/>
        <v>57.142857142857146</v>
      </c>
      <c r="E22" s="2">
        <f>+B22+'Septiembre 2018'!E22</f>
        <v>150</v>
      </c>
      <c r="F22" s="2">
        <f>+C22+'Septiembre 2018'!F22</f>
        <v>101</v>
      </c>
      <c r="G22" s="17">
        <f t="shared" si="0"/>
        <v>48.514851485148512</v>
      </c>
      <c r="H22" s="2">
        <f>+B22-C22+'Septiembre 2018'!H22</f>
        <v>170</v>
      </c>
      <c r="I22" s="18">
        <f>+'Octubre 2017'!H22</f>
        <v>128</v>
      </c>
      <c r="J22" s="17">
        <f t="shared" si="1"/>
        <v>32.8125</v>
      </c>
    </row>
    <row r="23" spans="1:10" ht="13" x14ac:dyDescent="0.15">
      <c r="A23" s="1" t="s">
        <v>18</v>
      </c>
      <c r="B23" s="19">
        <v>22</v>
      </c>
      <c r="C23" s="19">
        <f>+'Octubre 2017'!B23</f>
        <v>19</v>
      </c>
      <c r="D23" s="17">
        <f t="shared" si="6"/>
        <v>15.789473684210526</v>
      </c>
      <c r="E23" s="2">
        <f>+B23+'Septiembre 2018'!E23</f>
        <v>155</v>
      </c>
      <c r="F23" s="2">
        <f>+C23+'Septiembre 2018'!F23</f>
        <v>156</v>
      </c>
      <c r="G23" s="17">
        <f t="shared" si="0"/>
        <v>-0.64102564102564108</v>
      </c>
      <c r="H23" s="2">
        <f>+B23-C23+'Septiembre 2018'!H23</f>
        <v>181</v>
      </c>
      <c r="I23" s="18">
        <f>+'Octubre 2017'!H23</f>
        <v>186</v>
      </c>
      <c r="J23" s="17">
        <f t="shared" si="1"/>
        <v>-2.6881720430107525</v>
      </c>
    </row>
    <row r="24" spans="1:10" ht="13" x14ac:dyDescent="0.15">
      <c r="A24" s="1" t="s">
        <v>20</v>
      </c>
      <c r="B24" s="19">
        <v>13</v>
      </c>
      <c r="C24" s="19">
        <f>+'Octubre 2017'!B24</f>
        <v>19</v>
      </c>
      <c r="D24" s="17">
        <f t="shared" si="6"/>
        <v>-31.578947368421051</v>
      </c>
      <c r="E24" s="2">
        <f>+B24+'Septiembre 2018'!E24</f>
        <v>166</v>
      </c>
      <c r="F24" s="2">
        <f>+C24+'Septiembre 2018'!F24</f>
        <v>145</v>
      </c>
      <c r="G24" s="17">
        <f t="shared" si="0"/>
        <v>14.482758620689655</v>
      </c>
      <c r="H24" s="2">
        <f>+B24-C24+'Septiembre 2018'!H24</f>
        <v>196</v>
      </c>
      <c r="I24" s="18">
        <f>+'Octubre 2017'!H24</f>
        <v>173</v>
      </c>
      <c r="J24" s="17">
        <f t="shared" si="1"/>
        <v>13.294797687861271</v>
      </c>
    </row>
    <row r="25" spans="1:10" ht="13" x14ac:dyDescent="0.15">
      <c r="A25" s="1" t="s">
        <v>22</v>
      </c>
      <c r="B25" s="19">
        <v>25</v>
      </c>
      <c r="C25" s="19">
        <f>+'Octubre 2017'!B25</f>
        <v>21</v>
      </c>
      <c r="D25" s="17">
        <f t="shared" si="6"/>
        <v>19.047619047619047</v>
      </c>
      <c r="E25" s="2">
        <f>+B25+'Septiembre 2018'!E25</f>
        <v>255</v>
      </c>
      <c r="F25" s="2">
        <f>+C25+'Septiembre 2018'!F25</f>
        <v>230</v>
      </c>
      <c r="G25" s="17">
        <f t="shared" si="0"/>
        <v>10.869565217391305</v>
      </c>
      <c r="H25" s="2">
        <f>+B25-C25+'Septiembre 2018'!H25</f>
        <v>309</v>
      </c>
      <c r="I25" s="18">
        <f>+'Octubre 2017'!H25</f>
        <v>286</v>
      </c>
      <c r="J25" s="17">
        <f t="shared" si="1"/>
        <v>8.0419580419580416</v>
      </c>
    </row>
    <row r="26" spans="1:10" ht="13" x14ac:dyDescent="0.15">
      <c r="A26" s="1" t="s">
        <v>21</v>
      </c>
      <c r="B26" s="19">
        <v>6</v>
      </c>
      <c r="C26" s="19">
        <f>+'Octubre 2017'!B26</f>
        <v>3</v>
      </c>
      <c r="D26" s="17">
        <f t="shared" si="6"/>
        <v>100</v>
      </c>
      <c r="E26" s="2">
        <f>+B26+'Septiembre 2018'!E26</f>
        <v>79</v>
      </c>
      <c r="F26" s="2">
        <f>+C26+'Septiembre 2018'!F26</f>
        <v>66</v>
      </c>
      <c r="G26" s="17">
        <f t="shared" si="0"/>
        <v>19.696969696969695</v>
      </c>
      <c r="H26" s="2">
        <f>+B26-C26+'Septiembre 2018'!H26</f>
        <v>100</v>
      </c>
      <c r="I26" s="18">
        <f>+'Octubre 2017'!H26</f>
        <v>84</v>
      </c>
      <c r="J26" s="17">
        <f t="shared" si="1"/>
        <v>19.047619047619047</v>
      </c>
    </row>
    <row r="27" spans="1:10" ht="13" x14ac:dyDescent="0.15">
      <c r="A27" s="1" t="s">
        <v>30</v>
      </c>
      <c r="B27" s="19">
        <v>3</v>
      </c>
      <c r="C27" s="19">
        <f>+'Octubre 2017'!B27</f>
        <v>2</v>
      </c>
      <c r="D27" s="17">
        <f t="shared" si="6"/>
        <v>50</v>
      </c>
      <c r="E27" s="2">
        <f>+B27+'Septiembre 2018'!E27</f>
        <v>35</v>
      </c>
      <c r="F27" s="2">
        <f>+C27+'Septiembre 2018'!F27</f>
        <v>32</v>
      </c>
      <c r="G27" s="17">
        <f t="shared" si="0"/>
        <v>9.375</v>
      </c>
      <c r="H27" s="2">
        <f>+B27-C27+'Septiembre 2018'!H27</f>
        <v>35</v>
      </c>
      <c r="I27" s="18">
        <f>+'Octubre 2017'!H27</f>
        <v>37</v>
      </c>
      <c r="J27" s="17">
        <f t="shared" si="1"/>
        <v>-5.4054054054054053</v>
      </c>
    </row>
    <row r="28" spans="1:10" x14ac:dyDescent="0.15">
      <c r="A28" s="8" t="s">
        <v>27</v>
      </c>
      <c r="B28" s="6">
        <f>SUM(B20:B27)</f>
        <v>161</v>
      </c>
      <c r="C28" s="6">
        <f>SUM(C20:C27)</f>
        <v>134</v>
      </c>
      <c r="D28" s="7">
        <f>+(B28-C28)*100/C28</f>
        <v>20.149253731343283</v>
      </c>
      <c r="E28" s="6">
        <f>SUM(E20:E27)</f>
        <v>1439</v>
      </c>
      <c r="F28" s="6">
        <f>SUM(F20:F27)</f>
        <v>1296</v>
      </c>
      <c r="G28" s="7">
        <f>+(E28-F28)*100/F28</f>
        <v>11.033950617283951</v>
      </c>
      <c r="H28" s="6">
        <f>SUM(H20:H27)</f>
        <v>1704</v>
      </c>
      <c r="I28" s="6">
        <f>SUM(I20:I27)</f>
        <v>1583</v>
      </c>
      <c r="J28" s="7">
        <f>+(H28-I28)*100/I28</f>
        <v>7.6437144662034111</v>
      </c>
    </row>
    <row r="29" spans="1:10" ht="14" x14ac:dyDescent="0.15">
      <c r="A29" s="16" t="s">
        <v>28</v>
      </c>
      <c r="B29" s="14">
        <f>+B7+B13+B19+B28</f>
        <v>2434</v>
      </c>
      <c r="C29" s="14">
        <f>+C7+C13+C19+C28</f>
        <v>2355</v>
      </c>
      <c r="D29" s="15">
        <f>+(B29-C29)*100/C29</f>
        <v>3.3545647558386413</v>
      </c>
      <c r="E29" s="14">
        <f t="shared" ref="E29:I29" si="7">+E7+E13+E19+E28</f>
        <v>25581</v>
      </c>
      <c r="F29" s="14">
        <f t="shared" si="7"/>
        <v>23606</v>
      </c>
      <c r="G29" s="15">
        <f>+(E29-F29)*100/F29</f>
        <v>8.3665169872066425</v>
      </c>
      <c r="H29" s="14">
        <f t="shared" si="7"/>
        <v>30280</v>
      </c>
      <c r="I29" s="14">
        <f t="shared" si="7"/>
        <v>28236</v>
      </c>
      <c r="J29" s="15">
        <f>+(H29-I29)*100/I29</f>
        <v>7.2389856920243663</v>
      </c>
    </row>
    <row r="30" spans="1:10" x14ac:dyDescent="0.15">
      <c r="A30" s="13" t="s">
        <v>29</v>
      </c>
      <c r="B30" s="13">
        <f>+B29-B7</f>
        <v>1892</v>
      </c>
      <c r="C30" s="13">
        <f>+C29-C7</f>
        <v>1748</v>
      </c>
      <c r="D30" s="12">
        <f>+(B30-C30)*100/C30</f>
        <v>8.2379862700228834</v>
      </c>
      <c r="E30" s="13">
        <f t="shared" ref="E30:I30" si="8">+E29-E7</f>
        <v>19612</v>
      </c>
      <c r="F30" s="13">
        <f t="shared" si="8"/>
        <v>18155</v>
      </c>
      <c r="G30" s="12">
        <f>+(E30-F30)*100/F30</f>
        <v>8.0253373726246213</v>
      </c>
      <c r="H30" s="13">
        <f t="shared" si="8"/>
        <v>23284</v>
      </c>
      <c r="I30" s="13">
        <f t="shared" si="8"/>
        <v>21763</v>
      </c>
      <c r="J30" s="12">
        <f>+(H30-I30)*100/I30</f>
        <v>6.9889261590773328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57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126</v>
      </c>
      <c r="C4" s="19">
        <f>+'Septiembre 2017'!B4</f>
        <v>128</v>
      </c>
      <c r="D4" s="17">
        <f>+(B4-C4)*100/C4</f>
        <v>-1.5625</v>
      </c>
      <c r="E4" s="2">
        <f>+B4+'Agosto 2018'!E4</f>
        <v>1612</v>
      </c>
      <c r="F4" s="2">
        <f>+C4+'Agosto 2018'!F4</f>
        <v>1365</v>
      </c>
      <c r="G4" s="17">
        <f t="shared" ref="G4:G27" si="0">+(E4-F4)*100/F4</f>
        <v>18.095238095238095</v>
      </c>
      <c r="H4" s="2">
        <f>+B4-C4+'Agosto 2018'!H4</f>
        <v>2064</v>
      </c>
      <c r="I4" s="18">
        <f>+'Septiembre 2017'!H4</f>
        <v>1804</v>
      </c>
      <c r="J4" s="17">
        <f t="shared" ref="J4:J27" si="1">+(H4-I4)*100/I4</f>
        <v>14.412416851441241</v>
      </c>
    </row>
    <row r="5" spans="1:10" ht="13" x14ac:dyDescent="0.15">
      <c r="A5" s="1" t="s">
        <v>5</v>
      </c>
      <c r="B5" s="19">
        <v>147</v>
      </c>
      <c r="C5" s="19">
        <f>+'Septiembre 2017'!B5</f>
        <v>153</v>
      </c>
      <c r="D5" s="17">
        <f t="shared" ref="D5:D18" si="2">+(B5-C5)*100/C5</f>
        <v>-3.9215686274509802</v>
      </c>
      <c r="E5" s="2">
        <f>+B5+'Agosto 2018'!E5</f>
        <v>1786</v>
      </c>
      <c r="F5" s="2">
        <f>+C5+'Agosto 2018'!F5</f>
        <v>1611</v>
      </c>
      <c r="G5" s="17">
        <f t="shared" si="0"/>
        <v>10.862818125387959</v>
      </c>
      <c r="H5" s="2">
        <f>+B5-C5+'Agosto 2018'!H5</f>
        <v>2312</v>
      </c>
      <c r="I5" s="18">
        <f>+'Septiembre 2017'!H5</f>
        <v>2136</v>
      </c>
      <c r="J5" s="17">
        <f t="shared" si="1"/>
        <v>8.2397003745318358</v>
      </c>
    </row>
    <row r="6" spans="1:10" ht="13" x14ac:dyDescent="0.15">
      <c r="A6" s="1" t="s">
        <v>6</v>
      </c>
      <c r="B6" s="19">
        <v>173</v>
      </c>
      <c r="C6" s="19">
        <f>+'Septiembre 2017'!B6</f>
        <v>185</v>
      </c>
      <c r="D6" s="17">
        <f t="shared" si="2"/>
        <v>-6.4864864864864868</v>
      </c>
      <c r="E6" s="2">
        <f>+B6+'Agosto 2018'!E6</f>
        <v>2029</v>
      </c>
      <c r="F6" s="2">
        <f>+C6+'Agosto 2018'!F6</f>
        <v>1868</v>
      </c>
      <c r="G6" s="17">
        <f t="shared" si="0"/>
        <v>8.6188436830835116</v>
      </c>
      <c r="H6" s="2">
        <f>+B6-C6+'Agosto 2018'!H6</f>
        <v>2685</v>
      </c>
      <c r="I6" s="18">
        <f>+'Septiembre 2017'!H6</f>
        <v>2442</v>
      </c>
      <c r="J6" s="17">
        <f t="shared" si="1"/>
        <v>9.9508599508599502</v>
      </c>
    </row>
    <row r="7" spans="1:10" x14ac:dyDescent="0.15">
      <c r="A7" s="8" t="s">
        <v>1</v>
      </c>
      <c r="B7" s="6">
        <f t="shared" ref="B7" si="3">+B4+B5+B6</f>
        <v>446</v>
      </c>
      <c r="C7" s="6">
        <f>SUM(C4:C6)</f>
        <v>466</v>
      </c>
      <c r="D7" s="7">
        <f>+(B7-C7)*100/C7</f>
        <v>-4.2918454935622314</v>
      </c>
      <c r="E7" s="6">
        <f>SUM(E4:E6)</f>
        <v>5427</v>
      </c>
      <c r="F7" s="6">
        <f>SUM(F4:F6)</f>
        <v>4844</v>
      </c>
      <c r="G7" s="7">
        <f t="shared" si="0"/>
        <v>12.035507844756399</v>
      </c>
      <c r="H7" s="6">
        <f>SUM(H4:H6)</f>
        <v>7061</v>
      </c>
      <c r="I7" s="6">
        <f>SUM(I4:I6)</f>
        <v>6382</v>
      </c>
      <c r="J7" s="7">
        <f t="shared" si="1"/>
        <v>10.639298025697274</v>
      </c>
    </row>
    <row r="8" spans="1:10" ht="13" x14ac:dyDescent="0.15">
      <c r="A8" s="1" t="s">
        <v>7</v>
      </c>
      <c r="B8" s="19">
        <v>204</v>
      </c>
      <c r="C8" s="19">
        <f>+'Septiembre 2017'!B8</f>
        <v>166</v>
      </c>
      <c r="D8" s="17">
        <f t="shared" si="2"/>
        <v>22.891566265060241</v>
      </c>
      <c r="E8" s="2">
        <f>+B8+'Agosto 2018'!E8</f>
        <v>2008</v>
      </c>
      <c r="F8" s="2">
        <f>+C8+'Agosto 2018'!F8</f>
        <v>1936</v>
      </c>
      <c r="G8" s="17">
        <f t="shared" si="0"/>
        <v>3.71900826446281</v>
      </c>
      <c r="H8" s="2">
        <f>+B8-C8+'Agosto 2018'!H8</f>
        <v>2596</v>
      </c>
      <c r="I8" s="18">
        <f>+'Septiembre 2017'!H8</f>
        <v>2540</v>
      </c>
      <c r="J8" s="17">
        <f t="shared" si="1"/>
        <v>2.204724409448819</v>
      </c>
    </row>
    <row r="9" spans="1:10" ht="13" x14ac:dyDescent="0.15">
      <c r="A9" s="1" t="s">
        <v>8</v>
      </c>
      <c r="B9" s="19">
        <v>175</v>
      </c>
      <c r="C9" s="19">
        <f>+'Septiembre 2017'!B9</f>
        <v>194</v>
      </c>
      <c r="D9" s="17">
        <f t="shared" si="2"/>
        <v>-9.7938144329896915</v>
      </c>
      <c r="E9" s="2">
        <f>+B9+'Agosto 2018'!E9</f>
        <v>2453</v>
      </c>
      <c r="F9" s="2">
        <f>+C9+'Agosto 2018'!F9</f>
        <v>2229</v>
      </c>
      <c r="G9" s="17">
        <f t="shared" si="0"/>
        <v>10.049349484073575</v>
      </c>
      <c r="H9" s="2">
        <f>+B9-C9+'Agosto 2018'!H9</f>
        <v>3181</v>
      </c>
      <c r="I9" s="18">
        <f>+'Septiembre 2017'!H9</f>
        <v>2948</v>
      </c>
      <c r="J9" s="17">
        <f t="shared" si="1"/>
        <v>7.9036635006784257</v>
      </c>
    </row>
    <row r="10" spans="1:10" ht="13" x14ac:dyDescent="0.15">
      <c r="A10" s="1" t="s">
        <v>9</v>
      </c>
      <c r="B10" s="19">
        <v>263</v>
      </c>
      <c r="C10" s="19">
        <f>+'Septiembre 2017'!B10</f>
        <v>275</v>
      </c>
      <c r="D10" s="17">
        <f t="shared" si="2"/>
        <v>-4.3636363636363633</v>
      </c>
      <c r="E10" s="2">
        <f>+B10+'Agosto 2018'!E10</f>
        <v>3308</v>
      </c>
      <c r="F10" s="2">
        <f>+C10+'Agosto 2018'!F10</f>
        <v>3023</v>
      </c>
      <c r="G10" s="17">
        <f t="shared" si="0"/>
        <v>9.4277208071452208</v>
      </c>
      <c r="H10" s="2">
        <f>+B10-C10+'Agosto 2018'!H10</f>
        <v>4286</v>
      </c>
      <c r="I10" s="18">
        <f>+'Septiembre 2017'!H10</f>
        <v>3960</v>
      </c>
      <c r="J10" s="17">
        <f t="shared" si="1"/>
        <v>8.2323232323232318</v>
      </c>
    </row>
    <row r="11" spans="1:10" ht="13" x14ac:dyDescent="0.15">
      <c r="A11" s="1" t="s">
        <v>10</v>
      </c>
      <c r="B11" s="19">
        <v>194</v>
      </c>
      <c r="C11" s="19">
        <f>+'Septiembre 2017'!B11</f>
        <v>176</v>
      </c>
      <c r="D11" s="17">
        <f t="shared" si="2"/>
        <v>10.227272727272727</v>
      </c>
      <c r="E11" s="2">
        <f>+B11+'Agosto 2018'!E11</f>
        <v>2389</v>
      </c>
      <c r="F11" s="2">
        <f>+C11+'Agosto 2018'!F11</f>
        <v>2229</v>
      </c>
      <c r="G11" s="17">
        <f t="shared" si="0"/>
        <v>7.1781067743382687</v>
      </c>
      <c r="H11" s="2">
        <f>+B11-C11+'Agosto 2018'!H11</f>
        <v>3149</v>
      </c>
      <c r="I11" s="18">
        <f>+'Septiembre 2017'!H11</f>
        <v>2924</v>
      </c>
      <c r="J11" s="17">
        <f t="shared" si="1"/>
        <v>7.6949384404924759</v>
      </c>
    </row>
    <row r="12" spans="1:10" ht="13" x14ac:dyDescent="0.15">
      <c r="A12" s="1" t="s">
        <v>11</v>
      </c>
      <c r="B12" s="19">
        <v>196</v>
      </c>
      <c r="C12" s="19">
        <f>+'Septiembre 2017'!B12</f>
        <v>194</v>
      </c>
      <c r="D12" s="17">
        <f t="shared" si="2"/>
        <v>1.0309278350515463</v>
      </c>
      <c r="E12" s="2">
        <f>+B12+'Agosto 2018'!E12</f>
        <v>2520</v>
      </c>
      <c r="F12" s="2">
        <f>+C12+'Agosto 2018'!F12</f>
        <v>2320</v>
      </c>
      <c r="G12" s="17">
        <f t="shared" si="0"/>
        <v>8.6206896551724146</v>
      </c>
      <c r="H12" s="2">
        <f>+B12-C12+'Agosto 2018'!H12</f>
        <v>3282</v>
      </c>
      <c r="I12" s="18">
        <f>+'Septiembre 2017'!H12</f>
        <v>2998</v>
      </c>
      <c r="J12" s="17">
        <f t="shared" si="1"/>
        <v>9.4729819879919948</v>
      </c>
    </row>
    <row r="13" spans="1:10" x14ac:dyDescent="0.15">
      <c r="A13" s="8" t="s">
        <v>2</v>
      </c>
      <c r="B13" s="6">
        <f t="shared" ref="B13" si="4">+B8+B9+B10+B11+B12</f>
        <v>1032</v>
      </c>
      <c r="C13" s="6">
        <f>SUM(C8:C12)</f>
        <v>1005</v>
      </c>
      <c r="D13" s="7">
        <f>+(B13-C13)*100/C13</f>
        <v>2.6865671641791047</v>
      </c>
      <c r="E13" s="6">
        <f>SUM(E8:E12)</f>
        <v>12678</v>
      </c>
      <c r="F13" s="6">
        <f>SUM(F8:F12)</f>
        <v>11737</v>
      </c>
      <c r="G13" s="7">
        <f t="shared" si="0"/>
        <v>8.0173809320950831</v>
      </c>
      <c r="H13" s="6">
        <f>SUM(H8:H12)</f>
        <v>16494</v>
      </c>
      <c r="I13" s="6">
        <f>SUM(I8:I12)</f>
        <v>15370</v>
      </c>
      <c r="J13" s="7">
        <f t="shared" si="1"/>
        <v>7.3129472999349385</v>
      </c>
    </row>
    <row r="14" spans="1:10" ht="13" x14ac:dyDescent="0.15">
      <c r="A14" s="1" t="s">
        <v>12</v>
      </c>
      <c r="B14" s="19">
        <v>84</v>
      </c>
      <c r="C14" s="19">
        <f>+'Septiembre 2017'!B14</f>
        <v>83</v>
      </c>
      <c r="D14" s="17">
        <f t="shared" si="2"/>
        <v>1.2048192771084338</v>
      </c>
      <c r="E14" s="2">
        <f>+B14+'Agosto 2018'!E14</f>
        <v>1193</v>
      </c>
      <c r="F14" s="2">
        <f>+C14+'Agosto 2018'!F14</f>
        <v>1132</v>
      </c>
      <c r="G14" s="17">
        <f t="shared" si="0"/>
        <v>5.3886925795053005</v>
      </c>
      <c r="H14" s="2">
        <f>+B14-C14+'Agosto 2018'!H14</f>
        <v>1545</v>
      </c>
      <c r="I14" s="18">
        <f>+'Septiembre 2017'!H14</f>
        <v>1522</v>
      </c>
      <c r="J14" s="17">
        <f t="shared" si="1"/>
        <v>1.5111695137976346</v>
      </c>
    </row>
    <row r="15" spans="1:10" ht="13" x14ac:dyDescent="0.15">
      <c r="A15" s="1" t="s">
        <v>13</v>
      </c>
      <c r="B15" s="19">
        <v>79</v>
      </c>
      <c r="C15" s="19">
        <f>+'Septiembre 2017'!B15</f>
        <v>62</v>
      </c>
      <c r="D15" s="17">
        <f t="shared" si="2"/>
        <v>27.419354838709676</v>
      </c>
      <c r="E15" s="2">
        <f>+B15+'Agosto 2018'!E15</f>
        <v>856</v>
      </c>
      <c r="F15" s="2">
        <f>+C15+'Agosto 2018'!F15</f>
        <v>814</v>
      </c>
      <c r="G15" s="17">
        <f t="shared" si="0"/>
        <v>5.15970515970516</v>
      </c>
      <c r="H15" s="2">
        <f>+B15-C15+'Agosto 2018'!H15</f>
        <v>1162</v>
      </c>
      <c r="I15" s="18">
        <f>+'Septiembre 2017'!H15</f>
        <v>1084</v>
      </c>
      <c r="J15" s="17">
        <f t="shared" si="1"/>
        <v>7.195571955719557</v>
      </c>
    </row>
    <row r="16" spans="1:10" ht="13" x14ac:dyDescent="0.15">
      <c r="A16" s="1" t="s">
        <v>14</v>
      </c>
      <c r="B16" s="19">
        <v>70</v>
      </c>
      <c r="C16" s="19">
        <f>+'Septiembre 2017'!B16</f>
        <v>79</v>
      </c>
      <c r="D16" s="17">
        <f t="shared" si="2"/>
        <v>-11.39240506329114</v>
      </c>
      <c r="E16" s="2">
        <f>+B16+'Agosto 2018'!E16</f>
        <v>796</v>
      </c>
      <c r="F16" s="2">
        <f>+C16+'Agosto 2018'!F16</f>
        <v>740</v>
      </c>
      <c r="G16" s="17">
        <f t="shared" si="0"/>
        <v>7.5675675675675675</v>
      </c>
      <c r="H16" s="2">
        <f>+B16-C16+'Agosto 2018'!H16</f>
        <v>1058</v>
      </c>
      <c r="I16" s="18">
        <f>+'Septiembre 2017'!H16</f>
        <v>1020</v>
      </c>
      <c r="J16" s="17">
        <f t="shared" si="1"/>
        <v>3.7254901960784315</v>
      </c>
    </row>
    <row r="17" spans="1:10" ht="13" x14ac:dyDescent="0.15">
      <c r="A17" s="1" t="s">
        <v>15</v>
      </c>
      <c r="B17" s="19">
        <v>49</v>
      </c>
      <c r="C17" s="19">
        <f>+'Septiembre 2017'!B17</f>
        <v>49</v>
      </c>
      <c r="D17" s="17">
        <f t="shared" si="2"/>
        <v>0</v>
      </c>
      <c r="E17" s="2">
        <f>+B17+'Agosto 2018'!E17</f>
        <v>585</v>
      </c>
      <c r="F17" s="2">
        <f>+C17+'Agosto 2018'!F17</f>
        <v>524</v>
      </c>
      <c r="G17" s="17">
        <f t="shared" si="0"/>
        <v>11.641221374045802</v>
      </c>
      <c r="H17" s="2">
        <f>+B17-C17+'Agosto 2018'!H17</f>
        <v>764</v>
      </c>
      <c r="I17" s="18">
        <f>+'Septiembre 2017'!H17</f>
        <v>698</v>
      </c>
      <c r="J17" s="17">
        <f t="shared" si="1"/>
        <v>9.455587392550143</v>
      </c>
    </row>
    <row r="18" spans="1:10" ht="13" x14ac:dyDescent="0.15">
      <c r="A18" s="1" t="s">
        <v>31</v>
      </c>
      <c r="B18" s="19">
        <v>34</v>
      </c>
      <c r="C18" s="19">
        <f>+'Septiembre 2017'!B18</f>
        <v>31</v>
      </c>
      <c r="D18" s="17">
        <f t="shared" si="2"/>
        <v>9.67741935483871</v>
      </c>
      <c r="E18" s="2">
        <f>+B18+'Agosto 2018'!E18</f>
        <v>334</v>
      </c>
      <c r="F18" s="2">
        <f>+C18+'Agosto 2018'!F18</f>
        <v>298</v>
      </c>
      <c r="G18" s="17">
        <f t="shared" si="0"/>
        <v>12.080536912751677</v>
      </c>
      <c r="H18" s="2">
        <f>+B18-C18+'Agosto 2018'!H18</f>
        <v>440</v>
      </c>
      <c r="I18" s="18">
        <f>+'Septiembre 2017'!H18</f>
        <v>393</v>
      </c>
      <c r="J18" s="17">
        <f t="shared" si="1"/>
        <v>11.959287531806616</v>
      </c>
    </row>
    <row r="19" spans="1:10" x14ac:dyDescent="0.15">
      <c r="A19" s="8" t="s">
        <v>3</v>
      </c>
      <c r="B19" s="6">
        <f t="shared" ref="B19" si="5">+B14+B16+B15+B17+B18</f>
        <v>316</v>
      </c>
      <c r="C19" s="6">
        <f>SUM(C14:C18)</f>
        <v>304</v>
      </c>
      <c r="D19" s="7">
        <f>+(B19-C19)*100/C19</f>
        <v>3.9473684210526314</v>
      </c>
      <c r="E19" s="6">
        <f>SUM(E14:E18)</f>
        <v>3764</v>
      </c>
      <c r="F19" s="6">
        <f>SUM(F14:F18)</f>
        <v>3508</v>
      </c>
      <c r="G19" s="7">
        <f t="shared" si="0"/>
        <v>7.2976054732041051</v>
      </c>
      <c r="H19" s="6">
        <f>SUM(H14:H18)</f>
        <v>4969</v>
      </c>
      <c r="I19" s="6">
        <f>SUM(I14:I18)</f>
        <v>4717</v>
      </c>
      <c r="J19" s="7">
        <f t="shared" si="1"/>
        <v>5.3423786304854781</v>
      </c>
    </row>
    <row r="20" spans="1:10" ht="13" x14ac:dyDescent="0.15">
      <c r="A20" s="1" t="s">
        <v>16</v>
      </c>
      <c r="B20" s="19">
        <v>23</v>
      </c>
      <c r="C20" s="19">
        <f>+'Septiembre 2017'!B20</f>
        <v>25</v>
      </c>
      <c r="D20" s="17">
        <f t="shared" ref="D20:D27" si="6">+(B20-C20)*100/C20</f>
        <v>-8</v>
      </c>
      <c r="E20" s="2">
        <f>+B20+'Agosto 2018'!E20</f>
        <v>255</v>
      </c>
      <c r="F20" s="2">
        <f>+C20+'Agosto 2018'!F20</f>
        <v>243</v>
      </c>
      <c r="G20" s="17">
        <f t="shared" si="0"/>
        <v>4.9382716049382713</v>
      </c>
      <c r="H20" s="2">
        <f>+B20-C20+'Agosto 2018'!H20</f>
        <v>350</v>
      </c>
      <c r="I20" s="18">
        <f>+'Septiembre 2017'!H20</f>
        <v>337</v>
      </c>
      <c r="J20" s="17">
        <f t="shared" si="1"/>
        <v>3.857566765578635</v>
      </c>
    </row>
    <row r="21" spans="1:10" ht="13" x14ac:dyDescent="0.15">
      <c r="A21" s="1" t="s">
        <v>17</v>
      </c>
      <c r="B21" s="19">
        <v>29</v>
      </c>
      <c r="C21" s="19">
        <f>+'Septiembre 2017'!B21</f>
        <v>26</v>
      </c>
      <c r="D21" s="17">
        <f t="shared" si="6"/>
        <v>11.538461538461538</v>
      </c>
      <c r="E21" s="2">
        <f>+B21+'Agosto 2018'!E21</f>
        <v>274</v>
      </c>
      <c r="F21" s="2">
        <f>+C21+'Agosto 2018'!F21</f>
        <v>267</v>
      </c>
      <c r="G21" s="17">
        <f t="shared" si="0"/>
        <v>2.6217228464419478</v>
      </c>
      <c r="H21" s="2">
        <f>+B21-C21+'Agosto 2018'!H21</f>
        <v>349</v>
      </c>
      <c r="I21" s="18">
        <f>+'Septiembre 2017'!H21</f>
        <v>365</v>
      </c>
      <c r="J21" s="17">
        <f t="shared" si="1"/>
        <v>-4.3835616438356162</v>
      </c>
    </row>
    <row r="22" spans="1:10" ht="13" x14ac:dyDescent="0.15">
      <c r="A22" s="1" t="s">
        <v>19</v>
      </c>
      <c r="B22" s="19">
        <v>11</v>
      </c>
      <c r="C22" s="19">
        <f>+'Septiembre 2017'!B22</f>
        <v>10</v>
      </c>
      <c r="D22" s="17">
        <f t="shared" si="6"/>
        <v>10</v>
      </c>
      <c r="E22" s="2">
        <f>+B22+'Agosto 2018'!E22</f>
        <v>128</v>
      </c>
      <c r="F22" s="2">
        <f>+C22+'Agosto 2018'!F22</f>
        <v>87</v>
      </c>
      <c r="G22" s="17">
        <f t="shared" si="0"/>
        <v>47.126436781609193</v>
      </c>
      <c r="H22" s="2">
        <f>+B22-C22+'Agosto 2018'!H22</f>
        <v>162</v>
      </c>
      <c r="I22" s="18">
        <f>+'Septiembre 2017'!H22</f>
        <v>123</v>
      </c>
      <c r="J22" s="17">
        <f t="shared" si="1"/>
        <v>31.707317073170731</v>
      </c>
    </row>
    <row r="23" spans="1:10" ht="13" x14ac:dyDescent="0.15">
      <c r="A23" s="1" t="s">
        <v>18</v>
      </c>
      <c r="B23" s="19">
        <v>15</v>
      </c>
      <c r="C23" s="19">
        <f>+'Septiembre 2017'!B23</f>
        <v>17</v>
      </c>
      <c r="D23" s="17">
        <f t="shared" si="6"/>
        <v>-11.764705882352942</v>
      </c>
      <c r="E23" s="2">
        <f>+B23+'Agosto 2018'!E23</f>
        <v>133</v>
      </c>
      <c r="F23" s="2">
        <f>+C23+'Agosto 2018'!F23</f>
        <v>137</v>
      </c>
      <c r="G23" s="17">
        <f t="shared" si="0"/>
        <v>-2.9197080291970803</v>
      </c>
      <c r="H23" s="2">
        <f>+B23-C23+'Agosto 2018'!H23</f>
        <v>178</v>
      </c>
      <c r="I23" s="18">
        <f>+'Septiembre 2017'!H23</f>
        <v>188</v>
      </c>
      <c r="J23" s="17">
        <f t="shared" si="1"/>
        <v>-5.3191489361702127</v>
      </c>
    </row>
    <row r="24" spans="1:10" ht="13" x14ac:dyDescent="0.15">
      <c r="A24" s="1" t="s">
        <v>20</v>
      </c>
      <c r="B24" s="19">
        <v>11</v>
      </c>
      <c r="C24" s="19">
        <f>+'Septiembre 2017'!B24</f>
        <v>13</v>
      </c>
      <c r="D24" s="17">
        <f t="shared" si="6"/>
        <v>-15.384615384615385</v>
      </c>
      <c r="E24" s="2">
        <f>+B24+'Agosto 2018'!E24</f>
        <v>153</v>
      </c>
      <c r="F24" s="2">
        <f>+C24+'Agosto 2018'!F24</f>
        <v>126</v>
      </c>
      <c r="G24" s="17">
        <f t="shared" si="0"/>
        <v>21.428571428571427</v>
      </c>
      <c r="H24" s="2">
        <f>+B24-C24+'Agosto 2018'!H24</f>
        <v>202</v>
      </c>
      <c r="I24" s="18">
        <f>+'Septiembre 2017'!H24</f>
        <v>161</v>
      </c>
      <c r="J24" s="17">
        <f t="shared" si="1"/>
        <v>25.465838509316772</v>
      </c>
    </row>
    <row r="25" spans="1:10" ht="13" x14ac:dyDescent="0.15">
      <c r="A25" s="1" t="s">
        <v>22</v>
      </c>
      <c r="B25" s="19">
        <v>14</v>
      </c>
      <c r="C25" s="19">
        <f>+'Septiembre 2017'!B25</f>
        <v>10</v>
      </c>
      <c r="D25" s="17">
        <f t="shared" si="6"/>
        <v>40</v>
      </c>
      <c r="E25" s="2">
        <f>+B25+'Agosto 2018'!E25</f>
        <v>230</v>
      </c>
      <c r="F25" s="2">
        <f>+C25+'Agosto 2018'!F25</f>
        <v>209</v>
      </c>
      <c r="G25" s="17">
        <f t="shared" si="0"/>
        <v>10.047846889952153</v>
      </c>
      <c r="H25" s="2">
        <f>+B25-C25+'Agosto 2018'!H25</f>
        <v>305</v>
      </c>
      <c r="I25" s="18">
        <f>+'Septiembre 2017'!H25</f>
        <v>286</v>
      </c>
      <c r="J25" s="17">
        <f t="shared" si="1"/>
        <v>6.6433566433566433</v>
      </c>
    </row>
    <row r="26" spans="1:10" ht="13" x14ac:dyDescent="0.15">
      <c r="A26" s="1" t="s">
        <v>21</v>
      </c>
      <c r="B26" s="19">
        <v>4</v>
      </c>
      <c r="C26" s="19">
        <f>+'Septiembre 2017'!B26</f>
        <v>4</v>
      </c>
      <c r="D26" s="17">
        <f t="shared" si="6"/>
        <v>0</v>
      </c>
      <c r="E26" s="2">
        <f>+B26+'Agosto 2018'!E26</f>
        <v>73</v>
      </c>
      <c r="F26" s="2">
        <f>+C26+'Agosto 2018'!F26</f>
        <v>63</v>
      </c>
      <c r="G26" s="17">
        <f t="shared" si="0"/>
        <v>15.873015873015873</v>
      </c>
      <c r="H26" s="2">
        <f>+B26-C26+'Agosto 2018'!H26</f>
        <v>97</v>
      </c>
      <c r="I26" s="18">
        <f>+'Septiembre 2017'!H26</f>
        <v>89</v>
      </c>
      <c r="J26" s="17">
        <f t="shared" si="1"/>
        <v>8.9887640449438209</v>
      </c>
    </row>
    <row r="27" spans="1:10" ht="13" x14ac:dyDescent="0.15">
      <c r="A27" s="1" t="s">
        <v>30</v>
      </c>
      <c r="B27" s="19">
        <v>5</v>
      </c>
      <c r="C27" s="19">
        <f>+'Septiembre 2017'!B27</f>
        <v>3</v>
      </c>
      <c r="D27" s="17">
        <f t="shared" si="6"/>
        <v>66.666666666666671</v>
      </c>
      <c r="E27" s="2">
        <f>+B27+'Agosto 2018'!E27</f>
        <v>32</v>
      </c>
      <c r="F27" s="2">
        <f>+C27+'Agosto 2018'!F27</f>
        <v>30</v>
      </c>
      <c r="G27" s="17">
        <f t="shared" si="0"/>
        <v>6.666666666666667</v>
      </c>
      <c r="H27" s="2">
        <f>+B27-C27+'Agosto 2018'!H27</f>
        <v>34</v>
      </c>
      <c r="I27" s="18">
        <f>+'Septiembre 2017'!H27</f>
        <v>35</v>
      </c>
      <c r="J27" s="17">
        <f t="shared" si="1"/>
        <v>-2.8571428571428572</v>
      </c>
    </row>
    <row r="28" spans="1:10" x14ac:dyDescent="0.15">
      <c r="A28" s="8" t="s">
        <v>27</v>
      </c>
      <c r="B28" s="6">
        <f>SUM(B20:B27)</f>
        <v>112</v>
      </c>
      <c r="C28" s="6">
        <f>SUM(C20:C27)</f>
        <v>108</v>
      </c>
      <c r="D28" s="7">
        <f>+(B28-C28)*100/C28</f>
        <v>3.7037037037037037</v>
      </c>
      <c r="E28" s="6">
        <f>SUM(E20:E27)</f>
        <v>1278</v>
      </c>
      <c r="F28" s="6">
        <f>SUM(F20:F27)</f>
        <v>1162</v>
      </c>
      <c r="G28" s="7">
        <f>+(E28-F28)*100/F28</f>
        <v>9.9827882960413081</v>
      </c>
      <c r="H28" s="6">
        <f>SUM(H20:H27)</f>
        <v>1677</v>
      </c>
      <c r="I28" s="6">
        <f>SUM(I20:I27)</f>
        <v>1584</v>
      </c>
      <c r="J28" s="7">
        <f>+(H28-I28)*100/I28</f>
        <v>5.8712121212121211</v>
      </c>
    </row>
    <row r="29" spans="1:10" ht="14" x14ac:dyDescent="0.15">
      <c r="A29" s="16" t="s">
        <v>28</v>
      </c>
      <c r="B29" s="14">
        <f>+B7+B13+B19+B28</f>
        <v>1906</v>
      </c>
      <c r="C29" s="14">
        <f>+C7+C13+C19+C28</f>
        <v>1883</v>
      </c>
      <c r="D29" s="15">
        <f>+(B29-C29)*100/C29</f>
        <v>1.2214551248008496</v>
      </c>
      <c r="E29" s="14">
        <f t="shared" ref="E29:I29" si="7">+E7+E13+E19+E28</f>
        <v>23147</v>
      </c>
      <c r="F29" s="14">
        <f t="shared" si="7"/>
        <v>21251</v>
      </c>
      <c r="G29" s="15">
        <f>+(E29-F29)*100/F29</f>
        <v>8.921933085501859</v>
      </c>
      <c r="H29" s="14">
        <f t="shared" si="7"/>
        <v>30201</v>
      </c>
      <c r="I29" s="14">
        <f t="shared" si="7"/>
        <v>28053</v>
      </c>
      <c r="J29" s="15">
        <f>+(H29-I29)*100/I29</f>
        <v>7.6569350871564534</v>
      </c>
    </row>
    <row r="30" spans="1:10" x14ac:dyDescent="0.15">
      <c r="A30" s="13" t="s">
        <v>29</v>
      </c>
      <c r="B30" s="13">
        <f>+B29-B7</f>
        <v>1460</v>
      </c>
      <c r="C30" s="13">
        <f>+C29-C7</f>
        <v>1417</v>
      </c>
      <c r="D30" s="12">
        <f>+(B30-C30)*100/C30</f>
        <v>3.0345800988002822</v>
      </c>
      <c r="E30" s="13">
        <f t="shared" ref="E30:I30" si="8">+E29-E7</f>
        <v>17720</v>
      </c>
      <c r="F30" s="13">
        <f t="shared" si="8"/>
        <v>16407</v>
      </c>
      <c r="G30" s="12">
        <f>+(E30-F30)*100/F30</f>
        <v>8.0026817821661478</v>
      </c>
      <c r="H30" s="13">
        <f t="shared" si="8"/>
        <v>23140</v>
      </c>
      <c r="I30" s="13">
        <f t="shared" si="8"/>
        <v>21671</v>
      </c>
      <c r="J30" s="12">
        <f>+(H30-I30)*100/I30</f>
        <v>6.7786442711457706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58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137</v>
      </c>
      <c r="C4" s="19">
        <f>+'Agosto 2017'!B4</f>
        <v>102</v>
      </c>
      <c r="D4" s="17">
        <f>+(B4-C4)*100/C4</f>
        <v>34.313725490196077</v>
      </c>
      <c r="E4" s="2">
        <f>+B4+'Julio 2018'!E4</f>
        <v>1486</v>
      </c>
      <c r="F4" s="2">
        <f>+C4+'Julio 2018'!F4</f>
        <v>1237</v>
      </c>
      <c r="G4" s="17">
        <f t="shared" ref="G4:G27" si="0">+(E4-F4)*100/F4</f>
        <v>20.129345189975748</v>
      </c>
      <c r="H4" s="2">
        <f>+B4-C4+'Julio 2018'!H4</f>
        <v>2066</v>
      </c>
      <c r="I4" s="18">
        <f>+'Agosto 2017'!H4</f>
        <v>1799</v>
      </c>
      <c r="J4" s="17">
        <f t="shared" ref="J4:J27" si="1">+(H4-I4)*100/I4</f>
        <v>14.841578654808227</v>
      </c>
    </row>
    <row r="5" spans="1:10" ht="13" x14ac:dyDescent="0.15">
      <c r="A5" s="1" t="s">
        <v>5</v>
      </c>
      <c r="B5" s="19">
        <v>139</v>
      </c>
      <c r="C5" s="19">
        <f>+'Agosto 2017'!B5</f>
        <v>145</v>
      </c>
      <c r="D5" s="17">
        <f t="shared" ref="D5:D18" si="2">+(B5-C5)*100/C5</f>
        <v>-4.1379310344827589</v>
      </c>
      <c r="E5" s="2">
        <f>+B5+'Julio 2018'!E5</f>
        <v>1639</v>
      </c>
      <c r="F5" s="2">
        <f>+C5+'Julio 2018'!F5</f>
        <v>1458</v>
      </c>
      <c r="G5" s="17">
        <f t="shared" si="0"/>
        <v>12.414266117969822</v>
      </c>
      <c r="H5" s="2">
        <f>+B5-C5+'Julio 2018'!H5</f>
        <v>2318</v>
      </c>
      <c r="I5" s="18">
        <f>+'Agosto 2017'!H5</f>
        <v>2115</v>
      </c>
      <c r="J5" s="17">
        <f t="shared" si="1"/>
        <v>9.5981087470449165</v>
      </c>
    </row>
    <row r="6" spans="1:10" ht="13" x14ac:dyDescent="0.15">
      <c r="A6" s="1" t="s">
        <v>6</v>
      </c>
      <c r="B6" s="19">
        <v>189</v>
      </c>
      <c r="C6" s="19">
        <f>+'Agosto 2017'!B6</f>
        <v>154</v>
      </c>
      <c r="D6" s="17">
        <f t="shared" si="2"/>
        <v>22.727272727272727</v>
      </c>
      <c r="E6" s="2">
        <f>+B6+'Julio 2018'!E6</f>
        <v>1856</v>
      </c>
      <c r="F6" s="2">
        <f>+C6+'Julio 2018'!F6</f>
        <v>1683</v>
      </c>
      <c r="G6" s="17">
        <f t="shared" si="0"/>
        <v>10.279263220439692</v>
      </c>
      <c r="H6" s="2">
        <f>+B6-C6+'Julio 2018'!H6</f>
        <v>2697</v>
      </c>
      <c r="I6" s="18">
        <f>+'Agosto 2017'!H6</f>
        <v>2431</v>
      </c>
      <c r="J6" s="17">
        <f t="shared" si="1"/>
        <v>10.941999177293296</v>
      </c>
    </row>
    <row r="7" spans="1:10" x14ac:dyDescent="0.15">
      <c r="A7" s="8" t="s">
        <v>1</v>
      </c>
      <c r="B7" s="6">
        <f t="shared" ref="B7" si="3">+B4+B5+B6</f>
        <v>465</v>
      </c>
      <c r="C7" s="6">
        <f>SUM(C4:C6)</f>
        <v>401</v>
      </c>
      <c r="D7" s="7">
        <f>+(B7-C7)*100/C7</f>
        <v>15.960099750623442</v>
      </c>
      <c r="E7" s="6">
        <f>SUM(E4:E6)</f>
        <v>4981</v>
      </c>
      <c r="F7" s="6">
        <f>SUM(F4:F6)</f>
        <v>4378</v>
      </c>
      <c r="G7" s="7">
        <f t="shared" si="0"/>
        <v>13.77341251713111</v>
      </c>
      <c r="H7" s="6">
        <f>SUM(H4:H6)</f>
        <v>7081</v>
      </c>
      <c r="I7" s="6">
        <f>SUM(I4:I6)</f>
        <v>6345</v>
      </c>
      <c r="J7" s="7">
        <f t="shared" si="1"/>
        <v>11.599684791174154</v>
      </c>
    </row>
    <row r="8" spans="1:10" ht="13" x14ac:dyDescent="0.15">
      <c r="A8" s="1" t="s">
        <v>7</v>
      </c>
      <c r="B8" s="19">
        <v>158</v>
      </c>
      <c r="C8" s="19">
        <f>+'Agosto 2017'!B8</f>
        <v>176</v>
      </c>
      <c r="D8" s="17">
        <f t="shared" si="2"/>
        <v>-10.227272727272727</v>
      </c>
      <c r="E8" s="2">
        <f>+B8+'Julio 2018'!E8</f>
        <v>1804</v>
      </c>
      <c r="F8" s="2">
        <f>+C8+'Julio 2018'!F8</f>
        <v>1770</v>
      </c>
      <c r="G8" s="17">
        <f t="shared" si="0"/>
        <v>1.9209039548022599</v>
      </c>
      <c r="H8" s="2">
        <f>+B8-C8+'Julio 2018'!H8</f>
        <v>2558</v>
      </c>
      <c r="I8" s="18">
        <f>+'Agosto 2017'!H8</f>
        <v>2539</v>
      </c>
      <c r="J8" s="17">
        <f t="shared" si="1"/>
        <v>0.74832611264277271</v>
      </c>
    </row>
    <row r="9" spans="1:10" ht="13" x14ac:dyDescent="0.15">
      <c r="A9" s="1" t="s">
        <v>8</v>
      </c>
      <c r="B9" s="19">
        <v>202</v>
      </c>
      <c r="C9" s="19">
        <f>+'Agosto 2017'!B9</f>
        <v>160</v>
      </c>
      <c r="D9" s="17">
        <f t="shared" si="2"/>
        <v>26.25</v>
      </c>
      <c r="E9" s="2">
        <f>+B9+'Julio 2018'!E9</f>
        <v>2278</v>
      </c>
      <c r="F9" s="2">
        <f>+C9+'Julio 2018'!F9</f>
        <v>2035</v>
      </c>
      <c r="G9" s="17">
        <f t="shared" si="0"/>
        <v>11.941031941031941</v>
      </c>
      <c r="H9" s="2">
        <f>+B9-C9+'Julio 2018'!H9</f>
        <v>3200</v>
      </c>
      <c r="I9" s="18">
        <f>+'Agosto 2017'!H9</f>
        <v>2953</v>
      </c>
      <c r="J9" s="17">
        <f t="shared" si="1"/>
        <v>8.3643752116491701</v>
      </c>
    </row>
    <row r="10" spans="1:10" ht="13" x14ac:dyDescent="0.15">
      <c r="A10" s="1" t="s">
        <v>9</v>
      </c>
      <c r="B10" s="19">
        <v>296</v>
      </c>
      <c r="C10" s="19">
        <f>+'Agosto 2017'!B10</f>
        <v>224</v>
      </c>
      <c r="D10" s="17">
        <f t="shared" si="2"/>
        <v>32.142857142857146</v>
      </c>
      <c r="E10" s="2">
        <f>+B10+'Julio 2018'!E10</f>
        <v>3045</v>
      </c>
      <c r="F10" s="2">
        <f>+C10+'Julio 2018'!F10</f>
        <v>2748</v>
      </c>
      <c r="G10" s="17">
        <f t="shared" si="0"/>
        <v>10.807860262008735</v>
      </c>
      <c r="H10" s="2">
        <f>+B10-C10+'Julio 2018'!H10</f>
        <v>4298</v>
      </c>
      <c r="I10" s="18">
        <f>+'Agosto 2017'!H10</f>
        <v>3990</v>
      </c>
      <c r="J10" s="17">
        <f t="shared" si="1"/>
        <v>7.7192982456140351</v>
      </c>
    </row>
    <row r="11" spans="1:10" ht="13" x14ac:dyDescent="0.15">
      <c r="A11" s="1" t="s">
        <v>10</v>
      </c>
      <c r="B11" s="19">
        <v>199</v>
      </c>
      <c r="C11" s="19">
        <f>+'Agosto 2017'!B11</f>
        <v>183</v>
      </c>
      <c r="D11" s="17">
        <f t="shared" si="2"/>
        <v>8.7431693989071047</v>
      </c>
      <c r="E11" s="2">
        <f>+B11+'Julio 2018'!E11</f>
        <v>2195</v>
      </c>
      <c r="F11" s="2">
        <f>+C11+'Julio 2018'!F11</f>
        <v>2053</v>
      </c>
      <c r="G11" s="17">
        <f t="shared" si="0"/>
        <v>6.9167072576716997</v>
      </c>
      <c r="H11" s="2">
        <f>+B11-C11+'Julio 2018'!H11</f>
        <v>3131</v>
      </c>
      <c r="I11" s="18">
        <f>+'Agosto 2017'!H11</f>
        <v>2947</v>
      </c>
      <c r="J11" s="17">
        <f t="shared" si="1"/>
        <v>6.2436375975568374</v>
      </c>
    </row>
    <row r="12" spans="1:10" ht="13" x14ac:dyDescent="0.15">
      <c r="A12" s="1" t="s">
        <v>11</v>
      </c>
      <c r="B12" s="19">
        <v>207</v>
      </c>
      <c r="C12" s="19">
        <f>+'Agosto 2017'!B12</f>
        <v>172</v>
      </c>
      <c r="D12" s="17">
        <f t="shared" si="2"/>
        <v>20.348837209302324</v>
      </c>
      <c r="E12" s="2">
        <f>+B12+'Julio 2018'!E12</f>
        <v>2324</v>
      </c>
      <c r="F12" s="2">
        <f>+C12+'Julio 2018'!F12</f>
        <v>2126</v>
      </c>
      <c r="G12" s="17">
        <f t="shared" si="0"/>
        <v>9.313264346190028</v>
      </c>
      <c r="H12" s="2">
        <f>+B12-C12+'Julio 2018'!H12</f>
        <v>3280</v>
      </c>
      <c r="I12" s="18">
        <f>+'Agosto 2017'!H12</f>
        <v>3010</v>
      </c>
      <c r="J12" s="17">
        <f t="shared" si="1"/>
        <v>8.9700996677740861</v>
      </c>
    </row>
    <row r="13" spans="1:10" x14ac:dyDescent="0.15">
      <c r="A13" s="8" t="s">
        <v>2</v>
      </c>
      <c r="B13" s="6">
        <f t="shared" ref="B13" si="4">+B8+B9+B10+B11+B12</f>
        <v>1062</v>
      </c>
      <c r="C13" s="6">
        <f>SUM(C8:C12)</f>
        <v>915</v>
      </c>
      <c r="D13" s="7">
        <f>+(B13-C13)*100/C13</f>
        <v>16.065573770491802</v>
      </c>
      <c r="E13" s="6">
        <f>SUM(E8:E12)</f>
        <v>11646</v>
      </c>
      <c r="F13" s="6">
        <f>SUM(F8:F12)</f>
        <v>10732</v>
      </c>
      <c r="G13" s="7">
        <f t="shared" si="0"/>
        <v>8.516585911293328</v>
      </c>
      <c r="H13" s="6">
        <f>SUM(H8:H12)</f>
        <v>16467</v>
      </c>
      <c r="I13" s="6">
        <f>SUM(I8:I12)</f>
        <v>15439</v>
      </c>
      <c r="J13" s="7">
        <f t="shared" si="1"/>
        <v>6.6584623356435007</v>
      </c>
    </row>
    <row r="14" spans="1:10" ht="13" x14ac:dyDescent="0.15">
      <c r="A14" s="1" t="s">
        <v>12</v>
      </c>
      <c r="B14" s="19">
        <v>93</v>
      </c>
      <c r="C14" s="19">
        <f>+'Agosto 2017'!B14</f>
        <v>100</v>
      </c>
      <c r="D14" s="17">
        <f t="shared" si="2"/>
        <v>-7</v>
      </c>
      <c r="E14" s="2">
        <f>+B14+'Julio 2018'!E14</f>
        <v>1109</v>
      </c>
      <c r="F14" s="2">
        <f>+C14+'Julio 2018'!F14</f>
        <v>1049</v>
      </c>
      <c r="G14" s="17">
        <f t="shared" si="0"/>
        <v>5.7197330791229746</v>
      </c>
      <c r="H14" s="2">
        <f>+B14-C14+'Julio 2018'!H14</f>
        <v>1544</v>
      </c>
      <c r="I14" s="18">
        <f>+'Agosto 2017'!H14</f>
        <v>1530</v>
      </c>
      <c r="J14" s="17">
        <f t="shared" si="1"/>
        <v>0.91503267973856206</v>
      </c>
    </row>
    <row r="15" spans="1:10" ht="13" x14ac:dyDescent="0.15">
      <c r="A15" s="1" t="s">
        <v>13</v>
      </c>
      <c r="B15" s="19">
        <v>67</v>
      </c>
      <c r="C15" s="19">
        <f>+'Agosto 2017'!B15</f>
        <v>61</v>
      </c>
      <c r="D15" s="17">
        <f t="shared" si="2"/>
        <v>9.8360655737704921</v>
      </c>
      <c r="E15" s="2">
        <f>+B15+'Julio 2018'!E15</f>
        <v>777</v>
      </c>
      <c r="F15" s="2">
        <f>+C15+'Julio 2018'!F15</f>
        <v>752</v>
      </c>
      <c r="G15" s="17">
        <f t="shared" si="0"/>
        <v>3.3244680851063828</v>
      </c>
      <c r="H15" s="2">
        <f>+B15-C15+'Julio 2018'!H15</f>
        <v>1145</v>
      </c>
      <c r="I15" s="18">
        <f>+'Agosto 2017'!H15</f>
        <v>1081</v>
      </c>
      <c r="J15" s="17">
        <f t="shared" si="1"/>
        <v>5.9204440333024975</v>
      </c>
    </row>
    <row r="16" spans="1:10" ht="13" x14ac:dyDescent="0.15">
      <c r="A16" s="1" t="s">
        <v>14</v>
      </c>
      <c r="B16" s="19">
        <v>80</v>
      </c>
      <c r="C16" s="19">
        <f>+'Agosto 2017'!B16</f>
        <v>49</v>
      </c>
      <c r="D16" s="17">
        <f t="shared" si="2"/>
        <v>63.265306122448976</v>
      </c>
      <c r="E16" s="2">
        <f>+B16+'Julio 2018'!E16</f>
        <v>726</v>
      </c>
      <c r="F16" s="2">
        <f>+C16+'Julio 2018'!F16</f>
        <v>661</v>
      </c>
      <c r="G16" s="17">
        <f t="shared" si="0"/>
        <v>9.8335854765506809</v>
      </c>
      <c r="H16" s="2">
        <f>+B16-C16+'Julio 2018'!H16</f>
        <v>1067</v>
      </c>
      <c r="I16" s="18">
        <f>+'Agosto 2017'!H16</f>
        <v>1017</v>
      </c>
      <c r="J16" s="17">
        <f t="shared" si="1"/>
        <v>4.9164208456243852</v>
      </c>
    </row>
    <row r="17" spans="1:10" ht="13" x14ac:dyDescent="0.15">
      <c r="A17" s="1" t="s">
        <v>15</v>
      </c>
      <c r="B17" s="19">
        <v>34</v>
      </c>
      <c r="C17" s="19">
        <f>+'Agosto 2017'!B17</f>
        <v>37</v>
      </c>
      <c r="D17" s="17">
        <f t="shared" si="2"/>
        <v>-8.1081081081081088</v>
      </c>
      <c r="E17" s="2">
        <f>+B17+'Julio 2018'!E17</f>
        <v>536</v>
      </c>
      <c r="F17" s="2">
        <f>+C17+'Julio 2018'!F17</f>
        <v>475</v>
      </c>
      <c r="G17" s="17">
        <f t="shared" si="0"/>
        <v>12.842105263157896</v>
      </c>
      <c r="H17" s="2">
        <f>+B17-C17+'Julio 2018'!H17</f>
        <v>764</v>
      </c>
      <c r="I17" s="18">
        <f>+'Agosto 2017'!H17</f>
        <v>706</v>
      </c>
      <c r="J17" s="17">
        <f t="shared" si="1"/>
        <v>8.215297450424929</v>
      </c>
    </row>
    <row r="18" spans="1:10" ht="13" x14ac:dyDescent="0.15">
      <c r="A18" s="1" t="s">
        <v>31</v>
      </c>
      <c r="B18" s="19">
        <v>25</v>
      </c>
      <c r="C18" s="19">
        <f>+'Agosto 2017'!B18</f>
        <v>23</v>
      </c>
      <c r="D18" s="17">
        <f t="shared" si="2"/>
        <v>8.695652173913043</v>
      </c>
      <c r="E18" s="2">
        <f>+B18+'Julio 2018'!E18</f>
        <v>300</v>
      </c>
      <c r="F18" s="2">
        <f>+C18+'Julio 2018'!F18</f>
        <v>267</v>
      </c>
      <c r="G18" s="17">
        <f t="shared" si="0"/>
        <v>12.359550561797754</v>
      </c>
      <c r="H18" s="2">
        <f>+B18-C18+'Julio 2018'!H18</f>
        <v>437</v>
      </c>
      <c r="I18" s="18">
        <f>+'Agosto 2017'!H18</f>
        <v>387</v>
      </c>
      <c r="J18" s="17">
        <f t="shared" si="1"/>
        <v>12.919896640826874</v>
      </c>
    </row>
    <row r="19" spans="1:10" x14ac:dyDescent="0.15">
      <c r="A19" s="8" t="s">
        <v>3</v>
      </c>
      <c r="B19" s="6">
        <f t="shared" ref="B19" si="5">+B14+B16+B15+B17+B18</f>
        <v>299</v>
      </c>
      <c r="C19" s="6">
        <f>SUM(C14:C18)</f>
        <v>270</v>
      </c>
      <c r="D19" s="7">
        <f>+(B19-C19)*100/C19</f>
        <v>10.74074074074074</v>
      </c>
      <c r="E19" s="6">
        <f>SUM(E14:E18)</f>
        <v>3448</v>
      </c>
      <c r="F19" s="6">
        <f>SUM(F14:F18)</f>
        <v>3204</v>
      </c>
      <c r="G19" s="7">
        <f t="shared" si="0"/>
        <v>7.6154806491885143</v>
      </c>
      <c r="H19" s="6">
        <f>SUM(H14:H18)</f>
        <v>4957</v>
      </c>
      <c r="I19" s="6">
        <f>SUM(I14:I18)</f>
        <v>4721</v>
      </c>
      <c r="J19" s="7">
        <f t="shared" si="1"/>
        <v>4.9989409023511966</v>
      </c>
    </row>
    <row r="20" spans="1:10" ht="13" x14ac:dyDescent="0.15">
      <c r="A20" s="1" t="s">
        <v>16</v>
      </c>
      <c r="B20" s="19">
        <v>24</v>
      </c>
      <c r="C20" s="19">
        <f>+'Agosto 2017'!B20</f>
        <v>19</v>
      </c>
      <c r="D20" s="17">
        <f t="shared" ref="D20:D27" si="6">+(B20-C20)*100/C20</f>
        <v>26.315789473684209</v>
      </c>
      <c r="E20" s="2">
        <f>+B20+'Julio 2018'!E20</f>
        <v>232</v>
      </c>
      <c r="F20" s="2">
        <f>+C20+'Julio 2018'!F20</f>
        <v>218</v>
      </c>
      <c r="G20" s="17">
        <f t="shared" si="0"/>
        <v>6.4220183486238529</v>
      </c>
      <c r="H20" s="2">
        <f>+B20-C20+'Julio 2018'!H20</f>
        <v>352</v>
      </c>
      <c r="I20" s="18">
        <f>+'Agosto 2017'!H20</f>
        <v>331</v>
      </c>
      <c r="J20" s="17">
        <f t="shared" si="1"/>
        <v>6.3444108761329305</v>
      </c>
    </row>
    <row r="21" spans="1:10" ht="13" x14ac:dyDescent="0.15">
      <c r="A21" s="1" t="s">
        <v>17</v>
      </c>
      <c r="B21" s="19">
        <v>20</v>
      </c>
      <c r="C21" s="19">
        <f>+'Agosto 2017'!B21</f>
        <v>36</v>
      </c>
      <c r="D21" s="17">
        <f t="shared" si="6"/>
        <v>-44.444444444444443</v>
      </c>
      <c r="E21" s="2">
        <f>+B21+'Julio 2018'!E21</f>
        <v>245</v>
      </c>
      <c r="F21" s="2">
        <f>+C21+'Julio 2018'!F21</f>
        <v>241</v>
      </c>
      <c r="G21" s="17">
        <f t="shared" si="0"/>
        <v>1.6597510373443984</v>
      </c>
      <c r="H21" s="2">
        <f>+B21-C21+'Julio 2018'!H21</f>
        <v>346</v>
      </c>
      <c r="I21" s="18">
        <f>+'Agosto 2017'!H21</f>
        <v>358</v>
      </c>
      <c r="J21" s="17">
        <f t="shared" si="1"/>
        <v>-3.3519553072625698</v>
      </c>
    </row>
    <row r="22" spans="1:10" ht="13" x14ac:dyDescent="0.15">
      <c r="A22" s="1" t="s">
        <v>19</v>
      </c>
      <c r="B22" s="19">
        <v>9</v>
      </c>
      <c r="C22" s="19">
        <f>+'Agosto 2017'!B22</f>
        <v>8</v>
      </c>
      <c r="D22" s="17">
        <f t="shared" si="6"/>
        <v>12.5</v>
      </c>
      <c r="E22" s="2">
        <f>+B22+'Julio 2018'!E22</f>
        <v>117</v>
      </c>
      <c r="F22" s="2">
        <f>+C22+'Julio 2018'!F22</f>
        <v>77</v>
      </c>
      <c r="G22" s="17">
        <f t="shared" si="0"/>
        <v>51.948051948051948</v>
      </c>
      <c r="H22" s="2">
        <f>+B22-C22+'Julio 2018'!H22</f>
        <v>161</v>
      </c>
      <c r="I22" s="18">
        <f>+'Agosto 2017'!H22</f>
        <v>124</v>
      </c>
      <c r="J22" s="17">
        <f t="shared" si="1"/>
        <v>29.838709677419356</v>
      </c>
    </row>
    <row r="23" spans="1:10" ht="13" x14ac:dyDescent="0.15">
      <c r="A23" s="1" t="s">
        <v>18</v>
      </c>
      <c r="B23" s="19">
        <v>12</v>
      </c>
      <c r="C23" s="19">
        <f>+'Agosto 2017'!B23</f>
        <v>10</v>
      </c>
      <c r="D23" s="17">
        <f t="shared" si="6"/>
        <v>20</v>
      </c>
      <c r="E23" s="2">
        <f>+B23+'Julio 2018'!E23</f>
        <v>118</v>
      </c>
      <c r="F23" s="2">
        <f>+C23+'Julio 2018'!F23</f>
        <v>120</v>
      </c>
      <c r="G23" s="17">
        <f t="shared" si="0"/>
        <v>-1.6666666666666667</v>
      </c>
      <c r="H23" s="2">
        <f>+B23-C23+'Julio 2018'!H23</f>
        <v>180</v>
      </c>
      <c r="I23" s="18">
        <f>+'Agosto 2017'!H23</f>
        <v>178</v>
      </c>
      <c r="J23" s="17">
        <f t="shared" si="1"/>
        <v>1.1235955056179776</v>
      </c>
    </row>
    <row r="24" spans="1:10" ht="13" x14ac:dyDescent="0.15">
      <c r="A24" s="1" t="s">
        <v>20</v>
      </c>
      <c r="B24" s="19">
        <v>10</v>
      </c>
      <c r="C24" s="19">
        <f>+'Agosto 2017'!B24</f>
        <v>10</v>
      </c>
      <c r="D24" s="17">
        <f t="shared" si="6"/>
        <v>0</v>
      </c>
      <c r="E24" s="2">
        <f>+B24+'Julio 2018'!E24</f>
        <v>142</v>
      </c>
      <c r="F24" s="2">
        <f>+C24+'Julio 2018'!F24</f>
        <v>113</v>
      </c>
      <c r="G24" s="17">
        <f t="shared" si="0"/>
        <v>25.663716814159294</v>
      </c>
      <c r="H24" s="2">
        <f>+B24-C24+'Julio 2018'!H24</f>
        <v>204</v>
      </c>
      <c r="I24" s="18">
        <f>+'Agosto 2017'!H24</f>
        <v>153</v>
      </c>
      <c r="J24" s="17">
        <f t="shared" si="1"/>
        <v>33.333333333333336</v>
      </c>
    </row>
    <row r="25" spans="1:10" ht="13" x14ac:dyDescent="0.15">
      <c r="A25" s="1" t="s">
        <v>22</v>
      </c>
      <c r="B25" s="19">
        <v>24</v>
      </c>
      <c r="C25" s="19">
        <f>+'Agosto 2017'!B25</f>
        <v>20</v>
      </c>
      <c r="D25" s="17">
        <f t="shared" si="6"/>
        <v>20</v>
      </c>
      <c r="E25" s="2">
        <f>+B25+'Julio 2018'!E25</f>
        <v>216</v>
      </c>
      <c r="F25" s="2">
        <f>+C25+'Julio 2018'!F25</f>
        <v>199</v>
      </c>
      <c r="G25" s="17">
        <f t="shared" si="0"/>
        <v>8.5427135678391952</v>
      </c>
      <c r="H25" s="2">
        <f>+B25-C25+'Julio 2018'!H25</f>
        <v>301</v>
      </c>
      <c r="I25" s="18">
        <f>+'Agosto 2017'!H25</f>
        <v>297</v>
      </c>
      <c r="J25" s="17">
        <f t="shared" si="1"/>
        <v>1.3468013468013469</v>
      </c>
    </row>
    <row r="26" spans="1:10" ht="13" x14ac:dyDescent="0.15">
      <c r="A26" s="1" t="s">
        <v>21</v>
      </c>
      <c r="B26" s="19">
        <v>5</v>
      </c>
      <c r="C26" s="19">
        <f>+'Agosto 2017'!B26</f>
        <v>8</v>
      </c>
      <c r="D26" s="17">
        <f t="shared" si="6"/>
        <v>-37.5</v>
      </c>
      <c r="E26" s="2">
        <f>+B26+'Julio 2018'!E26</f>
        <v>69</v>
      </c>
      <c r="F26" s="2">
        <f>+C26+'Julio 2018'!F26</f>
        <v>59</v>
      </c>
      <c r="G26" s="17">
        <f t="shared" si="0"/>
        <v>16.949152542372882</v>
      </c>
      <c r="H26" s="2">
        <f>+B26-C26+'Julio 2018'!H26</f>
        <v>97</v>
      </c>
      <c r="I26" s="18">
        <f>+'Agosto 2017'!H26</f>
        <v>89</v>
      </c>
      <c r="J26" s="17">
        <f t="shared" si="1"/>
        <v>8.9887640449438209</v>
      </c>
    </row>
    <row r="27" spans="1:10" ht="13" x14ac:dyDescent="0.15">
      <c r="A27" s="1" t="s">
        <v>30</v>
      </c>
      <c r="B27" s="19">
        <v>3</v>
      </c>
      <c r="C27" s="19">
        <f>+'Agosto 2017'!B27</f>
        <v>2</v>
      </c>
      <c r="D27" s="17">
        <f t="shared" si="6"/>
        <v>50</v>
      </c>
      <c r="E27" s="2">
        <f>+B27+'Julio 2018'!E27</f>
        <v>27</v>
      </c>
      <c r="F27" s="2">
        <f>+C27+'Julio 2018'!F27</f>
        <v>27</v>
      </c>
      <c r="G27" s="17">
        <f t="shared" si="0"/>
        <v>0</v>
      </c>
      <c r="H27" s="2">
        <f>+B27-C27+'Julio 2018'!H27</f>
        <v>32</v>
      </c>
      <c r="I27" s="18">
        <f>+'Agosto 2017'!H27</f>
        <v>34</v>
      </c>
      <c r="J27" s="17">
        <f t="shared" si="1"/>
        <v>-5.882352941176471</v>
      </c>
    </row>
    <row r="28" spans="1:10" x14ac:dyDescent="0.15">
      <c r="A28" s="8" t="s">
        <v>27</v>
      </c>
      <c r="B28" s="6">
        <f>SUM(B20:B27)</f>
        <v>107</v>
      </c>
      <c r="C28" s="6">
        <f>SUM(C20:C27)</f>
        <v>113</v>
      </c>
      <c r="D28" s="7">
        <f>+(B28-C28)*100/C28</f>
        <v>-5.3097345132743365</v>
      </c>
      <c r="E28" s="6">
        <f>SUM(E20:E27)</f>
        <v>1166</v>
      </c>
      <c r="F28" s="6">
        <f>SUM(F20:F27)</f>
        <v>1054</v>
      </c>
      <c r="G28" s="7">
        <f>+(E28-F28)*100/F28</f>
        <v>10.62618595825427</v>
      </c>
      <c r="H28" s="6">
        <f>SUM(H20:H27)</f>
        <v>1673</v>
      </c>
      <c r="I28" s="6">
        <f>SUM(I20:I27)</f>
        <v>1564</v>
      </c>
      <c r="J28" s="7">
        <f>+(H28-I28)*100/I28</f>
        <v>6.9693094629156009</v>
      </c>
    </row>
    <row r="29" spans="1:10" ht="14" x14ac:dyDescent="0.15">
      <c r="A29" s="16" t="s">
        <v>28</v>
      </c>
      <c r="B29" s="14">
        <f>+B7+B13+B19+B28</f>
        <v>1933</v>
      </c>
      <c r="C29" s="14">
        <f>+C7+C13+C19+C28</f>
        <v>1699</v>
      </c>
      <c r="D29" s="15">
        <f>+(B29-C29)*100/C29</f>
        <v>13.772807533843437</v>
      </c>
      <c r="E29" s="14">
        <f t="shared" ref="E29:I29" si="7">+E7+E13+E19+E28</f>
        <v>21241</v>
      </c>
      <c r="F29" s="14">
        <f t="shared" si="7"/>
        <v>19368</v>
      </c>
      <c r="G29" s="15">
        <f>+(E29-F29)*100/F29</f>
        <v>9.6705906650144566</v>
      </c>
      <c r="H29" s="14">
        <f t="shared" si="7"/>
        <v>30178</v>
      </c>
      <c r="I29" s="14">
        <f t="shared" si="7"/>
        <v>28069</v>
      </c>
      <c r="J29" s="15">
        <f>+(H29-I29)*100/I29</f>
        <v>7.5136271331362003</v>
      </c>
    </row>
    <row r="30" spans="1:10" x14ac:dyDescent="0.15">
      <c r="A30" s="13" t="s">
        <v>29</v>
      </c>
      <c r="B30" s="13">
        <f>+B29-B7</f>
        <v>1468</v>
      </c>
      <c r="C30" s="13">
        <f>+C29-C7</f>
        <v>1298</v>
      </c>
      <c r="D30" s="12">
        <f>+(B30-C30)*100/C30</f>
        <v>13.097072419106317</v>
      </c>
      <c r="E30" s="13">
        <f t="shared" ref="E30:I30" si="8">+E29-E7</f>
        <v>16260</v>
      </c>
      <c r="F30" s="13">
        <f t="shared" si="8"/>
        <v>14990</v>
      </c>
      <c r="G30" s="12">
        <f>+(E30-F30)*100/F30</f>
        <v>8.4723148765843899</v>
      </c>
      <c r="H30" s="13">
        <f t="shared" si="8"/>
        <v>23097</v>
      </c>
      <c r="I30" s="13">
        <f t="shared" si="8"/>
        <v>21724</v>
      </c>
      <c r="J30" s="12">
        <f>+(H30-I30)*100/I30</f>
        <v>6.3201988584054503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9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150</v>
      </c>
      <c r="C4" s="19">
        <f>+'Julio 2017'!B4</f>
        <v>140</v>
      </c>
      <c r="D4" s="17">
        <f>+(B4-C4)*100/C4</f>
        <v>7.1428571428571432</v>
      </c>
      <c r="E4" s="2">
        <f>+B4+'Junio 2018'!E4</f>
        <v>1349</v>
      </c>
      <c r="F4" s="2">
        <f>+C4+'Junio 2018'!F4</f>
        <v>1135</v>
      </c>
      <c r="G4" s="17">
        <f t="shared" ref="G4:G27" si="0">+(E4-F4)*100/F4</f>
        <v>18.854625550660792</v>
      </c>
      <c r="H4" s="2">
        <f>+B4-C4+'Junio 2018'!H4</f>
        <v>2031</v>
      </c>
      <c r="I4" s="18">
        <f>+'Julio 2017'!H4</f>
        <v>1836</v>
      </c>
      <c r="J4" s="17">
        <f t="shared" ref="J4:J27" si="1">+(H4-I4)*100/I4</f>
        <v>10.620915032679738</v>
      </c>
    </row>
    <row r="5" spans="1:10" ht="13" x14ac:dyDescent="0.15">
      <c r="A5" s="1" t="s">
        <v>5</v>
      </c>
      <c r="B5" s="19">
        <v>182</v>
      </c>
      <c r="C5" s="19">
        <f>+'Julio 2017'!B5</f>
        <v>156</v>
      </c>
      <c r="D5" s="17">
        <f t="shared" ref="D5:D18" si="2">+(B5-C5)*100/C5</f>
        <v>16.666666666666668</v>
      </c>
      <c r="E5" s="2">
        <f>+B5+'Junio 2018'!E5</f>
        <v>1500</v>
      </c>
      <c r="F5" s="2">
        <f>+C5+'Junio 2018'!F5</f>
        <v>1313</v>
      </c>
      <c r="G5" s="17">
        <f t="shared" si="0"/>
        <v>14.242193450114241</v>
      </c>
      <c r="H5" s="2">
        <f>+B5-C5+'Junio 2018'!H5</f>
        <v>2324</v>
      </c>
      <c r="I5" s="18">
        <f>+'Julio 2017'!H5</f>
        <v>2144</v>
      </c>
      <c r="J5" s="17">
        <f t="shared" si="1"/>
        <v>8.3955223880597014</v>
      </c>
    </row>
    <row r="6" spans="1:10" ht="13" x14ac:dyDescent="0.15">
      <c r="A6" s="1" t="s">
        <v>6</v>
      </c>
      <c r="B6" s="19">
        <v>218</v>
      </c>
      <c r="C6" s="19">
        <f>+'Julio 2017'!B6</f>
        <v>183</v>
      </c>
      <c r="D6" s="17">
        <f t="shared" si="2"/>
        <v>19.125683060109289</v>
      </c>
      <c r="E6" s="2">
        <f>+B6+'Junio 2018'!E6</f>
        <v>1667</v>
      </c>
      <c r="F6" s="2">
        <f>+C6+'Junio 2018'!F6</f>
        <v>1529</v>
      </c>
      <c r="G6" s="17">
        <f t="shared" si="0"/>
        <v>9.0255068672334851</v>
      </c>
      <c r="H6" s="2">
        <f>+B6-C6+'Junio 2018'!H6</f>
        <v>2662</v>
      </c>
      <c r="I6" s="18">
        <f>+'Julio 2017'!H6</f>
        <v>2463</v>
      </c>
      <c r="J6" s="17">
        <f t="shared" si="1"/>
        <v>8.0795777507105164</v>
      </c>
    </row>
    <row r="7" spans="1:10" x14ac:dyDescent="0.15">
      <c r="A7" s="8" t="s">
        <v>1</v>
      </c>
      <c r="B7" s="6">
        <f t="shared" ref="B7" si="3">+B4+B5+B6</f>
        <v>550</v>
      </c>
      <c r="C7" s="6">
        <f>SUM(C4:C6)</f>
        <v>479</v>
      </c>
      <c r="D7" s="7">
        <f>+(B7-C7)*100/C7</f>
        <v>14.822546972860126</v>
      </c>
      <c r="E7" s="6">
        <f>SUM(E4:E6)</f>
        <v>4516</v>
      </c>
      <c r="F7" s="6">
        <f>SUM(F4:F6)</f>
        <v>3977</v>
      </c>
      <c r="G7" s="7">
        <f t="shared" si="0"/>
        <v>13.552929343726428</v>
      </c>
      <c r="H7" s="6">
        <f>SUM(H4:H6)</f>
        <v>7017</v>
      </c>
      <c r="I7" s="6">
        <f>SUM(I4:I6)</f>
        <v>6443</v>
      </c>
      <c r="J7" s="7">
        <f t="shared" si="1"/>
        <v>8.908893372652491</v>
      </c>
    </row>
    <row r="8" spans="1:10" ht="13" x14ac:dyDescent="0.15">
      <c r="A8" s="1" t="s">
        <v>7</v>
      </c>
      <c r="B8" s="19">
        <v>206</v>
      </c>
      <c r="C8" s="19">
        <f>+'Julio 2017'!B8</f>
        <v>236</v>
      </c>
      <c r="D8" s="17">
        <f t="shared" si="2"/>
        <v>-12.711864406779661</v>
      </c>
      <c r="E8" s="2">
        <f>+B8+'Junio 2018'!E8</f>
        <v>1646</v>
      </c>
      <c r="F8" s="2">
        <f>+C8+'Junio 2018'!F8</f>
        <v>1594</v>
      </c>
      <c r="G8" s="17">
        <f t="shared" si="0"/>
        <v>3.2622333751568382</v>
      </c>
      <c r="H8" s="2">
        <f>+B8-C8+'Junio 2018'!H8</f>
        <v>2576</v>
      </c>
      <c r="I8" s="18">
        <f>+'Julio 2017'!H8</f>
        <v>2555</v>
      </c>
      <c r="J8" s="17">
        <f t="shared" si="1"/>
        <v>0.82191780821917804</v>
      </c>
    </row>
    <row r="9" spans="1:10" ht="13" x14ac:dyDescent="0.15">
      <c r="A9" s="1" t="s">
        <v>8</v>
      </c>
      <c r="B9" s="19">
        <v>253</v>
      </c>
      <c r="C9" s="19">
        <f>+'Julio 2017'!B9</f>
        <v>229</v>
      </c>
      <c r="D9" s="17">
        <f t="shared" si="2"/>
        <v>10.480349344978166</v>
      </c>
      <c r="E9" s="2">
        <f>+B9+'Junio 2018'!E9</f>
        <v>2076</v>
      </c>
      <c r="F9" s="2">
        <f>+C9+'Junio 2018'!F9</f>
        <v>1875</v>
      </c>
      <c r="G9" s="17">
        <f t="shared" si="0"/>
        <v>10.72</v>
      </c>
      <c r="H9" s="2">
        <f>+B9-C9+'Junio 2018'!H9</f>
        <v>3158</v>
      </c>
      <c r="I9" s="18">
        <f>+'Julio 2017'!H9</f>
        <v>2991</v>
      </c>
      <c r="J9" s="17">
        <f t="shared" si="1"/>
        <v>5.5834169174189237</v>
      </c>
    </row>
    <row r="10" spans="1:10" ht="13" x14ac:dyDescent="0.15">
      <c r="A10" s="1" t="s">
        <v>9</v>
      </c>
      <c r="B10" s="19">
        <v>338</v>
      </c>
      <c r="C10" s="19">
        <f>+'Julio 2017'!B10</f>
        <v>311</v>
      </c>
      <c r="D10" s="17">
        <f t="shared" si="2"/>
        <v>8.6816720257234721</v>
      </c>
      <c r="E10" s="2">
        <f>+B10+'Junio 2018'!E10</f>
        <v>2749</v>
      </c>
      <c r="F10" s="2">
        <f>+C10+'Junio 2018'!F10</f>
        <v>2524</v>
      </c>
      <c r="G10" s="17">
        <f t="shared" si="0"/>
        <v>8.9144215530903335</v>
      </c>
      <c r="H10" s="2">
        <f>+B10-C10+'Junio 2018'!H10</f>
        <v>4226</v>
      </c>
      <c r="I10" s="18">
        <f>+'Julio 2017'!H10</f>
        <v>4046</v>
      </c>
      <c r="J10" s="17">
        <f t="shared" si="1"/>
        <v>4.448838358872961</v>
      </c>
    </row>
    <row r="11" spans="1:10" ht="13" x14ac:dyDescent="0.15">
      <c r="A11" s="1" t="s">
        <v>10</v>
      </c>
      <c r="B11" s="19">
        <v>234</v>
      </c>
      <c r="C11" s="19">
        <f>+'Julio 2017'!B11</f>
        <v>223</v>
      </c>
      <c r="D11" s="17">
        <f t="shared" si="2"/>
        <v>4.9327354260089686</v>
      </c>
      <c r="E11" s="2">
        <f>+B11+'Junio 2018'!E11</f>
        <v>1996</v>
      </c>
      <c r="F11" s="2">
        <f>+C11+'Junio 2018'!F11</f>
        <v>1870</v>
      </c>
      <c r="G11" s="17">
        <f t="shared" si="0"/>
        <v>6.737967914438503</v>
      </c>
      <c r="H11" s="2">
        <f>+B11-C11+'Junio 2018'!H11</f>
        <v>3115</v>
      </c>
      <c r="I11" s="18">
        <f>+'Julio 2017'!H11</f>
        <v>2976</v>
      </c>
      <c r="J11" s="17">
        <f t="shared" si="1"/>
        <v>4.670698924731183</v>
      </c>
    </row>
    <row r="12" spans="1:10" ht="13" x14ac:dyDescent="0.15">
      <c r="A12" s="1" t="s">
        <v>11</v>
      </c>
      <c r="B12" s="19">
        <v>246</v>
      </c>
      <c r="C12" s="19">
        <f>+'Julio 2017'!B12</f>
        <v>207</v>
      </c>
      <c r="D12" s="17">
        <f t="shared" si="2"/>
        <v>18.840579710144926</v>
      </c>
      <c r="E12" s="2">
        <f>+B12+'Junio 2018'!E12</f>
        <v>2117</v>
      </c>
      <c r="F12" s="2">
        <f>+C12+'Junio 2018'!F12</f>
        <v>1954</v>
      </c>
      <c r="G12" s="17">
        <f t="shared" si="0"/>
        <v>8.3418628454452399</v>
      </c>
      <c r="H12" s="2">
        <f>+B12-C12+'Junio 2018'!H12</f>
        <v>3245</v>
      </c>
      <c r="I12" s="18">
        <f>+'Julio 2017'!H12</f>
        <v>3032</v>
      </c>
      <c r="J12" s="17">
        <f t="shared" si="1"/>
        <v>7.025065963060686</v>
      </c>
    </row>
    <row r="13" spans="1:10" x14ac:dyDescent="0.15">
      <c r="A13" s="8" t="s">
        <v>2</v>
      </c>
      <c r="B13" s="6">
        <f t="shared" ref="B13" si="4">+B8+B9+B10+B11+B12</f>
        <v>1277</v>
      </c>
      <c r="C13" s="6">
        <f>SUM(C8:C12)</f>
        <v>1206</v>
      </c>
      <c r="D13" s="7">
        <f>+(B13-C13)*100/C13</f>
        <v>5.8872305140961858</v>
      </c>
      <c r="E13" s="6">
        <f>SUM(E8:E12)</f>
        <v>10584</v>
      </c>
      <c r="F13" s="6">
        <f>SUM(F8:F12)</f>
        <v>9817</v>
      </c>
      <c r="G13" s="7">
        <f t="shared" si="0"/>
        <v>7.8129774880309668</v>
      </c>
      <c r="H13" s="6">
        <f>SUM(H8:H12)</f>
        <v>16320</v>
      </c>
      <c r="I13" s="6">
        <f>SUM(I8:I12)</f>
        <v>15600</v>
      </c>
      <c r="J13" s="7">
        <f t="shared" si="1"/>
        <v>4.615384615384615</v>
      </c>
    </row>
    <row r="14" spans="1:10" ht="13" x14ac:dyDescent="0.15">
      <c r="A14" s="1" t="s">
        <v>12</v>
      </c>
      <c r="B14" s="19">
        <v>123</v>
      </c>
      <c r="C14" s="19">
        <f>+'Julio 2017'!B14</f>
        <v>106</v>
      </c>
      <c r="D14" s="17">
        <f t="shared" si="2"/>
        <v>16.037735849056602</v>
      </c>
      <c r="E14" s="2">
        <f>+B14+'Junio 2018'!E14</f>
        <v>1016</v>
      </c>
      <c r="F14" s="2">
        <f>+C14+'Junio 2018'!F14</f>
        <v>949</v>
      </c>
      <c r="G14" s="17">
        <f t="shared" si="0"/>
        <v>7.060063224446786</v>
      </c>
      <c r="H14" s="2">
        <f>+B14-C14+'Junio 2018'!H14</f>
        <v>1551</v>
      </c>
      <c r="I14" s="18">
        <f>+'Julio 2017'!H14</f>
        <v>1525</v>
      </c>
      <c r="J14" s="17">
        <f t="shared" si="1"/>
        <v>1.7049180327868851</v>
      </c>
    </row>
    <row r="15" spans="1:10" ht="13" x14ac:dyDescent="0.15">
      <c r="A15" s="1" t="s">
        <v>13</v>
      </c>
      <c r="B15" s="19">
        <v>85</v>
      </c>
      <c r="C15" s="19">
        <f>+'Julio 2017'!B15</f>
        <v>104</v>
      </c>
      <c r="D15" s="17">
        <f t="shared" si="2"/>
        <v>-18.26923076923077</v>
      </c>
      <c r="E15" s="2">
        <f>+B15+'Junio 2018'!E15</f>
        <v>710</v>
      </c>
      <c r="F15" s="2">
        <f>+C15+'Junio 2018'!F15</f>
        <v>691</v>
      </c>
      <c r="G15" s="17">
        <f t="shared" si="0"/>
        <v>2.7496382054992763</v>
      </c>
      <c r="H15" s="2">
        <f>+B15-C15+'Junio 2018'!H15</f>
        <v>1139</v>
      </c>
      <c r="I15" s="18">
        <f>+'Julio 2017'!H15</f>
        <v>1092</v>
      </c>
      <c r="J15" s="17">
        <f t="shared" si="1"/>
        <v>4.3040293040293038</v>
      </c>
    </row>
    <row r="16" spans="1:10" ht="13" x14ac:dyDescent="0.15">
      <c r="A16" s="1" t="s">
        <v>14</v>
      </c>
      <c r="B16" s="19">
        <v>72</v>
      </c>
      <c r="C16" s="19">
        <f>+'Julio 2017'!B16</f>
        <v>66</v>
      </c>
      <c r="D16" s="17">
        <f t="shared" si="2"/>
        <v>9.0909090909090917</v>
      </c>
      <c r="E16" s="2">
        <f>+B16+'Junio 2018'!E16</f>
        <v>646</v>
      </c>
      <c r="F16" s="2">
        <f>+C16+'Junio 2018'!F16</f>
        <v>612</v>
      </c>
      <c r="G16" s="17">
        <f t="shared" si="0"/>
        <v>5.5555555555555554</v>
      </c>
      <c r="H16" s="2">
        <f>+B16-C16+'Junio 2018'!H16</f>
        <v>1036</v>
      </c>
      <c r="I16" s="18">
        <f>+'Julio 2017'!H16</f>
        <v>1038</v>
      </c>
      <c r="J16" s="17">
        <f t="shared" si="1"/>
        <v>-0.19267822736030829</v>
      </c>
    </row>
    <row r="17" spans="1:10" ht="13" x14ac:dyDescent="0.15">
      <c r="A17" s="1" t="s">
        <v>15</v>
      </c>
      <c r="B17" s="19">
        <v>57</v>
      </c>
      <c r="C17" s="19">
        <f>+'Julio 2017'!B17</f>
        <v>58</v>
      </c>
      <c r="D17" s="17">
        <f t="shared" si="2"/>
        <v>-1.7241379310344827</v>
      </c>
      <c r="E17" s="2">
        <f>+B17+'Junio 2018'!E17</f>
        <v>502</v>
      </c>
      <c r="F17" s="2">
        <f>+C17+'Junio 2018'!F17</f>
        <v>438</v>
      </c>
      <c r="G17" s="17">
        <f t="shared" si="0"/>
        <v>14.611872146118721</v>
      </c>
      <c r="H17" s="2">
        <f>+B17-C17+'Junio 2018'!H17</f>
        <v>767</v>
      </c>
      <c r="I17" s="18">
        <f>+'Julio 2017'!H17</f>
        <v>719</v>
      </c>
      <c r="J17" s="17">
        <f t="shared" si="1"/>
        <v>6.6759388038942973</v>
      </c>
    </row>
    <row r="18" spans="1:10" ht="13" x14ac:dyDescent="0.15">
      <c r="A18" s="1" t="s">
        <v>31</v>
      </c>
      <c r="B18" s="19">
        <v>39</v>
      </c>
      <c r="C18" s="19">
        <f>+'Julio 2017'!B18</f>
        <v>24</v>
      </c>
      <c r="D18" s="17">
        <f t="shared" si="2"/>
        <v>62.5</v>
      </c>
      <c r="E18" s="2">
        <f>+B18+'Junio 2018'!E18</f>
        <v>275</v>
      </c>
      <c r="F18" s="2">
        <f>+C18+'Junio 2018'!F18</f>
        <v>244</v>
      </c>
      <c r="G18" s="17">
        <f t="shared" si="0"/>
        <v>12.704918032786885</v>
      </c>
      <c r="H18" s="2">
        <f>+B18-C18+'Junio 2018'!H18</f>
        <v>435</v>
      </c>
      <c r="I18" s="18">
        <f>+'Julio 2017'!H18</f>
        <v>388</v>
      </c>
      <c r="J18" s="17">
        <f t="shared" si="1"/>
        <v>12.11340206185567</v>
      </c>
    </row>
    <row r="19" spans="1:10" x14ac:dyDescent="0.15">
      <c r="A19" s="8" t="s">
        <v>3</v>
      </c>
      <c r="B19" s="6">
        <f t="shared" ref="B19" si="5">+B14+B16+B15+B17+B18</f>
        <v>376</v>
      </c>
      <c r="C19" s="6">
        <f>SUM(C14:C18)</f>
        <v>358</v>
      </c>
      <c r="D19" s="7">
        <f>+(B19-C19)*100/C19</f>
        <v>5.027932960893855</v>
      </c>
      <c r="E19" s="6">
        <f>SUM(E14:E18)</f>
        <v>3149</v>
      </c>
      <c r="F19" s="6">
        <f>SUM(F14:F18)</f>
        <v>2934</v>
      </c>
      <c r="G19" s="7">
        <f t="shared" si="0"/>
        <v>7.3278800272665308</v>
      </c>
      <c r="H19" s="6">
        <f>SUM(H14:H18)</f>
        <v>4928</v>
      </c>
      <c r="I19" s="6">
        <f>SUM(I14:I18)</f>
        <v>4762</v>
      </c>
      <c r="J19" s="7">
        <f t="shared" si="1"/>
        <v>3.485930281394372</v>
      </c>
    </row>
    <row r="20" spans="1:10" ht="13" x14ac:dyDescent="0.15">
      <c r="A20" s="1" t="s">
        <v>16</v>
      </c>
      <c r="B20" s="19">
        <v>28</v>
      </c>
      <c r="C20" s="19">
        <f>+'Julio 2017'!B20</f>
        <v>22</v>
      </c>
      <c r="D20" s="17">
        <f t="shared" ref="D20:D27" si="6">+(B20-C20)*100/C20</f>
        <v>27.272727272727273</v>
      </c>
      <c r="E20" s="2">
        <f>+B20+'Junio 2018'!E20</f>
        <v>208</v>
      </c>
      <c r="F20" s="2">
        <f>+C20+'Junio 2018'!F20</f>
        <v>199</v>
      </c>
      <c r="G20" s="17">
        <f t="shared" si="0"/>
        <v>4.5226130653266328</v>
      </c>
      <c r="H20" s="2">
        <f>+B20-C20+'Junio 2018'!H20</f>
        <v>347</v>
      </c>
      <c r="I20" s="18">
        <f>+'Julio 2017'!H20</f>
        <v>335</v>
      </c>
      <c r="J20" s="17">
        <f t="shared" si="1"/>
        <v>3.5820895522388061</v>
      </c>
    </row>
    <row r="21" spans="1:10" ht="13" x14ac:dyDescent="0.15">
      <c r="A21" s="1" t="s">
        <v>17</v>
      </c>
      <c r="B21" s="19">
        <v>29</v>
      </c>
      <c r="C21" s="19">
        <f>+'Julio 2017'!B21</f>
        <v>15</v>
      </c>
      <c r="D21" s="17">
        <f t="shared" si="6"/>
        <v>93.333333333333329</v>
      </c>
      <c r="E21" s="2">
        <f>+B21+'Junio 2018'!E21</f>
        <v>225</v>
      </c>
      <c r="F21" s="2">
        <f>+C21+'Junio 2018'!F21</f>
        <v>205</v>
      </c>
      <c r="G21" s="17">
        <f t="shared" si="0"/>
        <v>9.7560975609756095</v>
      </c>
      <c r="H21" s="2">
        <f>+B21-C21+'Junio 2018'!H21</f>
        <v>362</v>
      </c>
      <c r="I21" s="18">
        <f>+'Julio 2017'!H21</f>
        <v>342</v>
      </c>
      <c r="J21" s="17">
        <f t="shared" si="1"/>
        <v>5.8479532163742691</v>
      </c>
    </row>
    <row r="22" spans="1:10" ht="13" x14ac:dyDescent="0.15">
      <c r="A22" s="1" t="s">
        <v>19</v>
      </c>
      <c r="B22" s="19">
        <v>15</v>
      </c>
      <c r="C22" s="19">
        <f>+'Julio 2017'!B22</f>
        <v>7</v>
      </c>
      <c r="D22" s="17">
        <f t="shared" si="6"/>
        <v>114.28571428571429</v>
      </c>
      <c r="E22" s="2">
        <f>+B22+'Junio 2018'!E22</f>
        <v>108</v>
      </c>
      <c r="F22" s="2">
        <f>+C22+'Junio 2018'!F22</f>
        <v>69</v>
      </c>
      <c r="G22" s="17">
        <f t="shared" si="0"/>
        <v>56.521739130434781</v>
      </c>
      <c r="H22" s="2">
        <f>+B22-C22+'Junio 2018'!H22</f>
        <v>160</v>
      </c>
      <c r="I22" s="18">
        <f>+'Julio 2017'!H22</f>
        <v>123</v>
      </c>
      <c r="J22" s="17">
        <f t="shared" si="1"/>
        <v>30.081300813008131</v>
      </c>
    </row>
    <row r="23" spans="1:10" ht="13" x14ac:dyDescent="0.15">
      <c r="A23" s="1" t="s">
        <v>18</v>
      </c>
      <c r="B23" s="19">
        <v>12</v>
      </c>
      <c r="C23" s="19">
        <f>+'Julio 2017'!B23</f>
        <v>15</v>
      </c>
      <c r="D23" s="17">
        <f t="shared" si="6"/>
        <v>-20</v>
      </c>
      <c r="E23" s="2">
        <f>+B23+'Junio 2018'!E23</f>
        <v>106</v>
      </c>
      <c r="F23" s="2">
        <f>+C23+'Junio 2018'!F23</f>
        <v>110</v>
      </c>
      <c r="G23" s="17">
        <f t="shared" si="0"/>
        <v>-3.6363636363636362</v>
      </c>
      <c r="H23" s="2">
        <f>+B23-C23+'Junio 2018'!H23</f>
        <v>178</v>
      </c>
      <c r="I23" s="18">
        <f>+'Julio 2017'!H23</f>
        <v>178</v>
      </c>
      <c r="J23" s="17">
        <f t="shared" si="1"/>
        <v>0</v>
      </c>
    </row>
    <row r="24" spans="1:10" ht="13" x14ac:dyDescent="0.15">
      <c r="A24" s="1" t="s">
        <v>20</v>
      </c>
      <c r="B24" s="19">
        <v>16</v>
      </c>
      <c r="C24" s="19">
        <f>+'Julio 2017'!B24</f>
        <v>15</v>
      </c>
      <c r="D24" s="17">
        <f t="shared" si="6"/>
        <v>6.666666666666667</v>
      </c>
      <c r="E24" s="2">
        <f>+B24+'Junio 2018'!E24</f>
        <v>132</v>
      </c>
      <c r="F24" s="2">
        <f>+C24+'Junio 2018'!F24</f>
        <v>103</v>
      </c>
      <c r="G24" s="17">
        <f t="shared" si="0"/>
        <v>28.155339805825243</v>
      </c>
      <c r="H24" s="2">
        <f>+B24-C24+'Junio 2018'!H24</f>
        <v>204</v>
      </c>
      <c r="I24" s="18">
        <f>+'Julio 2017'!H24</f>
        <v>150</v>
      </c>
      <c r="J24" s="17">
        <f t="shared" si="1"/>
        <v>36</v>
      </c>
    </row>
    <row r="25" spans="1:10" ht="13" x14ac:dyDescent="0.15">
      <c r="A25" s="1" t="s">
        <v>22</v>
      </c>
      <c r="B25" s="19">
        <v>25</v>
      </c>
      <c r="C25" s="19">
        <f>+'Julio 2017'!B25</f>
        <v>24</v>
      </c>
      <c r="D25" s="17">
        <f t="shared" si="6"/>
        <v>4.166666666666667</v>
      </c>
      <c r="E25" s="2">
        <f>+B25+'Junio 2018'!E25</f>
        <v>192</v>
      </c>
      <c r="F25" s="2">
        <f>+C25+'Junio 2018'!F25</f>
        <v>179</v>
      </c>
      <c r="G25" s="17">
        <f t="shared" si="0"/>
        <v>7.2625698324022343</v>
      </c>
      <c r="H25" s="2">
        <f>+B25-C25+'Junio 2018'!H25</f>
        <v>297</v>
      </c>
      <c r="I25" s="18">
        <f>+'Julio 2017'!H25</f>
        <v>296</v>
      </c>
      <c r="J25" s="17">
        <f t="shared" si="1"/>
        <v>0.33783783783783783</v>
      </c>
    </row>
    <row r="26" spans="1:10" ht="13" x14ac:dyDescent="0.15">
      <c r="A26" s="1" t="s">
        <v>21</v>
      </c>
      <c r="B26" s="19">
        <v>8</v>
      </c>
      <c r="C26" s="19">
        <f>+'Julio 2017'!B26</f>
        <v>11</v>
      </c>
      <c r="D26" s="17">
        <f t="shared" si="6"/>
        <v>-27.272727272727273</v>
      </c>
      <c r="E26" s="2">
        <f>+B26+'Junio 2018'!E26</f>
        <v>64</v>
      </c>
      <c r="F26" s="2">
        <f>+C26+'Junio 2018'!F26</f>
        <v>51</v>
      </c>
      <c r="G26" s="17">
        <f t="shared" si="0"/>
        <v>25.490196078431371</v>
      </c>
      <c r="H26" s="2">
        <f>+B26-C26+'Junio 2018'!H26</f>
        <v>100</v>
      </c>
      <c r="I26" s="18">
        <f>+'Julio 2017'!H26</f>
        <v>87</v>
      </c>
      <c r="J26" s="17">
        <f t="shared" si="1"/>
        <v>14.942528735632184</v>
      </c>
    </row>
    <row r="27" spans="1:10" ht="13" x14ac:dyDescent="0.15">
      <c r="A27" s="1" t="s">
        <v>30</v>
      </c>
      <c r="B27" s="19">
        <v>2</v>
      </c>
      <c r="C27" s="19">
        <f>+'Julio 2017'!B27</f>
        <v>5</v>
      </c>
      <c r="D27" s="17">
        <f t="shared" si="6"/>
        <v>-60</v>
      </c>
      <c r="E27" s="2">
        <f>+B27+'Junio 2018'!E27</f>
        <v>24</v>
      </c>
      <c r="F27" s="2">
        <f>+C27+'Junio 2018'!F27</f>
        <v>25</v>
      </c>
      <c r="G27" s="17">
        <f t="shared" si="0"/>
        <v>-4</v>
      </c>
      <c r="H27" s="2">
        <f>+B27-C27+'Junio 2018'!H27</f>
        <v>31</v>
      </c>
      <c r="I27" s="18">
        <f>+'Julio 2017'!H27</f>
        <v>34</v>
      </c>
      <c r="J27" s="17">
        <f t="shared" si="1"/>
        <v>-8.8235294117647065</v>
      </c>
    </row>
    <row r="28" spans="1:10" x14ac:dyDescent="0.15">
      <c r="A28" s="8" t="s">
        <v>27</v>
      </c>
      <c r="B28" s="6">
        <f>SUM(B20:B27)</f>
        <v>135</v>
      </c>
      <c r="C28" s="6">
        <f>SUM(C20:C27)</f>
        <v>114</v>
      </c>
      <c r="D28" s="7">
        <f>+(B28-C28)*100/C28</f>
        <v>18.421052631578949</v>
      </c>
      <c r="E28" s="6">
        <f>SUM(E20:E27)</f>
        <v>1059</v>
      </c>
      <c r="F28" s="6">
        <f>SUM(F20:F27)</f>
        <v>941</v>
      </c>
      <c r="G28" s="7">
        <f>+(E28-F28)*100/F28</f>
        <v>12.539851222104145</v>
      </c>
      <c r="H28" s="6">
        <f>SUM(H20:H27)</f>
        <v>1679</v>
      </c>
      <c r="I28" s="6">
        <f>SUM(I20:I27)</f>
        <v>1545</v>
      </c>
      <c r="J28" s="7">
        <f>+(H28-I28)*100/I28</f>
        <v>8.6731391585760527</v>
      </c>
    </row>
    <row r="29" spans="1:10" ht="14" x14ac:dyDescent="0.15">
      <c r="A29" s="16" t="s">
        <v>28</v>
      </c>
      <c r="B29" s="14">
        <f>+B7+B13+B19+B28</f>
        <v>2338</v>
      </c>
      <c r="C29" s="14">
        <f>+C7+C13+C19+C28</f>
        <v>2157</v>
      </c>
      <c r="D29" s="15">
        <f>+(B29-C29)*100/C29</f>
        <v>8.3912841910060276</v>
      </c>
      <c r="E29" s="14">
        <f t="shared" ref="E29:I29" si="7">+E7+E13+E19+E28</f>
        <v>19308</v>
      </c>
      <c r="F29" s="14">
        <f t="shared" si="7"/>
        <v>17669</v>
      </c>
      <c r="G29" s="15">
        <f>+(E29-F29)*100/F29</f>
        <v>9.2761333408795057</v>
      </c>
      <c r="H29" s="14">
        <f t="shared" si="7"/>
        <v>29944</v>
      </c>
      <c r="I29" s="14">
        <f t="shared" si="7"/>
        <v>28350</v>
      </c>
      <c r="J29" s="15">
        <f>+(H29-I29)*100/I29</f>
        <v>5.6225749559082896</v>
      </c>
    </row>
    <row r="30" spans="1:10" x14ac:dyDescent="0.15">
      <c r="A30" s="13" t="s">
        <v>29</v>
      </c>
      <c r="B30" s="13">
        <f>+B29-B7</f>
        <v>1788</v>
      </c>
      <c r="C30" s="13">
        <f>+C29-C7</f>
        <v>1678</v>
      </c>
      <c r="D30" s="12">
        <f>+(B30-C30)*100/C30</f>
        <v>6.5554231227651965</v>
      </c>
      <c r="E30" s="13">
        <f t="shared" ref="E30:I30" si="8">+E29-E7</f>
        <v>14792</v>
      </c>
      <c r="F30" s="13">
        <f t="shared" si="8"/>
        <v>13692</v>
      </c>
      <c r="G30" s="12">
        <f>+(E30-F30)*100/F30</f>
        <v>8.0338884019865606</v>
      </c>
      <c r="H30" s="13">
        <f t="shared" si="8"/>
        <v>22927</v>
      </c>
      <c r="I30" s="13">
        <f t="shared" si="8"/>
        <v>21907</v>
      </c>
      <c r="J30" s="12">
        <f>+(H30-I30)*100/I30</f>
        <v>4.6560460126900081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0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161</v>
      </c>
      <c r="C4" s="19">
        <f>+'Junio 2017'!B4</f>
        <v>173</v>
      </c>
      <c r="D4" s="17">
        <f>+(B4-C4)*100/C4</f>
        <v>-6.9364161849710984</v>
      </c>
      <c r="E4" s="2">
        <f>+B4+'Mayo 2018'!E4</f>
        <v>1199</v>
      </c>
      <c r="F4" s="2">
        <f>+C4+'Mayo 2018'!F4</f>
        <v>995</v>
      </c>
      <c r="G4" s="17">
        <f t="shared" ref="G4:G27" si="0">+(E4-F4)*100/F4</f>
        <v>20.502512562814072</v>
      </c>
      <c r="H4" s="2">
        <f>+B4-C4+'Mayo 2018'!H4</f>
        <v>2021</v>
      </c>
      <c r="I4" s="18">
        <f>+'Junio 2017'!H4</f>
        <v>1868</v>
      </c>
      <c r="J4" s="17">
        <f t="shared" ref="J4:J27" si="1">+(H4-I4)*100/I4</f>
        <v>8.1905781584582442</v>
      </c>
    </row>
    <row r="5" spans="1:10" ht="13" x14ac:dyDescent="0.15">
      <c r="A5" s="1" t="s">
        <v>5</v>
      </c>
      <c r="B5" s="19">
        <v>237</v>
      </c>
      <c r="C5" s="19">
        <f>+'Junio 2017'!B5</f>
        <v>214</v>
      </c>
      <c r="D5" s="17">
        <f t="shared" ref="D5:D18" si="2">+(B5-C5)*100/C5</f>
        <v>10.747663551401869</v>
      </c>
      <c r="E5" s="2">
        <f>+B5+'Mayo 2018'!E5</f>
        <v>1318</v>
      </c>
      <c r="F5" s="2">
        <f>+C5+'Mayo 2018'!F5</f>
        <v>1157</v>
      </c>
      <c r="G5" s="17">
        <f t="shared" si="0"/>
        <v>13.915298184961106</v>
      </c>
      <c r="H5" s="2">
        <f>+B5-C5+'Mayo 2018'!H5</f>
        <v>2298</v>
      </c>
      <c r="I5" s="18">
        <f>+'Junio 2017'!H5</f>
        <v>2147</v>
      </c>
      <c r="J5" s="17">
        <f t="shared" si="1"/>
        <v>7.0330693991616204</v>
      </c>
    </row>
    <row r="6" spans="1:10" ht="13" x14ac:dyDescent="0.15">
      <c r="A6" s="1" t="s">
        <v>6</v>
      </c>
      <c r="B6" s="19">
        <v>234</v>
      </c>
      <c r="C6" s="19">
        <f>+'Junio 2017'!B6</f>
        <v>226</v>
      </c>
      <c r="D6" s="17">
        <f t="shared" si="2"/>
        <v>3.5398230088495577</v>
      </c>
      <c r="E6" s="2">
        <f>+B6+'Mayo 2018'!E6</f>
        <v>1449</v>
      </c>
      <c r="F6" s="2">
        <f>+C6+'Mayo 2018'!F6</f>
        <v>1346</v>
      </c>
      <c r="G6" s="17">
        <f t="shared" si="0"/>
        <v>7.6523031203566125</v>
      </c>
      <c r="H6" s="2">
        <f>+B6-C6+'Mayo 2018'!H6</f>
        <v>2627</v>
      </c>
      <c r="I6" s="18">
        <f>+'Junio 2017'!H6</f>
        <v>2482</v>
      </c>
      <c r="J6" s="17">
        <f t="shared" si="1"/>
        <v>5.8420628525382758</v>
      </c>
    </row>
    <row r="7" spans="1:10" x14ac:dyDescent="0.15">
      <c r="A7" s="8" t="s">
        <v>1</v>
      </c>
      <c r="B7" s="6">
        <f t="shared" ref="B7" si="3">+B4+B5+B6</f>
        <v>632</v>
      </c>
      <c r="C7" s="6">
        <f>SUM(C4:C6)</f>
        <v>613</v>
      </c>
      <c r="D7" s="7">
        <f>+(B7-C7)*100/C7</f>
        <v>3.0995106035889068</v>
      </c>
      <c r="E7" s="6">
        <f>SUM(E4:E6)</f>
        <v>3966</v>
      </c>
      <c r="F7" s="6">
        <f>SUM(F4:F6)</f>
        <v>3498</v>
      </c>
      <c r="G7" s="7">
        <f t="shared" si="0"/>
        <v>13.379073756432247</v>
      </c>
      <c r="H7" s="6">
        <f>SUM(H4:H6)</f>
        <v>6946</v>
      </c>
      <c r="I7" s="6">
        <f>SUM(I4:I6)</f>
        <v>6497</v>
      </c>
      <c r="J7" s="7">
        <f t="shared" si="1"/>
        <v>6.9108819455133137</v>
      </c>
    </row>
    <row r="8" spans="1:10" ht="13" x14ac:dyDescent="0.15">
      <c r="A8" s="1" t="s">
        <v>7</v>
      </c>
      <c r="B8" s="19">
        <v>239</v>
      </c>
      <c r="C8" s="19">
        <f>+'Junio 2017'!B8</f>
        <v>231</v>
      </c>
      <c r="D8" s="17">
        <f t="shared" si="2"/>
        <v>3.4632034632034632</v>
      </c>
      <c r="E8" s="2">
        <f>+B8+'Mayo 2018'!E8</f>
        <v>1440</v>
      </c>
      <c r="F8" s="2">
        <f>+C8+'Mayo 2018'!F8</f>
        <v>1358</v>
      </c>
      <c r="G8" s="17">
        <f t="shared" si="0"/>
        <v>6.0382916053019144</v>
      </c>
      <c r="H8" s="2">
        <f>+B8-C8+'Mayo 2018'!H8</f>
        <v>2606</v>
      </c>
      <c r="I8" s="18">
        <f>+'Junio 2017'!H8</f>
        <v>2502</v>
      </c>
      <c r="J8" s="17">
        <f t="shared" si="1"/>
        <v>4.1566746602717828</v>
      </c>
    </row>
    <row r="9" spans="1:10" ht="13" x14ac:dyDescent="0.15">
      <c r="A9" s="1" t="s">
        <v>8</v>
      </c>
      <c r="B9" s="19">
        <v>281</v>
      </c>
      <c r="C9" s="19">
        <f>+'Junio 2017'!B9</f>
        <v>263</v>
      </c>
      <c r="D9" s="17">
        <f t="shared" si="2"/>
        <v>6.8441064638783269</v>
      </c>
      <c r="E9" s="2">
        <f>+B9+'Mayo 2018'!E9</f>
        <v>1823</v>
      </c>
      <c r="F9" s="2">
        <f>+C9+'Mayo 2018'!F9</f>
        <v>1646</v>
      </c>
      <c r="G9" s="17">
        <f t="shared" si="0"/>
        <v>10.753341433778857</v>
      </c>
      <c r="H9" s="2">
        <f>+B9-C9+'Mayo 2018'!H9</f>
        <v>3134</v>
      </c>
      <c r="I9" s="18">
        <f>+'Junio 2017'!H9</f>
        <v>2991</v>
      </c>
      <c r="J9" s="17">
        <f t="shared" si="1"/>
        <v>4.7810096957539283</v>
      </c>
    </row>
    <row r="10" spans="1:10" ht="13" x14ac:dyDescent="0.15">
      <c r="A10" s="1" t="s">
        <v>9</v>
      </c>
      <c r="B10" s="19">
        <v>349</v>
      </c>
      <c r="C10" s="19">
        <f>+'Junio 2017'!B10</f>
        <v>352</v>
      </c>
      <c r="D10" s="17">
        <f t="shared" si="2"/>
        <v>-0.85227272727272729</v>
      </c>
      <c r="E10" s="2">
        <f>+B10+'Mayo 2018'!E10</f>
        <v>2411</v>
      </c>
      <c r="F10" s="2">
        <f>+C10+'Mayo 2018'!F10</f>
        <v>2213</v>
      </c>
      <c r="G10" s="17">
        <f t="shared" si="0"/>
        <v>8.9471305919566202</v>
      </c>
      <c r="H10" s="2">
        <f>+B10-C10+'Mayo 2018'!H10</f>
        <v>4199</v>
      </c>
      <c r="I10" s="18">
        <f>+'Junio 2017'!H10</f>
        <v>4021</v>
      </c>
      <c r="J10" s="17">
        <f t="shared" si="1"/>
        <v>4.4267595125590651</v>
      </c>
    </row>
    <row r="11" spans="1:10" ht="13" x14ac:dyDescent="0.15">
      <c r="A11" s="1" t="s">
        <v>10</v>
      </c>
      <c r="B11" s="19">
        <v>283</v>
      </c>
      <c r="C11" s="19">
        <f>+'Junio 2017'!B11</f>
        <v>221</v>
      </c>
      <c r="D11" s="17">
        <f t="shared" si="2"/>
        <v>28.054298642533936</v>
      </c>
      <c r="E11" s="2">
        <f>+B11+'Mayo 2018'!E11</f>
        <v>1762</v>
      </c>
      <c r="F11" s="2">
        <f>+C11+'Mayo 2018'!F11</f>
        <v>1647</v>
      </c>
      <c r="G11" s="17">
        <f t="shared" si="0"/>
        <v>6.9823922282938673</v>
      </c>
      <c r="H11" s="2">
        <f>+B11-C11+'Mayo 2018'!H11</f>
        <v>3104</v>
      </c>
      <c r="I11" s="18">
        <f>+'Junio 2017'!H11</f>
        <v>2959</v>
      </c>
      <c r="J11" s="17">
        <f t="shared" si="1"/>
        <v>4.9003041568097334</v>
      </c>
    </row>
    <row r="12" spans="1:10" ht="13" x14ac:dyDescent="0.15">
      <c r="A12" s="1" t="s">
        <v>11</v>
      </c>
      <c r="B12" s="19">
        <v>315</v>
      </c>
      <c r="C12" s="19">
        <f>+'Junio 2017'!B12</f>
        <v>275</v>
      </c>
      <c r="D12" s="17">
        <f t="shared" si="2"/>
        <v>14.545454545454545</v>
      </c>
      <c r="E12" s="2">
        <f>+B12+'Mayo 2018'!E12</f>
        <v>1871</v>
      </c>
      <c r="F12" s="2">
        <f>+C12+'Mayo 2018'!F12</f>
        <v>1747</v>
      </c>
      <c r="G12" s="17">
        <f t="shared" si="0"/>
        <v>7.0978820835718377</v>
      </c>
      <c r="H12" s="2">
        <f>+B12-C12+'Mayo 2018'!H12</f>
        <v>3206</v>
      </c>
      <c r="I12" s="18">
        <f>+'Junio 2017'!H12</f>
        <v>3044</v>
      </c>
      <c r="J12" s="17">
        <f t="shared" si="1"/>
        <v>5.3219448094612352</v>
      </c>
    </row>
    <row r="13" spans="1:10" x14ac:dyDescent="0.15">
      <c r="A13" s="8" t="s">
        <v>2</v>
      </c>
      <c r="B13" s="6">
        <f t="shared" ref="B13" si="4">+B8+B9+B10+B11+B12</f>
        <v>1467</v>
      </c>
      <c r="C13" s="6">
        <f>SUM(C8:C12)</f>
        <v>1342</v>
      </c>
      <c r="D13" s="7">
        <f>+(B13-C13)*100/C13</f>
        <v>9.3144560357675115</v>
      </c>
      <c r="E13" s="6">
        <f>SUM(E8:E12)</f>
        <v>9307</v>
      </c>
      <c r="F13" s="6">
        <f>SUM(F8:F12)</f>
        <v>8611</v>
      </c>
      <c r="G13" s="7">
        <f t="shared" si="0"/>
        <v>8.082684937870166</v>
      </c>
      <c r="H13" s="6">
        <f>SUM(H8:H12)</f>
        <v>16249</v>
      </c>
      <c r="I13" s="6">
        <f>SUM(I8:I12)</f>
        <v>15517</v>
      </c>
      <c r="J13" s="7">
        <f t="shared" si="1"/>
        <v>4.7174067152155699</v>
      </c>
    </row>
    <row r="14" spans="1:10" ht="13" x14ac:dyDescent="0.15">
      <c r="A14" s="1" t="s">
        <v>12</v>
      </c>
      <c r="B14" s="19">
        <v>143</v>
      </c>
      <c r="C14" s="19">
        <f>+'Junio 2017'!B14</f>
        <v>130</v>
      </c>
      <c r="D14" s="17">
        <f t="shared" si="2"/>
        <v>10</v>
      </c>
      <c r="E14" s="2">
        <f>+B14+'Mayo 2018'!E14</f>
        <v>893</v>
      </c>
      <c r="F14" s="2">
        <f>+C14+'Mayo 2018'!F14</f>
        <v>843</v>
      </c>
      <c r="G14" s="17">
        <f t="shared" si="0"/>
        <v>5.9311981020166078</v>
      </c>
      <c r="H14" s="2">
        <f>+B14-C14+'Mayo 2018'!H14</f>
        <v>1534</v>
      </c>
      <c r="I14" s="18">
        <f>+'Junio 2017'!H14</f>
        <v>1535</v>
      </c>
      <c r="J14" s="17">
        <f t="shared" si="1"/>
        <v>-6.5146579804560262E-2</v>
      </c>
    </row>
    <row r="15" spans="1:10" ht="13" x14ac:dyDescent="0.15">
      <c r="A15" s="1" t="s">
        <v>13</v>
      </c>
      <c r="B15" s="19">
        <v>85</v>
      </c>
      <c r="C15" s="19">
        <f>+'Junio 2017'!B15</f>
        <v>91</v>
      </c>
      <c r="D15" s="17">
        <f t="shared" si="2"/>
        <v>-6.5934065934065931</v>
      </c>
      <c r="E15" s="2">
        <f>+B15+'Mayo 2018'!E15</f>
        <v>625</v>
      </c>
      <c r="F15" s="2">
        <f>+C15+'Mayo 2018'!F15</f>
        <v>587</v>
      </c>
      <c r="G15" s="17">
        <f t="shared" si="0"/>
        <v>6.4735945485519588</v>
      </c>
      <c r="H15" s="2">
        <f>+B15-C15+'Mayo 2018'!H15</f>
        <v>1158</v>
      </c>
      <c r="I15" s="18">
        <f>+'Junio 2017'!H15</f>
        <v>1065</v>
      </c>
      <c r="J15" s="17">
        <f t="shared" si="1"/>
        <v>8.7323943661971839</v>
      </c>
    </row>
    <row r="16" spans="1:10" ht="13" x14ac:dyDescent="0.15">
      <c r="A16" s="1" t="s">
        <v>14</v>
      </c>
      <c r="B16" s="19">
        <v>80</v>
      </c>
      <c r="C16" s="19">
        <f>+'Junio 2017'!B16</f>
        <v>83</v>
      </c>
      <c r="D16" s="17">
        <f t="shared" si="2"/>
        <v>-3.6144578313253013</v>
      </c>
      <c r="E16" s="2">
        <f>+B16+'Mayo 2018'!E16</f>
        <v>574</v>
      </c>
      <c r="F16" s="2">
        <f>+C16+'Mayo 2018'!F16</f>
        <v>546</v>
      </c>
      <c r="G16" s="17">
        <f t="shared" si="0"/>
        <v>5.1282051282051286</v>
      </c>
      <c r="H16" s="2">
        <f>+B16-C16+'Mayo 2018'!H16</f>
        <v>1030</v>
      </c>
      <c r="I16" s="18">
        <f>+'Junio 2017'!H16</f>
        <v>1044</v>
      </c>
      <c r="J16" s="17">
        <f t="shared" si="1"/>
        <v>-1.3409961685823755</v>
      </c>
    </row>
    <row r="17" spans="1:10" ht="13" x14ac:dyDescent="0.15">
      <c r="A17" s="1" t="s">
        <v>15</v>
      </c>
      <c r="B17" s="19">
        <v>73</v>
      </c>
      <c r="C17" s="19">
        <f>+'Junio 2017'!B17</f>
        <v>55</v>
      </c>
      <c r="D17" s="17">
        <f t="shared" si="2"/>
        <v>32.727272727272727</v>
      </c>
      <c r="E17" s="2">
        <f>+B17+'Mayo 2018'!E17</f>
        <v>445</v>
      </c>
      <c r="F17" s="2">
        <f>+C17+'Mayo 2018'!F17</f>
        <v>380</v>
      </c>
      <c r="G17" s="17">
        <f t="shared" si="0"/>
        <v>17.105263157894736</v>
      </c>
      <c r="H17" s="2">
        <f>+B17-C17+'Mayo 2018'!H17</f>
        <v>768</v>
      </c>
      <c r="I17" s="18">
        <f>+'Junio 2017'!H17</f>
        <v>725</v>
      </c>
      <c r="J17" s="17">
        <f t="shared" si="1"/>
        <v>5.931034482758621</v>
      </c>
    </row>
    <row r="18" spans="1:10" ht="13" x14ac:dyDescent="0.15">
      <c r="A18" s="1" t="s">
        <v>31</v>
      </c>
      <c r="B18" s="19">
        <v>49</v>
      </c>
      <c r="C18" s="19">
        <f>+'Junio 2017'!B18</f>
        <v>36</v>
      </c>
      <c r="D18" s="17">
        <f t="shared" si="2"/>
        <v>36.111111111111114</v>
      </c>
      <c r="E18" s="2">
        <f>+B18+'Mayo 2018'!E18</f>
        <v>236</v>
      </c>
      <c r="F18" s="2">
        <f>+C18+'Mayo 2018'!F18</f>
        <v>220</v>
      </c>
      <c r="G18" s="17">
        <f t="shared" si="0"/>
        <v>7.2727272727272725</v>
      </c>
      <c r="H18" s="2">
        <f>+B18-C18+'Mayo 2018'!H18</f>
        <v>420</v>
      </c>
      <c r="I18" s="18">
        <f>+'Junio 2017'!H18</f>
        <v>384</v>
      </c>
      <c r="J18" s="17">
        <f t="shared" si="1"/>
        <v>9.375</v>
      </c>
    </row>
    <row r="19" spans="1:10" x14ac:dyDescent="0.15">
      <c r="A19" s="8" t="s">
        <v>3</v>
      </c>
      <c r="B19" s="6">
        <f t="shared" ref="B19" si="5">+B14+B16+B15+B17+B18</f>
        <v>430</v>
      </c>
      <c r="C19" s="6">
        <f>SUM(C14:C18)</f>
        <v>395</v>
      </c>
      <c r="D19" s="7">
        <f>+(B19-C19)*100/C19</f>
        <v>8.8607594936708853</v>
      </c>
      <c r="E19" s="6">
        <f>SUM(E14:E18)</f>
        <v>2773</v>
      </c>
      <c r="F19" s="6">
        <f>SUM(F14:F18)</f>
        <v>2576</v>
      </c>
      <c r="G19" s="7">
        <f t="shared" si="0"/>
        <v>7.6475155279503104</v>
      </c>
      <c r="H19" s="6">
        <f>SUM(H14:H18)</f>
        <v>4910</v>
      </c>
      <c r="I19" s="6">
        <f>SUM(I14:I18)</f>
        <v>4753</v>
      </c>
      <c r="J19" s="7">
        <f t="shared" si="1"/>
        <v>3.3031769408794447</v>
      </c>
    </row>
    <row r="20" spans="1:10" ht="13" x14ac:dyDescent="0.15">
      <c r="A20" s="1" t="s">
        <v>16</v>
      </c>
      <c r="B20" s="19">
        <v>32</v>
      </c>
      <c r="C20" s="19">
        <f>+'Junio 2017'!B20</f>
        <v>22</v>
      </c>
      <c r="D20" s="17">
        <f t="shared" ref="D20:D27" si="6">+(B20-C20)*100/C20</f>
        <v>45.454545454545453</v>
      </c>
      <c r="E20" s="2">
        <f>+B20+'Mayo 2018'!E20</f>
        <v>180</v>
      </c>
      <c r="F20" s="2">
        <f>+C20+'Mayo 2018'!F20</f>
        <v>177</v>
      </c>
      <c r="G20" s="17">
        <f t="shared" si="0"/>
        <v>1.6949152542372881</v>
      </c>
      <c r="H20" s="2">
        <f>+B20-C20+'Mayo 2018'!H20</f>
        <v>341</v>
      </c>
      <c r="I20" s="18">
        <f>+'Junio 2017'!H20</f>
        <v>331</v>
      </c>
      <c r="J20" s="17">
        <f t="shared" si="1"/>
        <v>3.0211480362537766</v>
      </c>
    </row>
    <row r="21" spans="1:10" ht="13" x14ac:dyDescent="0.15">
      <c r="A21" s="1" t="s">
        <v>17</v>
      </c>
      <c r="B21" s="19">
        <v>33</v>
      </c>
      <c r="C21" s="19">
        <f>+'Junio 2017'!B21</f>
        <v>30</v>
      </c>
      <c r="D21" s="17">
        <f t="shared" si="6"/>
        <v>10</v>
      </c>
      <c r="E21" s="2">
        <f>+B21+'Mayo 2018'!E21</f>
        <v>196</v>
      </c>
      <c r="F21" s="2">
        <f>+C21+'Mayo 2018'!F21</f>
        <v>190</v>
      </c>
      <c r="G21" s="17">
        <f t="shared" si="0"/>
        <v>3.1578947368421053</v>
      </c>
      <c r="H21" s="2">
        <f>+B21-C21+'Mayo 2018'!H21</f>
        <v>348</v>
      </c>
      <c r="I21" s="18">
        <f>+'Junio 2017'!H21</f>
        <v>351</v>
      </c>
      <c r="J21" s="17">
        <f t="shared" si="1"/>
        <v>-0.85470085470085466</v>
      </c>
    </row>
    <row r="22" spans="1:10" ht="13" x14ac:dyDescent="0.15">
      <c r="A22" s="1" t="s">
        <v>19</v>
      </c>
      <c r="B22" s="19">
        <v>18</v>
      </c>
      <c r="C22" s="19">
        <f>+'Junio 2017'!B22</f>
        <v>10</v>
      </c>
      <c r="D22" s="17">
        <f t="shared" si="6"/>
        <v>80</v>
      </c>
      <c r="E22" s="2">
        <f>+B22+'Mayo 2018'!E22</f>
        <v>93</v>
      </c>
      <c r="F22" s="2">
        <f>+C22+'Mayo 2018'!F22</f>
        <v>62</v>
      </c>
      <c r="G22" s="17">
        <f t="shared" si="0"/>
        <v>50</v>
      </c>
      <c r="H22" s="2">
        <f>+B22-C22+'Mayo 2018'!H22</f>
        <v>152</v>
      </c>
      <c r="I22" s="18">
        <f>+'Junio 2017'!H22</f>
        <v>126</v>
      </c>
      <c r="J22" s="17">
        <f t="shared" si="1"/>
        <v>20.634920634920636</v>
      </c>
    </row>
    <row r="23" spans="1:10" ht="13" x14ac:dyDescent="0.15">
      <c r="A23" s="1" t="s">
        <v>18</v>
      </c>
      <c r="B23" s="19">
        <v>16</v>
      </c>
      <c r="C23" s="19">
        <f>+'Junio 2017'!B23</f>
        <v>13</v>
      </c>
      <c r="D23" s="17">
        <f t="shared" si="6"/>
        <v>23.076923076923077</v>
      </c>
      <c r="E23" s="2">
        <f>+B23+'Mayo 2018'!E23</f>
        <v>94</v>
      </c>
      <c r="F23" s="2">
        <f>+C23+'Mayo 2018'!F23</f>
        <v>95</v>
      </c>
      <c r="G23" s="17">
        <f t="shared" si="0"/>
        <v>-1.0526315789473684</v>
      </c>
      <c r="H23" s="2">
        <f>+B23-C23+'Mayo 2018'!H23</f>
        <v>181</v>
      </c>
      <c r="I23" s="18">
        <f>+'Junio 2017'!H23</f>
        <v>175</v>
      </c>
      <c r="J23" s="17">
        <f t="shared" si="1"/>
        <v>3.4285714285714284</v>
      </c>
    </row>
    <row r="24" spans="1:10" ht="13" x14ac:dyDescent="0.15">
      <c r="A24" s="1" t="s">
        <v>20</v>
      </c>
      <c r="B24" s="19">
        <v>18</v>
      </c>
      <c r="C24" s="19">
        <f>+'Junio 2017'!B24</f>
        <v>12</v>
      </c>
      <c r="D24" s="17">
        <f t="shared" si="6"/>
        <v>50</v>
      </c>
      <c r="E24" s="2">
        <f>+B24+'Mayo 2018'!E24</f>
        <v>116</v>
      </c>
      <c r="F24" s="2">
        <f>+C24+'Mayo 2018'!F24</f>
        <v>88</v>
      </c>
      <c r="G24" s="17">
        <f t="shared" si="0"/>
        <v>31.818181818181817</v>
      </c>
      <c r="H24" s="2">
        <f>+B24-C24+'Mayo 2018'!H24</f>
        <v>203</v>
      </c>
      <c r="I24" s="18">
        <f>+'Junio 2017'!H24</f>
        <v>145</v>
      </c>
      <c r="J24" s="17">
        <f t="shared" si="1"/>
        <v>40</v>
      </c>
    </row>
    <row r="25" spans="1:10" ht="13" x14ac:dyDescent="0.15">
      <c r="A25" s="1" t="s">
        <v>22</v>
      </c>
      <c r="B25" s="19">
        <v>40</v>
      </c>
      <c r="C25" s="19">
        <f>+'Junio 2017'!B25</f>
        <v>15</v>
      </c>
      <c r="D25" s="17">
        <f t="shared" si="6"/>
        <v>166.66666666666666</v>
      </c>
      <c r="E25" s="2">
        <f>+B25+'Mayo 2018'!E25</f>
        <v>167</v>
      </c>
      <c r="F25" s="2">
        <f>+C25+'Mayo 2018'!F25</f>
        <v>155</v>
      </c>
      <c r="G25" s="17">
        <f t="shared" si="0"/>
        <v>7.741935483870968</v>
      </c>
      <c r="H25" s="2">
        <f>+B25-C25+'Mayo 2018'!H25</f>
        <v>296</v>
      </c>
      <c r="I25" s="18">
        <f>+'Junio 2017'!H25</f>
        <v>297</v>
      </c>
      <c r="J25" s="17">
        <f t="shared" si="1"/>
        <v>-0.33670033670033672</v>
      </c>
    </row>
    <row r="26" spans="1:10" ht="13" x14ac:dyDescent="0.15">
      <c r="A26" s="1" t="s">
        <v>21</v>
      </c>
      <c r="B26" s="19">
        <v>10</v>
      </c>
      <c r="C26" s="19">
        <f>+'Junio 2017'!B26</f>
        <v>7</v>
      </c>
      <c r="D26" s="17">
        <f t="shared" si="6"/>
        <v>42.857142857142854</v>
      </c>
      <c r="E26" s="2">
        <f>+B26+'Mayo 2018'!E26</f>
        <v>56</v>
      </c>
      <c r="F26" s="2">
        <f>+C26+'Mayo 2018'!F26</f>
        <v>40</v>
      </c>
      <c r="G26" s="17">
        <f t="shared" si="0"/>
        <v>40</v>
      </c>
      <c r="H26" s="2">
        <f>+B26-C26+'Mayo 2018'!H26</f>
        <v>103</v>
      </c>
      <c r="I26" s="18">
        <f>+'Junio 2017'!H26</f>
        <v>79</v>
      </c>
      <c r="J26" s="17">
        <f t="shared" si="1"/>
        <v>30.379746835443036</v>
      </c>
    </row>
    <row r="27" spans="1:10" ht="13" x14ac:dyDescent="0.15">
      <c r="A27" s="1" t="s">
        <v>30</v>
      </c>
      <c r="B27" s="19">
        <v>3</v>
      </c>
      <c r="C27" s="19">
        <f>+'Junio 2017'!B27</f>
        <v>4</v>
      </c>
      <c r="D27" s="17">
        <f t="shared" si="6"/>
        <v>-25</v>
      </c>
      <c r="E27" s="2">
        <f>+B27+'Mayo 2018'!E27</f>
        <v>22</v>
      </c>
      <c r="F27" s="2">
        <f>+C27+'Mayo 2018'!F27</f>
        <v>20</v>
      </c>
      <c r="G27" s="17">
        <f t="shared" si="0"/>
        <v>10</v>
      </c>
      <c r="H27" s="2">
        <f>+B27-C27+'Mayo 2018'!H27</f>
        <v>34</v>
      </c>
      <c r="I27" s="18">
        <f>+'Junio 2017'!H27</f>
        <v>32</v>
      </c>
      <c r="J27" s="17">
        <f t="shared" si="1"/>
        <v>6.25</v>
      </c>
    </row>
    <row r="28" spans="1:10" x14ac:dyDescent="0.15">
      <c r="A28" s="8" t="s">
        <v>27</v>
      </c>
      <c r="B28" s="6">
        <f>SUM(B20:B27)</f>
        <v>170</v>
      </c>
      <c r="C28" s="6">
        <f>SUM(C20:C27)</f>
        <v>113</v>
      </c>
      <c r="D28" s="7">
        <f>+(B28-C28)*100/C28</f>
        <v>50.442477876106196</v>
      </c>
      <c r="E28" s="6">
        <f>SUM(E20:E27)</f>
        <v>924</v>
      </c>
      <c r="F28" s="6">
        <f>SUM(F20:F27)</f>
        <v>827</v>
      </c>
      <c r="G28" s="7">
        <f>+(E28-F28)*100/F28</f>
        <v>11.729141475211609</v>
      </c>
      <c r="H28" s="6">
        <f>SUM(H20:H27)</f>
        <v>1658</v>
      </c>
      <c r="I28" s="6">
        <f>SUM(I20:I27)</f>
        <v>1536</v>
      </c>
      <c r="J28" s="7">
        <f>+(H28-I28)*100/I28</f>
        <v>7.942708333333333</v>
      </c>
    </row>
    <row r="29" spans="1:10" ht="14" x14ac:dyDescent="0.15">
      <c r="A29" s="16" t="s">
        <v>28</v>
      </c>
      <c r="B29" s="14">
        <f>+B7+B13+B19+B28</f>
        <v>2699</v>
      </c>
      <c r="C29" s="14">
        <f>+C7+C13+C19+C28</f>
        <v>2463</v>
      </c>
      <c r="D29" s="15">
        <f>+(B29-C29)*100/C29</f>
        <v>9.5818107998375961</v>
      </c>
      <c r="E29" s="14">
        <f t="shared" ref="E29:I29" si="7">+E7+E13+E19+E28</f>
        <v>16970</v>
      </c>
      <c r="F29" s="14">
        <f t="shared" si="7"/>
        <v>15512</v>
      </c>
      <c r="G29" s="15">
        <f>+(E29-F29)*100/F29</f>
        <v>9.3991748323878284</v>
      </c>
      <c r="H29" s="14">
        <f t="shared" si="7"/>
        <v>29763</v>
      </c>
      <c r="I29" s="14">
        <f t="shared" si="7"/>
        <v>28303</v>
      </c>
      <c r="J29" s="15">
        <f>+(H29-I29)*100/I29</f>
        <v>5.1584637670918276</v>
      </c>
    </row>
    <row r="30" spans="1:10" x14ac:dyDescent="0.15">
      <c r="A30" s="13" t="s">
        <v>29</v>
      </c>
      <c r="B30" s="13">
        <f>+B29-B7</f>
        <v>2067</v>
      </c>
      <c r="C30" s="13">
        <f>+C29-C7</f>
        <v>1850</v>
      </c>
      <c r="D30" s="12">
        <f>+(B30-C30)*100/C30</f>
        <v>11.72972972972973</v>
      </c>
      <c r="E30" s="13">
        <f t="shared" ref="E30:I30" si="8">+E29-E7</f>
        <v>13004</v>
      </c>
      <c r="F30" s="13">
        <f t="shared" si="8"/>
        <v>12014</v>
      </c>
      <c r="G30" s="12">
        <f>+(E30-F30)*100/F30</f>
        <v>8.2403862160812391</v>
      </c>
      <c r="H30" s="13">
        <f t="shared" si="8"/>
        <v>22817</v>
      </c>
      <c r="I30" s="13">
        <f t="shared" si="8"/>
        <v>21806</v>
      </c>
      <c r="J30" s="12">
        <f>+(H30-I30)*100/I30</f>
        <v>4.6363386223975054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1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183</v>
      </c>
      <c r="C4" s="19">
        <f>+'Mayo 2017'!B4</f>
        <v>165</v>
      </c>
      <c r="D4" s="17">
        <f>+(B4-C4)*100/C4</f>
        <v>10.909090909090908</v>
      </c>
      <c r="E4" s="2">
        <f>+B4+'Abril 2018'!E4</f>
        <v>1038</v>
      </c>
      <c r="F4" s="2">
        <f>+C4+'Abril 2018'!F4</f>
        <v>822</v>
      </c>
      <c r="G4" s="17">
        <f t="shared" ref="G4:G27" si="0">+(E4-F4)*100/F4</f>
        <v>26.277372262773724</v>
      </c>
      <c r="H4" s="2">
        <f>+B4-C4+'Abril 2018'!H4</f>
        <v>2033</v>
      </c>
      <c r="I4" s="18">
        <f>+'Mayo 2017'!H4</f>
        <v>1859</v>
      </c>
      <c r="J4" s="17">
        <f t="shared" ref="J4:J27" si="1">+(H4-I4)*100/I4</f>
        <v>9.3598708983324368</v>
      </c>
    </row>
    <row r="5" spans="1:10" ht="13" x14ac:dyDescent="0.15">
      <c r="A5" s="1" t="s">
        <v>5</v>
      </c>
      <c r="B5" s="19">
        <v>235</v>
      </c>
      <c r="C5" s="19">
        <f>+'Mayo 2017'!B5</f>
        <v>202</v>
      </c>
      <c r="D5" s="17">
        <f t="shared" ref="D5:D18" si="2">+(B5-C5)*100/C5</f>
        <v>16.336633663366335</v>
      </c>
      <c r="E5" s="2">
        <f>+B5+'Abril 2018'!E5</f>
        <v>1081</v>
      </c>
      <c r="F5" s="2">
        <f>+C5+'Abril 2018'!F5</f>
        <v>943</v>
      </c>
      <c r="G5" s="17">
        <f t="shared" si="0"/>
        <v>14.634146341463415</v>
      </c>
      <c r="H5" s="2">
        <f>+B5-C5+'Abril 2018'!H5</f>
        <v>2275</v>
      </c>
      <c r="I5" s="18">
        <f>+'Mayo 2017'!H5</f>
        <v>2139</v>
      </c>
      <c r="J5" s="17">
        <f t="shared" si="1"/>
        <v>6.358111266947172</v>
      </c>
    </row>
    <row r="6" spans="1:10" ht="13" x14ac:dyDescent="0.15">
      <c r="A6" s="1" t="s">
        <v>6</v>
      </c>
      <c r="B6" s="19">
        <v>270</v>
      </c>
      <c r="C6" s="19">
        <f>+'Mayo 2017'!B6</f>
        <v>237</v>
      </c>
      <c r="D6" s="17">
        <f t="shared" si="2"/>
        <v>13.924050632911392</v>
      </c>
      <c r="E6" s="2">
        <f>+B6+'Abril 2018'!E6</f>
        <v>1215</v>
      </c>
      <c r="F6" s="2">
        <f>+C6+'Abril 2018'!F6</f>
        <v>1120</v>
      </c>
      <c r="G6" s="17">
        <f t="shared" si="0"/>
        <v>8.4821428571428577</v>
      </c>
      <c r="H6" s="2">
        <f>+B6-C6+'Abril 2018'!H6</f>
        <v>2619</v>
      </c>
      <c r="I6" s="18">
        <f>+'Mayo 2017'!H6</f>
        <v>2464</v>
      </c>
      <c r="J6" s="17">
        <f t="shared" si="1"/>
        <v>6.2905844155844157</v>
      </c>
    </row>
    <row r="7" spans="1:10" x14ac:dyDescent="0.15">
      <c r="A7" s="8" t="s">
        <v>1</v>
      </c>
      <c r="B7" s="6">
        <f t="shared" ref="B7" si="3">+B4+B5+B6</f>
        <v>688</v>
      </c>
      <c r="C7" s="6">
        <f>SUM(C4:C6)</f>
        <v>604</v>
      </c>
      <c r="D7" s="7">
        <f>+(B7-C7)*100/C7</f>
        <v>13.907284768211921</v>
      </c>
      <c r="E7" s="6">
        <f>SUM(E4:E6)</f>
        <v>3334</v>
      </c>
      <c r="F7" s="6">
        <f>SUM(F4:F6)</f>
        <v>2885</v>
      </c>
      <c r="G7" s="7">
        <f t="shared" si="0"/>
        <v>15.563258232235702</v>
      </c>
      <c r="H7" s="6">
        <f>SUM(H4:H6)</f>
        <v>6927</v>
      </c>
      <c r="I7" s="6">
        <f>SUM(I4:I6)</f>
        <v>6462</v>
      </c>
      <c r="J7" s="7">
        <f t="shared" si="1"/>
        <v>7.1959145775301767</v>
      </c>
    </row>
    <row r="8" spans="1:10" ht="13" x14ac:dyDescent="0.15">
      <c r="A8" s="1" t="s">
        <v>7</v>
      </c>
      <c r="B8" s="19">
        <v>266</v>
      </c>
      <c r="C8" s="19">
        <f>+'Mayo 2017'!B8</f>
        <v>250</v>
      </c>
      <c r="D8" s="17">
        <f t="shared" si="2"/>
        <v>6.4</v>
      </c>
      <c r="E8" s="2">
        <f>+B8+'Abril 2018'!E8</f>
        <v>1201</v>
      </c>
      <c r="F8" s="2">
        <f>+C8+'Abril 2018'!F8</f>
        <v>1127</v>
      </c>
      <c r="G8" s="17">
        <f t="shared" si="0"/>
        <v>6.5661047027506658</v>
      </c>
      <c r="H8" s="2">
        <f>+B8-C8+'Abril 2018'!H8</f>
        <v>2598</v>
      </c>
      <c r="I8" s="18">
        <f>+'Mayo 2017'!H8</f>
        <v>2515</v>
      </c>
      <c r="J8" s="17">
        <f t="shared" si="1"/>
        <v>3.3001988071570576</v>
      </c>
    </row>
    <row r="9" spans="1:10" ht="13" x14ac:dyDescent="0.15">
      <c r="A9" s="1" t="s">
        <v>8</v>
      </c>
      <c r="B9" s="19">
        <v>291</v>
      </c>
      <c r="C9" s="19">
        <f>+'Mayo 2017'!B9</f>
        <v>304</v>
      </c>
      <c r="D9" s="17">
        <f t="shared" si="2"/>
        <v>-4.2763157894736841</v>
      </c>
      <c r="E9" s="2">
        <f>+B9+'Abril 2018'!E9</f>
        <v>1542</v>
      </c>
      <c r="F9" s="2">
        <f>+C9+'Abril 2018'!F9</f>
        <v>1383</v>
      </c>
      <c r="G9" s="17">
        <f t="shared" si="0"/>
        <v>11.496746203904555</v>
      </c>
      <c r="H9" s="2">
        <f>+B9-C9+'Abril 2018'!H9</f>
        <v>3116</v>
      </c>
      <c r="I9" s="18">
        <f>+'Mayo 2017'!H9</f>
        <v>3018</v>
      </c>
      <c r="J9" s="17">
        <f t="shared" si="1"/>
        <v>3.2471835652750167</v>
      </c>
    </row>
    <row r="10" spans="1:10" ht="13" x14ac:dyDescent="0.15">
      <c r="A10" s="1" t="s">
        <v>9</v>
      </c>
      <c r="B10" s="19">
        <v>398</v>
      </c>
      <c r="C10" s="19">
        <f>+'Mayo 2017'!B10</f>
        <v>390</v>
      </c>
      <c r="D10" s="17">
        <f t="shared" si="2"/>
        <v>2.0512820512820511</v>
      </c>
      <c r="E10" s="2">
        <f>+B10+'Abril 2018'!E10</f>
        <v>2062</v>
      </c>
      <c r="F10" s="2">
        <f>+C10+'Abril 2018'!F10</f>
        <v>1861</v>
      </c>
      <c r="G10" s="17">
        <f t="shared" si="0"/>
        <v>10.800644814615797</v>
      </c>
      <c r="H10" s="2">
        <f>+B10-C10+'Abril 2018'!H10</f>
        <v>4202</v>
      </c>
      <c r="I10" s="18">
        <f>+'Mayo 2017'!H10</f>
        <v>4067</v>
      </c>
      <c r="J10" s="17">
        <f t="shared" si="1"/>
        <v>3.3194000491762972</v>
      </c>
    </row>
    <row r="11" spans="1:10" ht="13" x14ac:dyDescent="0.15">
      <c r="A11" s="1" t="s">
        <v>10</v>
      </c>
      <c r="B11" s="19">
        <v>300</v>
      </c>
      <c r="C11" s="19">
        <f>+'Mayo 2017'!B11</f>
        <v>257</v>
      </c>
      <c r="D11" s="17">
        <f t="shared" si="2"/>
        <v>16.731517509727627</v>
      </c>
      <c r="E11" s="2">
        <f>+B11+'Abril 2018'!E11</f>
        <v>1479</v>
      </c>
      <c r="F11" s="2">
        <f>+C11+'Abril 2018'!F11</f>
        <v>1426</v>
      </c>
      <c r="G11" s="17">
        <f t="shared" si="0"/>
        <v>3.7166900420757365</v>
      </c>
      <c r="H11" s="2">
        <f>+B11-C11+'Abril 2018'!H11</f>
        <v>3042</v>
      </c>
      <c r="I11" s="18">
        <f>+'Mayo 2017'!H11</f>
        <v>2985</v>
      </c>
      <c r="J11" s="17">
        <f t="shared" si="1"/>
        <v>1.9095477386934674</v>
      </c>
    </row>
    <row r="12" spans="1:10" ht="13" x14ac:dyDescent="0.15">
      <c r="A12" s="1" t="s">
        <v>11</v>
      </c>
      <c r="B12" s="19">
        <v>348</v>
      </c>
      <c r="C12" s="19">
        <f>+'Mayo 2017'!B12</f>
        <v>295</v>
      </c>
      <c r="D12" s="17">
        <f t="shared" si="2"/>
        <v>17.966101694915253</v>
      </c>
      <c r="E12" s="2">
        <f>+B12+'Abril 2018'!E12</f>
        <v>1556</v>
      </c>
      <c r="F12" s="2">
        <f>+C12+'Abril 2018'!F12</f>
        <v>1472</v>
      </c>
      <c r="G12" s="17">
        <f t="shared" si="0"/>
        <v>5.7065217391304346</v>
      </c>
      <c r="H12" s="2">
        <f>+B12-C12+'Abril 2018'!H12</f>
        <v>3166</v>
      </c>
      <c r="I12" s="18">
        <f>+'Mayo 2017'!H12</f>
        <v>3035</v>
      </c>
      <c r="J12" s="17">
        <f t="shared" si="1"/>
        <v>4.3163097199341021</v>
      </c>
    </row>
    <row r="13" spans="1:10" x14ac:dyDescent="0.15">
      <c r="A13" s="8" t="s">
        <v>2</v>
      </c>
      <c r="B13" s="6">
        <f t="shared" ref="B13" si="4">+B8+B9+B10+B11+B12</f>
        <v>1603</v>
      </c>
      <c r="C13" s="6">
        <f>SUM(C8:C12)</f>
        <v>1496</v>
      </c>
      <c r="D13" s="7">
        <f>+(B13-C13)*100/C13</f>
        <v>7.1524064171122994</v>
      </c>
      <c r="E13" s="6">
        <f>SUM(E8:E12)</f>
        <v>7840</v>
      </c>
      <c r="F13" s="6">
        <f>SUM(F8:F12)</f>
        <v>7269</v>
      </c>
      <c r="G13" s="7">
        <f t="shared" si="0"/>
        <v>7.8552758288622924</v>
      </c>
      <c r="H13" s="6">
        <f>SUM(H8:H12)</f>
        <v>16124</v>
      </c>
      <c r="I13" s="6">
        <f>SUM(I8:I12)</f>
        <v>15620</v>
      </c>
      <c r="J13" s="7">
        <f t="shared" si="1"/>
        <v>3.2266325224071704</v>
      </c>
    </row>
    <row r="14" spans="1:10" ht="13" x14ac:dyDescent="0.15">
      <c r="A14" s="1" t="s">
        <v>12</v>
      </c>
      <c r="B14" s="19">
        <v>153</v>
      </c>
      <c r="C14" s="19">
        <f>+'Mayo 2017'!B14</f>
        <v>176</v>
      </c>
      <c r="D14" s="17">
        <f t="shared" si="2"/>
        <v>-13.068181818181818</v>
      </c>
      <c r="E14" s="2">
        <f>+B14+'Abril 2018'!E14</f>
        <v>750</v>
      </c>
      <c r="F14" s="2">
        <f>+C14+'Abril 2018'!F14</f>
        <v>713</v>
      </c>
      <c r="G14" s="17">
        <f t="shared" si="0"/>
        <v>5.189340813464236</v>
      </c>
      <c r="H14" s="2">
        <f>+B14-C14+'Abril 2018'!H14</f>
        <v>1521</v>
      </c>
      <c r="I14" s="18">
        <f>+'Mayo 2017'!H14</f>
        <v>1524</v>
      </c>
      <c r="J14" s="17">
        <f t="shared" si="1"/>
        <v>-0.19685039370078741</v>
      </c>
    </row>
    <row r="15" spans="1:10" ht="13" x14ac:dyDescent="0.15">
      <c r="A15" s="1" t="s">
        <v>13</v>
      </c>
      <c r="B15" s="19">
        <v>133</v>
      </c>
      <c r="C15" s="19">
        <f>+'Mayo 2017'!B15</f>
        <v>95</v>
      </c>
      <c r="D15" s="17">
        <f t="shared" si="2"/>
        <v>40</v>
      </c>
      <c r="E15" s="2">
        <f>+B15+'Abril 2018'!E15</f>
        <v>540</v>
      </c>
      <c r="F15" s="2">
        <f>+C15+'Abril 2018'!F15</f>
        <v>496</v>
      </c>
      <c r="G15" s="17">
        <f t="shared" si="0"/>
        <v>8.870967741935484</v>
      </c>
      <c r="H15" s="2">
        <f>+B15-C15+'Abril 2018'!H15</f>
        <v>1164</v>
      </c>
      <c r="I15" s="18">
        <f>+'Mayo 2017'!H15</f>
        <v>1070</v>
      </c>
      <c r="J15" s="17">
        <f t="shared" si="1"/>
        <v>8.7850467289719631</v>
      </c>
    </row>
    <row r="16" spans="1:10" ht="13" x14ac:dyDescent="0.15">
      <c r="A16" s="1" t="s">
        <v>14</v>
      </c>
      <c r="B16" s="19">
        <v>99</v>
      </c>
      <c r="C16" s="19">
        <f>+'Mayo 2017'!B16</f>
        <v>100</v>
      </c>
      <c r="D16" s="17">
        <f t="shared" si="2"/>
        <v>-1</v>
      </c>
      <c r="E16" s="2">
        <f>+B16+'Abril 2018'!E16</f>
        <v>494</v>
      </c>
      <c r="F16" s="2">
        <f>+C16+'Abril 2018'!F16</f>
        <v>463</v>
      </c>
      <c r="G16" s="17">
        <f t="shared" si="0"/>
        <v>6.6954643628509718</v>
      </c>
      <c r="H16" s="2">
        <f>+B16-C16+'Abril 2018'!H16</f>
        <v>1033</v>
      </c>
      <c r="I16" s="18">
        <f>+'Mayo 2017'!H16</f>
        <v>1038</v>
      </c>
      <c r="J16" s="17">
        <f t="shared" si="1"/>
        <v>-0.48169556840077071</v>
      </c>
    </row>
    <row r="17" spans="1:10" ht="13" x14ac:dyDescent="0.15">
      <c r="A17" s="1" t="s">
        <v>15</v>
      </c>
      <c r="B17" s="19">
        <v>73</v>
      </c>
      <c r="C17" s="19">
        <f>+'Mayo 2017'!B17</f>
        <v>69</v>
      </c>
      <c r="D17" s="17">
        <f t="shared" si="2"/>
        <v>5.7971014492753623</v>
      </c>
      <c r="E17" s="2">
        <f>+B17+'Abril 2018'!E17</f>
        <v>372</v>
      </c>
      <c r="F17" s="2">
        <f>+C17+'Abril 2018'!F17</f>
        <v>325</v>
      </c>
      <c r="G17" s="17">
        <f t="shared" si="0"/>
        <v>14.461538461538462</v>
      </c>
      <c r="H17" s="2">
        <f>+B17-C17+'Abril 2018'!H17</f>
        <v>750</v>
      </c>
      <c r="I17" s="18">
        <f>+'Mayo 2017'!H17</f>
        <v>732</v>
      </c>
      <c r="J17" s="17">
        <f t="shared" si="1"/>
        <v>2.459016393442623</v>
      </c>
    </row>
    <row r="18" spans="1:10" ht="13" x14ac:dyDescent="0.15">
      <c r="A18" s="1" t="s">
        <v>31</v>
      </c>
      <c r="B18" s="19">
        <v>33</v>
      </c>
      <c r="C18" s="19">
        <f>+'Mayo 2017'!B18</f>
        <v>48</v>
      </c>
      <c r="D18" s="17">
        <f t="shared" si="2"/>
        <v>-31.25</v>
      </c>
      <c r="E18" s="2">
        <f>+B18+'Abril 2018'!E18</f>
        <v>187</v>
      </c>
      <c r="F18" s="2">
        <f>+C18+'Abril 2018'!F18</f>
        <v>184</v>
      </c>
      <c r="G18" s="17">
        <f t="shared" si="0"/>
        <v>1.6304347826086956</v>
      </c>
      <c r="H18" s="2">
        <f>+B18-C18+'Abril 2018'!H18</f>
        <v>407</v>
      </c>
      <c r="I18" s="18">
        <f>+'Mayo 2017'!H18</f>
        <v>384</v>
      </c>
      <c r="J18" s="17">
        <f t="shared" si="1"/>
        <v>5.989583333333333</v>
      </c>
    </row>
    <row r="19" spans="1:10" x14ac:dyDescent="0.15">
      <c r="A19" s="8" t="s">
        <v>3</v>
      </c>
      <c r="B19" s="6">
        <f t="shared" ref="B19" si="5">+B14+B16+B15+B17+B18</f>
        <v>491</v>
      </c>
      <c r="C19" s="6">
        <f>SUM(C14:C18)</f>
        <v>488</v>
      </c>
      <c r="D19" s="7">
        <f>+(B19-C19)*100/C19</f>
        <v>0.61475409836065575</v>
      </c>
      <c r="E19" s="6">
        <f>SUM(E14:E18)</f>
        <v>2343</v>
      </c>
      <c r="F19" s="6">
        <f>SUM(F14:F18)</f>
        <v>2181</v>
      </c>
      <c r="G19" s="7">
        <f t="shared" si="0"/>
        <v>7.4277854195323245</v>
      </c>
      <c r="H19" s="6">
        <f>SUM(H14:H18)</f>
        <v>4875</v>
      </c>
      <c r="I19" s="6">
        <f>SUM(I14:I18)</f>
        <v>4748</v>
      </c>
      <c r="J19" s="7">
        <f t="shared" si="1"/>
        <v>2.6748104465037912</v>
      </c>
    </row>
    <row r="20" spans="1:10" ht="13" x14ac:dyDescent="0.15">
      <c r="A20" s="1" t="s">
        <v>16</v>
      </c>
      <c r="B20" s="19">
        <v>35</v>
      </c>
      <c r="C20" s="19">
        <f>+'Mayo 2017'!B20</f>
        <v>32</v>
      </c>
      <c r="D20" s="17">
        <f t="shared" ref="D20:D27" si="6">+(B20-C20)*100/C20</f>
        <v>9.375</v>
      </c>
      <c r="E20" s="2">
        <f>+B20+'Abril 2018'!E20</f>
        <v>148</v>
      </c>
      <c r="F20" s="2">
        <f>+C20+'Abril 2018'!F20</f>
        <v>155</v>
      </c>
      <c r="G20" s="17">
        <f t="shared" si="0"/>
        <v>-4.5161290322580649</v>
      </c>
      <c r="H20" s="2">
        <f>+B20-C20+'Abril 2018'!H20</f>
        <v>331</v>
      </c>
      <c r="I20" s="18">
        <f>+'Mayo 2017'!H20</f>
        <v>330</v>
      </c>
      <c r="J20" s="17">
        <f t="shared" si="1"/>
        <v>0.30303030303030304</v>
      </c>
    </row>
    <row r="21" spans="1:10" ht="13" x14ac:dyDescent="0.15">
      <c r="A21" s="1" t="s">
        <v>17</v>
      </c>
      <c r="B21" s="19">
        <v>36</v>
      </c>
      <c r="C21" s="19">
        <f>+'Mayo 2017'!B21</f>
        <v>27</v>
      </c>
      <c r="D21" s="17">
        <f t="shared" si="6"/>
        <v>33.333333333333336</v>
      </c>
      <c r="E21" s="2">
        <f>+B21+'Abril 2018'!E21</f>
        <v>163</v>
      </c>
      <c r="F21" s="2">
        <f>+C21+'Abril 2018'!F21</f>
        <v>160</v>
      </c>
      <c r="G21" s="17">
        <f t="shared" si="0"/>
        <v>1.875</v>
      </c>
      <c r="H21" s="2">
        <f>+B21-C21+'Abril 2018'!H21</f>
        <v>345</v>
      </c>
      <c r="I21" s="18">
        <f>+'Mayo 2017'!H21</f>
        <v>347</v>
      </c>
      <c r="J21" s="17">
        <f t="shared" si="1"/>
        <v>-0.57636887608069165</v>
      </c>
    </row>
    <row r="22" spans="1:10" ht="13" x14ac:dyDescent="0.15">
      <c r="A22" s="1" t="s">
        <v>19</v>
      </c>
      <c r="B22" s="19">
        <v>15</v>
      </c>
      <c r="C22" s="19">
        <f>+'Mayo 2017'!B22</f>
        <v>11</v>
      </c>
      <c r="D22" s="17">
        <f t="shared" si="6"/>
        <v>36.363636363636367</v>
      </c>
      <c r="E22" s="2">
        <f>+B22+'Abril 2018'!E22</f>
        <v>75</v>
      </c>
      <c r="F22" s="2">
        <f>+C22+'Abril 2018'!F22</f>
        <v>52</v>
      </c>
      <c r="G22" s="17">
        <f t="shared" si="0"/>
        <v>44.230769230769234</v>
      </c>
      <c r="H22" s="2">
        <f>+B22-C22+'Abril 2018'!H22</f>
        <v>144</v>
      </c>
      <c r="I22" s="18">
        <f>+'Mayo 2017'!H22</f>
        <v>131</v>
      </c>
      <c r="J22" s="17">
        <f t="shared" si="1"/>
        <v>9.9236641221374047</v>
      </c>
    </row>
    <row r="23" spans="1:10" ht="13" x14ac:dyDescent="0.15">
      <c r="A23" s="1" t="s">
        <v>18</v>
      </c>
      <c r="B23" s="19">
        <v>19</v>
      </c>
      <c r="C23" s="19">
        <f>+'Mayo 2017'!B23</f>
        <v>19</v>
      </c>
      <c r="D23" s="17">
        <f t="shared" si="6"/>
        <v>0</v>
      </c>
      <c r="E23" s="2">
        <f>+B23+'Abril 2018'!E23</f>
        <v>78</v>
      </c>
      <c r="F23" s="2">
        <f>+C23+'Abril 2018'!F23</f>
        <v>82</v>
      </c>
      <c r="G23" s="17">
        <f t="shared" si="0"/>
        <v>-4.8780487804878048</v>
      </c>
      <c r="H23" s="2">
        <f>+B23-C23+'Abril 2018'!H23</f>
        <v>178</v>
      </c>
      <c r="I23" s="18">
        <f>+'Mayo 2017'!H23</f>
        <v>182</v>
      </c>
      <c r="J23" s="17">
        <f t="shared" si="1"/>
        <v>-2.197802197802198</v>
      </c>
    </row>
    <row r="24" spans="1:10" ht="13" x14ac:dyDescent="0.15">
      <c r="A24" s="1" t="s">
        <v>20</v>
      </c>
      <c r="B24" s="19">
        <v>31</v>
      </c>
      <c r="C24" s="19">
        <f>+'Mayo 2017'!B24</f>
        <v>16</v>
      </c>
      <c r="D24" s="17">
        <f t="shared" si="6"/>
        <v>93.75</v>
      </c>
      <c r="E24" s="2">
        <f>+B24+'Abril 2018'!E24</f>
        <v>98</v>
      </c>
      <c r="F24" s="2">
        <f>+C24+'Abril 2018'!F24</f>
        <v>76</v>
      </c>
      <c r="G24" s="17">
        <f t="shared" si="0"/>
        <v>28.94736842105263</v>
      </c>
      <c r="H24" s="2">
        <f>+B24-C24+'Abril 2018'!H24</f>
        <v>197</v>
      </c>
      <c r="I24" s="18">
        <f>+'Mayo 2017'!H24</f>
        <v>143</v>
      </c>
      <c r="J24" s="17">
        <f t="shared" si="1"/>
        <v>37.76223776223776</v>
      </c>
    </row>
    <row r="25" spans="1:10" ht="13" x14ac:dyDescent="0.15">
      <c r="A25" s="1" t="s">
        <v>22</v>
      </c>
      <c r="B25" s="19">
        <v>26</v>
      </c>
      <c r="C25" s="19">
        <f>+'Mayo 2017'!B25</f>
        <v>30</v>
      </c>
      <c r="D25" s="17">
        <f t="shared" si="6"/>
        <v>-13.333333333333334</v>
      </c>
      <c r="E25" s="2">
        <f>+B25+'Abril 2018'!E25</f>
        <v>127</v>
      </c>
      <c r="F25" s="2">
        <f>+C25+'Abril 2018'!F25</f>
        <v>140</v>
      </c>
      <c r="G25" s="17">
        <f t="shared" si="0"/>
        <v>-9.2857142857142865</v>
      </c>
      <c r="H25" s="2">
        <f>+B25-C25+'Abril 2018'!H25</f>
        <v>271</v>
      </c>
      <c r="I25" s="18">
        <f>+'Mayo 2017'!H25</f>
        <v>310</v>
      </c>
      <c r="J25" s="17">
        <f t="shared" si="1"/>
        <v>-12.580645161290322</v>
      </c>
    </row>
    <row r="26" spans="1:10" ht="13" x14ac:dyDescent="0.15">
      <c r="A26" s="1" t="s">
        <v>21</v>
      </c>
      <c r="B26" s="19">
        <v>7</v>
      </c>
      <c r="C26" s="19">
        <f>+'Mayo 2017'!B26</f>
        <v>8</v>
      </c>
      <c r="D26" s="17">
        <f t="shared" si="6"/>
        <v>-12.5</v>
      </c>
      <c r="E26" s="2">
        <f>+B26+'Abril 2018'!E26</f>
        <v>46</v>
      </c>
      <c r="F26" s="2">
        <f>+C26+'Abril 2018'!F26</f>
        <v>33</v>
      </c>
      <c r="G26" s="17">
        <f t="shared" si="0"/>
        <v>39.393939393939391</v>
      </c>
      <c r="H26" s="2">
        <f>+B26-C26+'Abril 2018'!H26</f>
        <v>100</v>
      </c>
      <c r="I26" s="18">
        <f>+'Mayo 2017'!H26</f>
        <v>77</v>
      </c>
      <c r="J26" s="17">
        <f t="shared" si="1"/>
        <v>29.870129870129869</v>
      </c>
    </row>
    <row r="27" spans="1:10" ht="13" x14ac:dyDescent="0.15">
      <c r="A27" s="1" t="s">
        <v>30</v>
      </c>
      <c r="B27" s="19">
        <v>2</v>
      </c>
      <c r="C27" s="19">
        <f>+'Mayo 2017'!B27</f>
        <v>3</v>
      </c>
      <c r="D27" s="17">
        <f t="shared" si="6"/>
        <v>-33.333333333333336</v>
      </c>
      <c r="E27" s="2">
        <f>+B27+'Abril 2018'!E27</f>
        <v>19</v>
      </c>
      <c r="F27" s="2">
        <f>+C27+'Abril 2018'!F27</f>
        <v>16</v>
      </c>
      <c r="G27" s="17">
        <f t="shared" si="0"/>
        <v>18.75</v>
      </c>
      <c r="H27" s="2">
        <f>+B27-C27+'Abril 2018'!H27</f>
        <v>35</v>
      </c>
      <c r="I27" s="18">
        <f>+'Mayo 2017'!H27</f>
        <v>31</v>
      </c>
      <c r="J27" s="17">
        <f t="shared" si="1"/>
        <v>12.903225806451612</v>
      </c>
    </row>
    <row r="28" spans="1:10" x14ac:dyDescent="0.15">
      <c r="A28" s="8" t="s">
        <v>27</v>
      </c>
      <c r="B28" s="6">
        <f>SUM(B20:B27)</f>
        <v>171</v>
      </c>
      <c r="C28" s="6">
        <f>SUM(C20:C27)</f>
        <v>146</v>
      </c>
      <c r="D28" s="7">
        <f>+(B28-C28)*100/C28</f>
        <v>17.123287671232877</v>
      </c>
      <c r="E28" s="6">
        <f>SUM(E20:E27)</f>
        <v>754</v>
      </c>
      <c r="F28" s="6">
        <f>SUM(F20:F27)</f>
        <v>714</v>
      </c>
      <c r="G28" s="7">
        <f>+(E28-F28)*100/F28</f>
        <v>5.6022408963585431</v>
      </c>
      <c r="H28" s="6">
        <f>SUM(H20:H27)</f>
        <v>1601</v>
      </c>
      <c r="I28" s="6">
        <f>SUM(I20:I27)</f>
        <v>1551</v>
      </c>
      <c r="J28" s="7">
        <f>+(H28-I28)*100/I28</f>
        <v>3.223726627981947</v>
      </c>
    </row>
    <row r="29" spans="1:10" ht="14" x14ac:dyDescent="0.15">
      <c r="A29" s="16" t="s">
        <v>28</v>
      </c>
      <c r="B29" s="14">
        <f>+B7+B13+B19+B28</f>
        <v>2953</v>
      </c>
      <c r="C29" s="14">
        <f>+C7+C13+C19+C28</f>
        <v>2734</v>
      </c>
      <c r="D29" s="15">
        <f>+(B29-C29)*100/C29</f>
        <v>8.0102414045354795</v>
      </c>
      <c r="E29" s="14">
        <f t="shared" ref="E29:I29" si="7">+E7+E13+E19+E28</f>
        <v>14271</v>
      </c>
      <c r="F29" s="14">
        <f t="shared" si="7"/>
        <v>13049</v>
      </c>
      <c r="G29" s="15">
        <f>+(E29-F29)*100/F29</f>
        <v>9.3647022760364784</v>
      </c>
      <c r="H29" s="14">
        <f t="shared" si="7"/>
        <v>29527</v>
      </c>
      <c r="I29" s="14">
        <f t="shared" si="7"/>
        <v>28381</v>
      </c>
      <c r="J29" s="15">
        <f>+(H29-I29)*100/I29</f>
        <v>4.0379126880659593</v>
      </c>
    </row>
    <row r="30" spans="1:10" x14ac:dyDescent="0.15">
      <c r="A30" s="13" t="s">
        <v>29</v>
      </c>
      <c r="B30" s="13">
        <f>+B29-B7</f>
        <v>2265</v>
      </c>
      <c r="C30" s="13">
        <f>+C29-C7</f>
        <v>2130</v>
      </c>
      <c r="D30" s="12">
        <f>+(B30-C30)*100/C30</f>
        <v>6.3380281690140849</v>
      </c>
      <c r="E30" s="13">
        <f t="shared" ref="E30:I30" si="8">+E29-E7</f>
        <v>10937</v>
      </c>
      <c r="F30" s="13">
        <f t="shared" si="8"/>
        <v>10164</v>
      </c>
      <c r="G30" s="12">
        <f>+(E30-F30)*100/F30</f>
        <v>7.6052735143644234</v>
      </c>
      <c r="H30" s="13">
        <f t="shared" si="8"/>
        <v>22600</v>
      </c>
      <c r="I30" s="13">
        <f t="shared" si="8"/>
        <v>21919</v>
      </c>
      <c r="J30" s="12">
        <f>+(H30-I30)*100/I30</f>
        <v>3.1068935626625303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62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148</v>
      </c>
      <c r="C4" s="19">
        <f>+'Abril 2017'!B4</f>
        <v>153</v>
      </c>
      <c r="D4" s="17">
        <f>+(B4-C4)*100/C4</f>
        <v>-3.2679738562091503</v>
      </c>
      <c r="E4" s="2">
        <f>+B4+'Marzo 2018'!E4</f>
        <v>855</v>
      </c>
      <c r="F4" s="2">
        <f>+C4+'Marzo 2018'!F4</f>
        <v>657</v>
      </c>
      <c r="G4" s="17">
        <f t="shared" ref="G4:G27" si="0">+(E4-F4)*100/F4</f>
        <v>30.136986301369863</v>
      </c>
      <c r="H4" s="2">
        <f>+B4-C4+'Marzo 2018'!H4</f>
        <v>2015</v>
      </c>
      <c r="I4" s="18">
        <f>+'Abril 2017'!H4</f>
        <v>1873</v>
      </c>
      <c r="J4" s="17">
        <f t="shared" ref="J4:J27" si="1">+(H4-I4)*100/I4</f>
        <v>7.581420181526962</v>
      </c>
    </row>
    <row r="5" spans="1:10" ht="13" x14ac:dyDescent="0.15">
      <c r="A5" s="1" t="s">
        <v>5</v>
      </c>
      <c r="B5" s="19">
        <v>193</v>
      </c>
      <c r="C5" s="19">
        <f>+'Abril 2017'!B5</f>
        <v>170</v>
      </c>
      <c r="D5" s="17">
        <f t="shared" ref="D5:D18" si="2">+(B5-C5)*100/C5</f>
        <v>13.529411764705882</v>
      </c>
      <c r="E5" s="2">
        <f>+B5+'Marzo 2018'!E5</f>
        <v>846</v>
      </c>
      <c r="F5" s="2">
        <f>+C5+'Marzo 2018'!F5</f>
        <v>741</v>
      </c>
      <c r="G5" s="17">
        <f t="shared" si="0"/>
        <v>14.17004048582996</v>
      </c>
      <c r="H5" s="2">
        <f>+B5-C5+'Marzo 2018'!H5</f>
        <v>2242</v>
      </c>
      <c r="I5" s="18">
        <f>+'Abril 2017'!H5</f>
        <v>2169</v>
      </c>
      <c r="J5" s="17">
        <f t="shared" si="1"/>
        <v>3.3656062701705856</v>
      </c>
    </row>
    <row r="6" spans="1:10" ht="13" x14ac:dyDescent="0.15">
      <c r="A6" s="1" t="s">
        <v>6</v>
      </c>
      <c r="B6" s="19">
        <v>250</v>
      </c>
      <c r="C6" s="19">
        <f>+'Abril 2017'!B6</f>
        <v>203</v>
      </c>
      <c r="D6" s="17">
        <f t="shared" si="2"/>
        <v>23.152709359605911</v>
      </c>
      <c r="E6" s="2">
        <f>+B6+'Marzo 2018'!E6</f>
        <v>945</v>
      </c>
      <c r="F6" s="2">
        <f>+C6+'Marzo 2018'!F6</f>
        <v>883</v>
      </c>
      <c r="G6" s="17">
        <f t="shared" si="0"/>
        <v>7.0215175537938848</v>
      </c>
      <c r="H6" s="2">
        <f>+B6-C6+'Marzo 2018'!H6</f>
        <v>2586</v>
      </c>
      <c r="I6" s="18">
        <f>+'Abril 2017'!H6</f>
        <v>2464</v>
      </c>
      <c r="J6" s="17">
        <f t="shared" si="1"/>
        <v>4.9512987012987013</v>
      </c>
    </row>
    <row r="7" spans="1:10" x14ac:dyDescent="0.15">
      <c r="A7" s="8" t="s">
        <v>1</v>
      </c>
      <c r="B7" s="6">
        <f t="shared" ref="B7" si="3">+B4+B5+B6</f>
        <v>591</v>
      </c>
      <c r="C7" s="6">
        <f>SUM(C4:C6)</f>
        <v>526</v>
      </c>
      <c r="D7" s="7">
        <f>+(B7-C7)*100/C7</f>
        <v>12.357414448669202</v>
      </c>
      <c r="E7" s="6">
        <f>SUM(E4:E6)</f>
        <v>2646</v>
      </c>
      <c r="F7" s="6">
        <f>SUM(F4:F6)</f>
        <v>2281</v>
      </c>
      <c r="G7" s="7">
        <f t="shared" si="0"/>
        <v>16.001753616834723</v>
      </c>
      <c r="H7" s="6">
        <f>SUM(H4:H6)</f>
        <v>6843</v>
      </c>
      <c r="I7" s="6">
        <f>SUM(I4:I6)</f>
        <v>6506</v>
      </c>
      <c r="J7" s="7">
        <f t="shared" si="1"/>
        <v>5.179833999385183</v>
      </c>
    </row>
    <row r="8" spans="1:10" ht="13" x14ac:dyDescent="0.15">
      <c r="A8" s="1" t="s">
        <v>7</v>
      </c>
      <c r="B8" s="19">
        <v>228</v>
      </c>
      <c r="C8" s="19">
        <f>+'Abril 2017'!B8</f>
        <v>194</v>
      </c>
      <c r="D8" s="17">
        <f t="shared" si="2"/>
        <v>17.52577319587629</v>
      </c>
      <c r="E8" s="2">
        <f>+B8+'Marzo 2018'!E8</f>
        <v>935</v>
      </c>
      <c r="F8" s="2">
        <f>+C8+'Marzo 2018'!F8</f>
        <v>877</v>
      </c>
      <c r="G8" s="17">
        <f t="shared" si="0"/>
        <v>6.6134549600912198</v>
      </c>
      <c r="H8" s="2">
        <f>+B8-C8+'Marzo 2018'!H8</f>
        <v>2582</v>
      </c>
      <c r="I8" s="18">
        <f>+'Abril 2017'!H8</f>
        <v>2537</v>
      </c>
      <c r="J8" s="17">
        <f t="shared" si="1"/>
        <v>1.7737485218762317</v>
      </c>
    </row>
    <row r="9" spans="1:10" ht="13" x14ac:dyDescent="0.15">
      <c r="A9" s="1" t="s">
        <v>8</v>
      </c>
      <c r="B9" s="19">
        <v>289</v>
      </c>
      <c r="C9" s="19">
        <f>+'Abril 2017'!B9</f>
        <v>229</v>
      </c>
      <c r="D9" s="17">
        <f t="shared" si="2"/>
        <v>26.200873362445414</v>
      </c>
      <c r="E9" s="2">
        <f>+B9+'Marzo 2018'!E9</f>
        <v>1251</v>
      </c>
      <c r="F9" s="2">
        <f>+C9+'Marzo 2018'!F9</f>
        <v>1079</v>
      </c>
      <c r="G9" s="17">
        <f t="shared" si="0"/>
        <v>15.940685820203893</v>
      </c>
      <c r="H9" s="2">
        <f>+B9-C9+'Marzo 2018'!H9</f>
        <v>3129</v>
      </c>
      <c r="I9" s="18">
        <f>+'Abril 2017'!H9</f>
        <v>3015</v>
      </c>
      <c r="J9" s="17">
        <f t="shared" si="1"/>
        <v>3.7810945273631842</v>
      </c>
    </row>
    <row r="10" spans="1:10" ht="13" x14ac:dyDescent="0.15">
      <c r="A10" s="1" t="s">
        <v>9</v>
      </c>
      <c r="B10" s="19">
        <v>418</v>
      </c>
      <c r="C10" s="19">
        <f>+'Abril 2017'!B10</f>
        <v>326</v>
      </c>
      <c r="D10" s="17">
        <f t="shared" si="2"/>
        <v>28.220858895705522</v>
      </c>
      <c r="E10" s="2">
        <f>+B10+'Marzo 2018'!E10</f>
        <v>1664</v>
      </c>
      <c r="F10" s="2">
        <f>+C10+'Marzo 2018'!F10</f>
        <v>1471</v>
      </c>
      <c r="G10" s="17">
        <f t="shared" si="0"/>
        <v>13.120326308633583</v>
      </c>
      <c r="H10" s="2">
        <f>+B10-C10+'Marzo 2018'!H10</f>
        <v>4194</v>
      </c>
      <c r="I10" s="18">
        <f>+'Abril 2017'!H10</f>
        <v>4084</v>
      </c>
      <c r="J10" s="17">
        <f t="shared" si="1"/>
        <v>2.693437806072478</v>
      </c>
    </row>
    <row r="11" spans="1:10" ht="13" x14ac:dyDescent="0.15">
      <c r="A11" s="1" t="s">
        <v>10</v>
      </c>
      <c r="B11" s="19">
        <v>292</v>
      </c>
      <c r="C11" s="19">
        <f>+'Abril 2017'!B11</f>
        <v>263</v>
      </c>
      <c r="D11" s="17">
        <f t="shared" si="2"/>
        <v>11.02661596958175</v>
      </c>
      <c r="E11" s="2">
        <f>+B11+'Marzo 2018'!E11</f>
        <v>1179</v>
      </c>
      <c r="F11" s="2">
        <f>+C11+'Marzo 2018'!F11</f>
        <v>1169</v>
      </c>
      <c r="G11" s="17">
        <f t="shared" si="0"/>
        <v>0.85543199315654406</v>
      </c>
      <c r="H11" s="2">
        <f>+B11-C11+'Marzo 2018'!H11</f>
        <v>2999</v>
      </c>
      <c r="I11" s="18">
        <f>+'Abril 2017'!H11</f>
        <v>2999</v>
      </c>
      <c r="J11" s="17">
        <f t="shared" si="1"/>
        <v>0</v>
      </c>
    </row>
    <row r="12" spans="1:10" ht="13" x14ac:dyDescent="0.15">
      <c r="A12" s="1" t="s">
        <v>11</v>
      </c>
      <c r="B12" s="19">
        <v>310</v>
      </c>
      <c r="C12" s="19">
        <f>+'Abril 2017'!B12</f>
        <v>254</v>
      </c>
      <c r="D12" s="17">
        <f t="shared" si="2"/>
        <v>22.047244094488189</v>
      </c>
      <c r="E12" s="2">
        <f>+B12+'Marzo 2018'!E12</f>
        <v>1208</v>
      </c>
      <c r="F12" s="2">
        <f>+C12+'Marzo 2018'!F12</f>
        <v>1177</v>
      </c>
      <c r="G12" s="17">
        <f t="shared" si="0"/>
        <v>2.6338147833474936</v>
      </c>
      <c r="H12" s="2">
        <f>+B12-C12+'Marzo 2018'!H12</f>
        <v>3113</v>
      </c>
      <c r="I12" s="18">
        <f>+'Abril 2017'!H12</f>
        <v>3001</v>
      </c>
      <c r="J12" s="17">
        <f t="shared" si="1"/>
        <v>3.7320893035654783</v>
      </c>
    </row>
    <row r="13" spans="1:10" x14ac:dyDescent="0.15">
      <c r="A13" s="8" t="s">
        <v>2</v>
      </c>
      <c r="B13" s="6">
        <f t="shared" ref="B13" si="4">+B8+B9+B10+B11+B12</f>
        <v>1537</v>
      </c>
      <c r="C13" s="6">
        <f>SUM(C8:C12)</f>
        <v>1266</v>
      </c>
      <c r="D13" s="7">
        <f>+(B13-C13)*100/C13</f>
        <v>21.406003159557663</v>
      </c>
      <c r="E13" s="6">
        <f>SUM(E8:E12)</f>
        <v>6237</v>
      </c>
      <c r="F13" s="6">
        <f>SUM(F8:F12)</f>
        <v>5773</v>
      </c>
      <c r="G13" s="7">
        <f t="shared" si="0"/>
        <v>8.0374155551706217</v>
      </c>
      <c r="H13" s="6">
        <f>SUM(H8:H12)</f>
        <v>16017</v>
      </c>
      <c r="I13" s="6">
        <f>SUM(I8:I12)</f>
        <v>15636</v>
      </c>
      <c r="J13" s="7">
        <f t="shared" si="1"/>
        <v>2.4366845740598619</v>
      </c>
    </row>
    <row r="14" spans="1:10" ht="13" x14ac:dyDescent="0.15">
      <c r="A14" s="1" t="s">
        <v>12</v>
      </c>
      <c r="B14" s="19">
        <v>143</v>
      </c>
      <c r="C14" s="19">
        <f>+'Abril 2017'!B14</f>
        <v>91</v>
      </c>
      <c r="D14" s="17">
        <f t="shared" si="2"/>
        <v>57.142857142857146</v>
      </c>
      <c r="E14" s="2">
        <f>+B14+'Marzo 2018'!E14</f>
        <v>597</v>
      </c>
      <c r="F14" s="2">
        <f>+C14+'Marzo 2018'!F14</f>
        <v>537</v>
      </c>
      <c r="G14" s="17">
        <f t="shared" si="0"/>
        <v>11.173184357541899</v>
      </c>
      <c r="H14" s="2">
        <f>+B14-C14+'Marzo 2018'!H14</f>
        <v>1544</v>
      </c>
      <c r="I14" s="18">
        <f>+'Abril 2017'!H14</f>
        <v>1472</v>
      </c>
      <c r="J14" s="17">
        <f t="shared" si="1"/>
        <v>4.8913043478260869</v>
      </c>
    </row>
    <row r="15" spans="1:10" ht="13" x14ac:dyDescent="0.15">
      <c r="A15" s="1" t="s">
        <v>13</v>
      </c>
      <c r="B15" s="19">
        <v>92</v>
      </c>
      <c r="C15" s="19">
        <f>+'Abril 2017'!B15</f>
        <v>82</v>
      </c>
      <c r="D15" s="17">
        <f t="shared" si="2"/>
        <v>12.195121951219512</v>
      </c>
      <c r="E15" s="2">
        <f>+B15+'Marzo 2018'!E15</f>
        <v>407</v>
      </c>
      <c r="F15" s="2">
        <f>+C15+'Marzo 2018'!F15</f>
        <v>401</v>
      </c>
      <c r="G15" s="17">
        <f t="shared" si="0"/>
        <v>1.4962593516209477</v>
      </c>
      <c r="H15" s="2">
        <f>+B15-C15+'Marzo 2018'!H15</f>
        <v>1126</v>
      </c>
      <c r="I15" s="18">
        <f>+'Abril 2017'!H15</f>
        <v>1060</v>
      </c>
      <c r="J15" s="17">
        <f t="shared" si="1"/>
        <v>6.2264150943396226</v>
      </c>
    </row>
    <row r="16" spans="1:10" ht="13" x14ac:dyDescent="0.15">
      <c r="A16" s="1" t="s">
        <v>14</v>
      </c>
      <c r="B16" s="19">
        <v>108</v>
      </c>
      <c r="C16" s="19">
        <f>+'Abril 2017'!B16</f>
        <v>64</v>
      </c>
      <c r="D16" s="17">
        <f t="shared" si="2"/>
        <v>68.75</v>
      </c>
      <c r="E16" s="2">
        <f>+B16+'Marzo 2018'!E16</f>
        <v>395</v>
      </c>
      <c r="F16" s="2">
        <f>+C16+'Marzo 2018'!F16</f>
        <v>363</v>
      </c>
      <c r="G16" s="17">
        <f t="shared" si="0"/>
        <v>8.8154269972451793</v>
      </c>
      <c r="H16" s="2">
        <f>+B16-C16+'Marzo 2018'!H16</f>
        <v>1034</v>
      </c>
      <c r="I16" s="18">
        <f>+'Abril 2017'!H16</f>
        <v>1028</v>
      </c>
      <c r="J16" s="17">
        <f t="shared" si="1"/>
        <v>0.58365758754863817</v>
      </c>
    </row>
    <row r="17" spans="1:10" ht="13" x14ac:dyDescent="0.15">
      <c r="A17" s="1" t="s">
        <v>15</v>
      </c>
      <c r="B17" s="19">
        <v>67</v>
      </c>
      <c r="C17" s="19">
        <f>+'Abril 2017'!B17</f>
        <v>60</v>
      </c>
      <c r="D17" s="17">
        <f t="shared" si="2"/>
        <v>11.666666666666666</v>
      </c>
      <c r="E17" s="2">
        <f>+B17+'Marzo 2018'!E17</f>
        <v>299</v>
      </c>
      <c r="F17" s="2">
        <f>+C17+'Marzo 2018'!F17</f>
        <v>256</v>
      </c>
      <c r="G17" s="17">
        <f t="shared" si="0"/>
        <v>16.796875</v>
      </c>
      <c r="H17" s="2">
        <f>+B17-C17+'Marzo 2018'!H17</f>
        <v>746</v>
      </c>
      <c r="I17" s="18">
        <f>+'Abril 2017'!H17</f>
        <v>726</v>
      </c>
      <c r="J17" s="17">
        <f t="shared" si="1"/>
        <v>2.7548209366391183</v>
      </c>
    </row>
    <row r="18" spans="1:10" ht="13" x14ac:dyDescent="0.15">
      <c r="A18" s="1" t="s">
        <v>31</v>
      </c>
      <c r="B18" s="19">
        <v>47</v>
      </c>
      <c r="C18" s="19">
        <f>+'Abril 2017'!B18</f>
        <v>26</v>
      </c>
      <c r="D18" s="17">
        <f t="shared" si="2"/>
        <v>80.769230769230774</v>
      </c>
      <c r="E18" s="2">
        <f>+B18+'Marzo 2018'!E18</f>
        <v>154</v>
      </c>
      <c r="F18" s="2">
        <f>+C18+'Marzo 2018'!F18</f>
        <v>136</v>
      </c>
      <c r="G18" s="17">
        <f t="shared" si="0"/>
        <v>13.235294117647058</v>
      </c>
      <c r="H18" s="2">
        <f>+B18-C18+'Marzo 2018'!H18</f>
        <v>422</v>
      </c>
      <c r="I18" s="18">
        <f>+'Abril 2017'!H18</f>
        <v>378</v>
      </c>
      <c r="J18" s="17">
        <f t="shared" si="1"/>
        <v>11.640211640211641</v>
      </c>
    </row>
    <row r="19" spans="1:10" x14ac:dyDescent="0.15">
      <c r="A19" s="8" t="s">
        <v>3</v>
      </c>
      <c r="B19" s="6">
        <f t="shared" ref="B19" si="5">+B14+B16+B15+B17+B18</f>
        <v>457</v>
      </c>
      <c r="C19" s="6">
        <f>SUM(C14:C18)</f>
        <v>323</v>
      </c>
      <c r="D19" s="7">
        <f>+(B19-C19)*100/C19</f>
        <v>41.486068111455111</v>
      </c>
      <c r="E19" s="6">
        <f>SUM(E14:E18)</f>
        <v>1852</v>
      </c>
      <c r="F19" s="6">
        <f>SUM(F14:F18)</f>
        <v>1693</v>
      </c>
      <c r="G19" s="7">
        <f t="shared" si="0"/>
        <v>9.3916125221500302</v>
      </c>
      <c r="H19" s="6">
        <f>SUM(H14:H18)</f>
        <v>4872</v>
      </c>
      <c r="I19" s="6">
        <f>SUM(I14:I18)</f>
        <v>4664</v>
      </c>
      <c r="J19" s="7">
        <f t="shared" si="1"/>
        <v>4.4596912521440819</v>
      </c>
    </row>
    <row r="20" spans="1:10" ht="13" x14ac:dyDescent="0.15">
      <c r="A20" s="1" t="s">
        <v>16</v>
      </c>
      <c r="B20" s="19">
        <v>27</v>
      </c>
      <c r="C20" s="19">
        <f>+'Abril 2017'!B20</f>
        <v>30</v>
      </c>
      <c r="D20" s="17">
        <f t="shared" ref="D20:D27" si="6">+(B20-C20)*100/C20</f>
        <v>-10</v>
      </c>
      <c r="E20" s="2">
        <f>+B20+'Marzo 2018'!E20</f>
        <v>113</v>
      </c>
      <c r="F20" s="2">
        <f>+C20+'Marzo 2018'!F20</f>
        <v>123</v>
      </c>
      <c r="G20" s="17">
        <f t="shared" si="0"/>
        <v>-8.1300813008130088</v>
      </c>
      <c r="H20" s="2">
        <f>+B20-C20+'Marzo 2018'!H20</f>
        <v>328</v>
      </c>
      <c r="I20" s="18">
        <f>+'Abril 2017'!H20</f>
        <v>323</v>
      </c>
      <c r="J20" s="17">
        <f t="shared" si="1"/>
        <v>1.5479876160990713</v>
      </c>
    </row>
    <row r="21" spans="1:10" ht="13" x14ac:dyDescent="0.15">
      <c r="A21" s="1" t="s">
        <v>17</v>
      </c>
      <c r="B21" s="19">
        <v>32</v>
      </c>
      <c r="C21" s="19">
        <f>+'Abril 2017'!B21</f>
        <v>35</v>
      </c>
      <c r="D21" s="17">
        <f t="shared" si="6"/>
        <v>-8.5714285714285712</v>
      </c>
      <c r="E21" s="2">
        <f>+B21+'Marzo 2018'!E21</f>
        <v>127</v>
      </c>
      <c r="F21" s="2">
        <f>+C21+'Marzo 2018'!F21</f>
        <v>133</v>
      </c>
      <c r="G21" s="17">
        <f t="shared" si="0"/>
        <v>-4.511278195488722</v>
      </c>
      <c r="H21" s="2">
        <f>+B21-C21+'Marzo 2018'!H21</f>
        <v>336</v>
      </c>
      <c r="I21" s="18">
        <f>+'Abril 2017'!H21</f>
        <v>346</v>
      </c>
      <c r="J21" s="17">
        <f t="shared" si="1"/>
        <v>-2.8901734104046244</v>
      </c>
    </row>
    <row r="22" spans="1:10" ht="13" x14ac:dyDescent="0.15">
      <c r="A22" s="1" t="s">
        <v>19</v>
      </c>
      <c r="B22" s="19">
        <v>21</v>
      </c>
      <c r="C22" s="19">
        <f>+'Abril 2017'!B22</f>
        <v>8</v>
      </c>
      <c r="D22" s="17">
        <f t="shared" si="6"/>
        <v>162.5</v>
      </c>
      <c r="E22" s="2">
        <f>+B22+'Marzo 2018'!E22</f>
        <v>60</v>
      </c>
      <c r="F22" s="2">
        <f>+C22+'Marzo 2018'!F22</f>
        <v>41</v>
      </c>
      <c r="G22" s="17">
        <f t="shared" si="0"/>
        <v>46.341463414634148</v>
      </c>
      <c r="H22" s="2">
        <f>+B22-C22+'Marzo 2018'!H22</f>
        <v>140</v>
      </c>
      <c r="I22" s="18">
        <f>+'Abril 2017'!H22</f>
        <v>133</v>
      </c>
      <c r="J22" s="17">
        <f t="shared" si="1"/>
        <v>5.2631578947368425</v>
      </c>
    </row>
    <row r="23" spans="1:10" ht="13" x14ac:dyDescent="0.15">
      <c r="A23" s="1" t="s">
        <v>18</v>
      </c>
      <c r="B23" s="19">
        <v>16</v>
      </c>
      <c r="C23" s="19">
        <f>+'Abril 2017'!B23</f>
        <v>13</v>
      </c>
      <c r="D23" s="17">
        <f t="shared" si="6"/>
        <v>23.076923076923077</v>
      </c>
      <c r="E23" s="2">
        <f>+B23+'Marzo 2018'!E23</f>
        <v>59</v>
      </c>
      <c r="F23" s="2">
        <f>+C23+'Marzo 2018'!F23</f>
        <v>63</v>
      </c>
      <c r="G23" s="17">
        <f t="shared" si="0"/>
        <v>-6.3492063492063489</v>
      </c>
      <c r="H23" s="2">
        <f>+B23-C23+'Marzo 2018'!H23</f>
        <v>178</v>
      </c>
      <c r="I23" s="18">
        <f>+'Abril 2017'!H23</f>
        <v>181</v>
      </c>
      <c r="J23" s="17">
        <f t="shared" si="1"/>
        <v>-1.6574585635359116</v>
      </c>
    </row>
    <row r="24" spans="1:10" ht="13" x14ac:dyDescent="0.15">
      <c r="A24" s="1" t="s">
        <v>20</v>
      </c>
      <c r="B24" s="19">
        <v>16</v>
      </c>
      <c r="C24" s="19">
        <f>+'Abril 2017'!B24</f>
        <v>12</v>
      </c>
      <c r="D24" s="17">
        <f t="shared" si="6"/>
        <v>33.333333333333336</v>
      </c>
      <c r="E24" s="2">
        <f>+B24+'Marzo 2018'!E24</f>
        <v>67</v>
      </c>
      <c r="F24" s="2">
        <f>+C24+'Marzo 2018'!F24</f>
        <v>60</v>
      </c>
      <c r="G24" s="17">
        <f t="shared" si="0"/>
        <v>11.666666666666666</v>
      </c>
      <c r="H24" s="2">
        <f>+B24-C24+'Marzo 2018'!H24</f>
        <v>182</v>
      </c>
      <c r="I24" s="18">
        <f>+'Abril 2017'!H24</f>
        <v>146</v>
      </c>
      <c r="J24" s="17">
        <f t="shared" si="1"/>
        <v>24.657534246575342</v>
      </c>
    </row>
    <row r="25" spans="1:10" ht="13" x14ac:dyDescent="0.15">
      <c r="A25" s="1" t="s">
        <v>22</v>
      </c>
      <c r="B25" s="19">
        <v>24</v>
      </c>
      <c r="C25" s="19">
        <f>+'Abril 2017'!B25</f>
        <v>31</v>
      </c>
      <c r="D25" s="17">
        <f t="shared" si="6"/>
        <v>-22.580645161290324</v>
      </c>
      <c r="E25" s="2">
        <f>+B25+'Marzo 2018'!E25</f>
        <v>101</v>
      </c>
      <c r="F25" s="2">
        <f>+C25+'Marzo 2018'!F25</f>
        <v>110</v>
      </c>
      <c r="G25" s="17">
        <f t="shared" si="0"/>
        <v>-8.1818181818181817</v>
      </c>
      <c r="H25" s="2">
        <f>+B25-C25+'Marzo 2018'!H25</f>
        <v>275</v>
      </c>
      <c r="I25" s="18">
        <f>+'Abril 2017'!H25</f>
        <v>306</v>
      </c>
      <c r="J25" s="17">
        <f t="shared" si="1"/>
        <v>-10.130718954248366</v>
      </c>
    </row>
    <row r="26" spans="1:10" ht="13" x14ac:dyDescent="0.15">
      <c r="A26" s="1" t="s">
        <v>21</v>
      </c>
      <c r="B26" s="19">
        <v>17</v>
      </c>
      <c r="C26" s="19">
        <f>+'Abril 2017'!B26</f>
        <v>7</v>
      </c>
      <c r="D26" s="17">
        <f t="shared" si="6"/>
        <v>142.85714285714286</v>
      </c>
      <c r="E26" s="2">
        <f>+B26+'Marzo 2018'!E26</f>
        <v>39</v>
      </c>
      <c r="F26" s="2">
        <f>+C26+'Marzo 2018'!F26</f>
        <v>25</v>
      </c>
      <c r="G26" s="17">
        <f t="shared" si="0"/>
        <v>56</v>
      </c>
      <c r="H26" s="2">
        <f>+B26-C26+'Marzo 2018'!H26</f>
        <v>101</v>
      </c>
      <c r="I26" s="18">
        <f>+'Abril 2017'!H26</f>
        <v>74</v>
      </c>
      <c r="J26" s="17">
        <f t="shared" si="1"/>
        <v>36.486486486486484</v>
      </c>
    </row>
    <row r="27" spans="1:10" ht="13" x14ac:dyDescent="0.15">
      <c r="A27" s="1" t="s">
        <v>30</v>
      </c>
      <c r="B27" s="19">
        <v>4</v>
      </c>
      <c r="C27" s="19">
        <f>+'Abril 2017'!B27</f>
        <v>3</v>
      </c>
      <c r="D27" s="17">
        <f t="shared" si="6"/>
        <v>33.333333333333336</v>
      </c>
      <c r="E27" s="2">
        <f>+B27+'Marzo 2018'!E27</f>
        <v>17</v>
      </c>
      <c r="F27" s="2">
        <f>+C27+'Marzo 2018'!F27</f>
        <v>13</v>
      </c>
      <c r="G27" s="17">
        <f t="shared" si="0"/>
        <v>30.76923076923077</v>
      </c>
      <c r="H27" s="2">
        <f>+B27-C27+'Marzo 2018'!H27</f>
        <v>36</v>
      </c>
      <c r="I27" s="18">
        <f>+'Abril 2017'!H27</f>
        <v>29</v>
      </c>
      <c r="J27" s="17">
        <f t="shared" si="1"/>
        <v>24.137931034482758</v>
      </c>
    </row>
    <row r="28" spans="1:10" x14ac:dyDescent="0.15">
      <c r="A28" s="8" t="s">
        <v>27</v>
      </c>
      <c r="B28" s="6">
        <f>SUM(B20:B27)</f>
        <v>157</v>
      </c>
      <c r="C28" s="6">
        <f>SUM(C20:C27)</f>
        <v>139</v>
      </c>
      <c r="D28" s="7">
        <f>+(B28-C28)*100/C28</f>
        <v>12.949640287769784</v>
      </c>
      <c r="E28" s="6">
        <f>SUM(E20:E27)</f>
        <v>583</v>
      </c>
      <c r="F28" s="6">
        <f>SUM(F20:F27)</f>
        <v>568</v>
      </c>
      <c r="G28" s="7">
        <f>+(E28-F28)*100/F28</f>
        <v>2.640845070422535</v>
      </c>
      <c r="H28" s="6">
        <f>SUM(H20:H27)</f>
        <v>1576</v>
      </c>
      <c r="I28" s="6">
        <f>SUM(I20:I27)</f>
        <v>1538</v>
      </c>
      <c r="J28" s="7">
        <f>+(H28-I28)*100/I28</f>
        <v>2.4707412223667102</v>
      </c>
    </row>
    <row r="29" spans="1:10" ht="14" x14ac:dyDescent="0.15">
      <c r="A29" s="16" t="s">
        <v>28</v>
      </c>
      <c r="B29" s="14">
        <f>+B7+B13+B19+B28</f>
        <v>2742</v>
      </c>
      <c r="C29" s="14">
        <f>+C7+C13+C19+C28</f>
        <v>2254</v>
      </c>
      <c r="D29" s="15">
        <f>+(B29-C29)*100/C29</f>
        <v>21.650399290150844</v>
      </c>
      <c r="E29" s="14">
        <f t="shared" ref="E29:I29" si="7">+E7+E13+E19+E28</f>
        <v>11318</v>
      </c>
      <c r="F29" s="14">
        <f t="shared" si="7"/>
        <v>10315</v>
      </c>
      <c r="G29" s="15">
        <f>+(E29-F29)*100/F29</f>
        <v>9.723703344643722</v>
      </c>
      <c r="H29" s="14">
        <f t="shared" si="7"/>
        <v>29308</v>
      </c>
      <c r="I29" s="14">
        <f t="shared" si="7"/>
        <v>28344</v>
      </c>
      <c r="J29" s="15">
        <f>+(H29-I29)*100/I29</f>
        <v>3.4010725373976856</v>
      </c>
    </row>
    <row r="30" spans="1:10" x14ac:dyDescent="0.15">
      <c r="A30" s="13" t="s">
        <v>29</v>
      </c>
      <c r="B30" s="13">
        <f>+B29-B7</f>
        <v>2151</v>
      </c>
      <c r="C30" s="13">
        <f>+C29-C7</f>
        <v>1728</v>
      </c>
      <c r="D30" s="12">
        <f>+(B30-C30)*100/C30</f>
        <v>24.479166666666668</v>
      </c>
      <c r="E30" s="13">
        <f t="shared" ref="E30:I30" si="8">+E29-E7</f>
        <v>8672</v>
      </c>
      <c r="F30" s="13">
        <f t="shared" si="8"/>
        <v>8034</v>
      </c>
      <c r="G30" s="12">
        <f>+(E30-F30)*100/F30</f>
        <v>7.9412496888225039</v>
      </c>
      <c r="H30" s="13">
        <f t="shared" si="8"/>
        <v>22465</v>
      </c>
      <c r="I30" s="13">
        <f t="shared" si="8"/>
        <v>21838</v>
      </c>
      <c r="J30" s="12">
        <f>+(H30-I30)*100/I30</f>
        <v>2.871142045974906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7903-2F34-4D4A-A70A-C0D701230BE3}">
  <dimension ref="A2:J30"/>
  <sheetViews>
    <sheetView zoomScale="129" zoomScaleNormal="129" zoomScalePageLayoutView="129" workbookViewId="0">
      <selection activeCell="B4" sqref="B4: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75</v>
      </c>
      <c r="C4" s="19">
        <f>+'Marzo 2023'!B4</f>
        <v>96</v>
      </c>
      <c r="D4" s="17">
        <f>+(B4-C4)*100/C4</f>
        <v>-21.875</v>
      </c>
      <c r="E4" s="2">
        <f>+B4+'Febrero 2024'!E4</f>
        <v>239</v>
      </c>
      <c r="F4" s="2">
        <f>+C4+'Febrero 2024'!F4</f>
        <v>262</v>
      </c>
      <c r="G4" s="17">
        <f t="shared" ref="G4:G27" si="0">+(E4-F4)*100/F4</f>
        <v>-8.778625954198473</v>
      </c>
      <c r="H4" s="2">
        <f>+B4-C4+'Febrero 2024'!H4</f>
        <v>996</v>
      </c>
      <c r="I4" s="18">
        <f>+'Marzo 2023'!H4</f>
        <v>1061</v>
      </c>
      <c r="J4" s="17">
        <f t="shared" ref="J4:J27" si="1">+(H4-I4)*100/I4</f>
        <v>-6.1262959472196039</v>
      </c>
    </row>
    <row r="5" spans="1:10" ht="13" x14ac:dyDescent="0.15">
      <c r="A5" s="1" t="s">
        <v>5</v>
      </c>
      <c r="B5" s="2">
        <v>91</v>
      </c>
      <c r="C5" s="19">
        <f>+'Marzo 2023'!B5</f>
        <v>123</v>
      </c>
      <c r="D5" s="17">
        <f t="shared" ref="D5:D18" si="2">+(B5-C5)*100/C5</f>
        <v>-26.016260162601625</v>
      </c>
      <c r="E5" s="2">
        <f>+B5+'Febrero 2024'!E5</f>
        <v>295</v>
      </c>
      <c r="F5" s="2">
        <f>+C5+'Febrero 2024'!F5</f>
        <v>307</v>
      </c>
      <c r="G5" s="17">
        <f t="shared" si="0"/>
        <v>-3.9087947882736156</v>
      </c>
      <c r="H5" s="2">
        <f>+B5-C5+'Febrero 2024'!H5</f>
        <v>1141</v>
      </c>
      <c r="I5" s="18">
        <f>+'Marzo 2023'!H5</f>
        <v>1211</v>
      </c>
      <c r="J5" s="17">
        <f t="shared" si="1"/>
        <v>-5.7803468208092488</v>
      </c>
    </row>
    <row r="6" spans="1:10" ht="13" x14ac:dyDescent="0.15">
      <c r="A6" s="1" t="s">
        <v>6</v>
      </c>
      <c r="B6" s="2">
        <v>114</v>
      </c>
      <c r="C6" s="19">
        <f>+'Marzo 2023'!B6</f>
        <v>169</v>
      </c>
      <c r="D6" s="17">
        <f t="shared" si="2"/>
        <v>-32.544378698224854</v>
      </c>
      <c r="E6" s="2">
        <f>+B6+'Febrero 2024'!E6</f>
        <v>317</v>
      </c>
      <c r="F6" s="2">
        <f>+C6+'Febrero 2024'!F6</f>
        <v>394</v>
      </c>
      <c r="G6" s="17">
        <f t="shared" si="0"/>
        <v>-19.543147208121827</v>
      </c>
      <c r="H6" s="2">
        <f>+B6-C6+'Febrero 2024'!H6</f>
        <v>1344</v>
      </c>
      <c r="I6" s="18">
        <f>+'Marzo 2023'!H6</f>
        <v>1533</v>
      </c>
      <c r="J6" s="17">
        <f t="shared" si="1"/>
        <v>-12.328767123287671</v>
      </c>
    </row>
    <row r="7" spans="1:10" x14ac:dyDescent="0.15">
      <c r="A7" s="8" t="s">
        <v>1</v>
      </c>
      <c r="B7" s="6">
        <f t="shared" ref="B7" si="3">SUM(B4:B6)</f>
        <v>280</v>
      </c>
      <c r="C7" s="6">
        <f>SUM(C4:C6)</f>
        <v>388</v>
      </c>
      <c r="D7" s="7">
        <f>+(B7-C7)*100/C7</f>
        <v>-27.835051546391753</v>
      </c>
      <c r="E7" s="6">
        <f>SUM(E4:E6)</f>
        <v>851</v>
      </c>
      <c r="F7" s="6">
        <f>SUM(F4:F6)</f>
        <v>963</v>
      </c>
      <c r="G7" s="7">
        <f t="shared" si="0"/>
        <v>-11.630321910695743</v>
      </c>
      <c r="H7" s="6">
        <f>SUM(H4:H6)</f>
        <v>3481</v>
      </c>
      <c r="I7" s="6">
        <f>SUM(I4:I6)</f>
        <v>3805</v>
      </c>
      <c r="J7" s="7">
        <f t="shared" si="1"/>
        <v>-8.5151116951379766</v>
      </c>
    </row>
    <row r="8" spans="1:10" ht="13" x14ac:dyDescent="0.15">
      <c r="A8" s="1" t="s">
        <v>7</v>
      </c>
      <c r="B8" s="2">
        <v>102</v>
      </c>
      <c r="C8" s="19">
        <f>+'Marzo 2023'!B8</f>
        <v>125</v>
      </c>
      <c r="D8" s="17">
        <f t="shared" si="2"/>
        <v>-18.399999999999999</v>
      </c>
      <c r="E8" s="2">
        <f>+B8+'Febrero 2024'!E8</f>
        <v>296</v>
      </c>
      <c r="F8" s="2">
        <f>+C8+'Febrero 2024'!F8</f>
        <v>339</v>
      </c>
      <c r="G8" s="17">
        <f t="shared" si="0"/>
        <v>-12.684365781710914</v>
      </c>
      <c r="H8" s="2">
        <f>+B8-C8+'Febrero 2024'!H8</f>
        <v>1208</v>
      </c>
      <c r="I8" s="18">
        <f>+'Marzo 2023'!H8</f>
        <v>1303</v>
      </c>
      <c r="J8" s="17">
        <f t="shared" si="1"/>
        <v>-7.2908672294704528</v>
      </c>
    </row>
    <row r="9" spans="1:10" ht="13" x14ac:dyDescent="0.15">
      <c r="A9" s="1" t="s">
        <v>8</v>
      </c>
      <c r="B9" s="2">
        <v>196</v>
      </c>
      <c r="C9" s="19">
        <f>+'Marzo 2023'!B9</f>
        <v>244</v>
      </c>
      <c r="D9" s="17">
        <f t="shared" si="2"/>
        <v>-19.672131147540984</v>
      </c>
      <c r="E9" s="2">
        <f>+B9+'Febrero 2024'!E9</f>
        <v>604</v>
      </c>
      <c r="F9" s="2">
        <f>+C9+'Febrero 2024'!F9</f>
        <v>605</v>
      </c>
      <c r="G9" s="17">
        <f t="shared" si="0"/>
        <v>-0.16528925619834711</v>
      </c>
      <c r="H9" s="2">
        <f>+B9-C9+'Febrero 2024'!H9</f>
        <v>2127</v>
      </c>
      <c r="I9" s="18">
        <f>+'Marzo 2023'!H9</f>
        <v>2304</v>
      </c>
      <c r="J9" s="17">
        <f t="shared" si="1"/>
        <v>-7.682291666666667</v>
      </c>
    </row>
    <row r="10" spans="1:10" ht="13" x14ac:dyDescent="0.15">
      <c r="A10" s="1" t="s">
        <v>9</v>
      </c>
      <c r="B10" s="2">
        <v>311</v>
      </c>
      <c r="C10" s="19">
        <f>+'Marzo 2023'!B10</f>
        <v>352</v>
      </c>
      <c r="D10" s="17">
        <f t="shared" si="2"/>
        <v>-11.647727272727273</v>
      </c>
      <c r="E10" s="2">
        <f>+B10+'Febrero 2024'!E10</f>
        <v>920</v>
      </c>
      <c r="F10" s="2">
        <f>+C10+'Febrero 2024'!F10</f>
        <v>925</v>
      </c>
      <c r="G10" s="17">
        <f t="shared" si="0"/>
        <v>-0.54054054054054057</v>
      </c>
      <c r="H10" s="2">
        <f>+B10-C10+'Febrero 2024'!H10</f>
        <v>3472</v>
      </c>
      <c r="I10" s="18">
        <f>+'Marzo 2023'!H10</f>
        <v>3550</v>
      </c>
      <c r="J10" s="17">
        <f t="shared" si="1"/>
        <v>-2.1971830985915495</v>
      </c>
    </row>
    <row r="11" spans="1:10" ht="13" x14ac:dyDescent="0.15">
      <c r="A11" s="1" t="s">
        <v>10</v>
      </c>
      <c r="B11" s="2">
        <v>229</v>
      </c>
      <c r="C11" s="19">
        <f>+'Marzo 2023'!B11</f>
        <v>299</v>
      </c>
      <c r="D11" s="17">
        <f t="shared" si="2"/>
        <v>-23.411371237458194</v>
      </c>
      <c r="E11" s="2">
        <f>+B11+'Febrero 2024'!E11</f>
        <v>753</v>
      </c>
      <c r="F11" s="2">
        <f>+C11+'Febrero 2024'!F11</f>
        <v>824</v>
      </c>
      <c r="G11" s="17">
        <f t="shared" si="0"/>
        <v>-8.616504854368932</v>
      </c>
      <c r="H11" s="2">
        <f>+B11-C11+'Febrero 2024'!H11</f>
        <v>2694</v>
      </c>
      <c r="I11" s="18">
        <f>+'Marzo 2023'!H11</f>
        <v>2857</v>
      </c>
      <c r="J11" s="17">
        <f t="shared" si="1"/>
        <v>-5.705285264263213</v>
      </c>
    </row>
    <row r="12" spans="1:10" ht="13" x14ac:dyDescent="0.15">
      <c r="A12" s="1" t="s">
        <v>11</v>
      </c>
      <c r="B12" s="2">
        <v>294</v>
      </c>
      <c r="C12" s="19">
        <f>+'Marzo 2023'!B12</f>
        <v>372</v>
      </c>
      <c r="D12" s="17">
        <f t="shared" si="2"/>
        <v>-20.967741935483872</v>
      </c>
      <c r="E12" s="2">
        <f>+B12+'Febrero 2024'!E12</f>
        <v>859</v>
      </c>
      <c r="F12" s="2">
        <f>+C12+'Febrero 2024'!F12</f>
        <v>955</v>
      </c>
      <c r="G12" s="17">
        <f t="shared" si="0"/>
        <v>-10.052356020942408</v>
      </c>
      <c r="H12" s="2">
        <f>+B12-C12+'Febrero 2024'!H12</f>
        <v>3110</v>
      </c>
      <c r="I12" s="18">
        <f>+'Marzo 2023'!H12</f>
        <v>3313</v>
      </c>
      <c r="J12" s="17">
        <f t="shared" si="1"/>
        <v>-6.1273769996981589</v>
      </c>
    </row>
    <row r="13" spans="1:10" x14ac:dyDescent="0.15">
      <c r="A13" s="8" t="s">
        <v>2</v>
      </c>
      <c r="B13" s="6">
        <f t="shared" ref="B13" si="4">SUM(B8:B12)</f>
        <v>1132</v>
      </c>
      <c r="C13" s="6">
        <f>SUM(C8:C12)</f>
        <v>1392</v>
      </c>
      <c r="D13" s="7">
        <f>+(B13-C13)*100/C13</f>
        <v>-18.678160919540229</v>
      </c>
      <c r="E13" s="6">
        <f>SUM(E8:E12)</f>
        <v>3432</v>
      </c>
      <c r="F13" s="6">
        <f>SUM(F8:F12)</f>
        <v>3648</v>
      </c>
      <c r="G13" s="7">
        <f t="shared" si="0"/>
        <v>-5.9210526315789478</v>
      </c>
      <c r="H13" s="6">
        <f>SUM(H8:H12)</f>
        <v>12611</v>
      </c>
      <c r="I13" s="6">
        <f>SUM(I8:I12)</f>
        <v>13327</v>
      </c>
      <c r="J13" s="7">
        <f t="shared" si="1"/>
        <v>-5.3725519621820368</v>
      </c>
    </row>
    <row r="14" spans="1:10" ht="13" x14ac:dyDescent="0.15">
      <c r="A14" s="1" t="s">
        <v>12</v>
      </c>
      <c r="B14" s="2">
        <v>179</v>
      </c>
      <c r="C14" s="19">
        <f>+'Marzo 2023'!B14</f>
        <v>162</v>
      </c>
      <c r="D14" s="17">
        <f t="shared" si="2"/>
        <v>10.493827160493828</v>
      </c>
      <c r="E14" s="2">
        <f>+B14+'Febrero 2024'!E14</f>
        <v>486</v>
      </c>
      <c r="F14" s="2">
        <f>+C14+'Febrero 2024'!F14</f>
        <v>438</v>
      </c>
      <c r="G14" s="17">
        <f t="shared" si="0"/>
        <v>10.95890410958904</v>
      </c>
      <c r="H14" s="2">
        <f>+B14-C14+'Febrero 2024'!H14</f>
        <v>1669</v>
      </c>
      <c r="I14" s="18">
        <f>+'Marzo 2023'!H14</f>
        <v>1659</v>
      </c>
      <c r="J14" s="17">
        <f t="shared" si="1"/>
        <v>0.60277275467148883</v>
      </c>
    </row>
    <row r="15" spans="1:10" ht="13" x14ac:dyDescent="0.15">
      <c r="A15" s="1" t="s">
        <v>13</v>
      </c>
      <c r="B15" s="2">
        <v>125</v>
      </c>
      <c r="C15" s="19">
        <f>+'Marzo 2023'!B15</f>
        <v>132</v>
      </c>
      <c r="D15" s="17">
        <f t="shared" si="2"/>
        <v>-5.3030303030303028</v>
      </c>
      <c r="E15" s="2">
        <f>+B15+'Febrero 2024'!E15</f>
        <v>376</v>
      </c>
      <c r="F15" s="2">
        <f>+C15+'Febrero 2024'!F15</f>
        <v>385</v>
      </c>
      <c r="G15" s="17">
        <f t="shared" si="0"/>
        <v>-2.3376623376623376</v>
      </c>
      <c r="H15" s="2">
        <f>+B15-C15+'Febrero 2024'!H15</f>
        <v>1332</v>
      </c>
      <c r="I15" s="18">
        <f>+'Marzo 2023'!H15</f>
        <v>1339</v>
      </c>
      <c r="J15" s="17">
        <f t="shared" si="1"/>
        <v>-0.52277819268110526</v>
      </c>
    </row>
    <row r="16" spans="1:10" ht="13" x14ac:dyDescent="0.15">
      <c r="A16" s="1" t="s">
        <v>14</v>
      </c>
      <c r="B16" s="2">
        <v>102</v>
      </c>
      <c r="C16" s="19">
        <f>+'Marzo 2023'!B16</f>
        <v>109</v>
      </c>
      <c r="D16" s="17">
        <f t="shared" si="2"/>
        <v>-6.4220183486238529</v>
      </c>
      <c r="E16" s="2">
        <f>+B16+'Febrero 2024'!E16</f>
        <v>322</v>
      </c>
      <c r="F16" s="2">
        <f>+C16+'Febrero 2024'!F16</f>
        <v>325</v>
      </c>
      <c r="G16" s="17">
        <f t="shared" si="0"/>
        <v>-0.92307692307692313</v>
      </c>
      <c r="H16" s="2">
        <f>+B16-C16+'Febrero 2024'!H16</f>
        <v>1126</v>
      </c>
      <c r="I16" s="18">
        <f>+'Marzo 2023'!H16</f>
        <v>1185</v>
      </c>
      <c r="J16" s="17">
        <f t="shared" si="1"/>
        <v>-4.9789029535864975</v>
      </c>
    </row>
    <row r="17" spans="1:10" ht="13" x14ac:dyDescent="0.15">
      <c r="A17" s="1" t="s">
        <v>15</v>
      </c>
      <c r="B17" s="2">
        <v>84</v>
      </c>
      <c r="C17" s="19">
        <f>+'Marzo 2023'!B17</f>
        <v>81</v>
      </c>
      <c r="D17" s="17">
        <f t="shared" si="2"/>
        <v>3.7037037037037037</v>
      </c>
      <c r="E17" s="2">
        <f>+B17+'Febrero 2024'!E17</f>
        <v>210</v>
      </c>
      <c r="F17" s="2">
        <f>+C17+'Febrero 2024'!F17</f>
        <v>220</v>
      </c>
      <c r="G17" s="17">
        <f t="shared" si="0"/>
        <v>-4.5454545454545459</v>
      </c>
      <c r="H17" s="2">
        <f>+B17-C17+'Febrero 2024'!H17</f>
        <v>749</v>
      </c>
      <c r="I17" s="18">
        <f>+'Marzo 2023'!H17</f>
        <v>783</v>
      </c>
      <c r="J17" s="17">
        <f t="shared" si="1"/>
        <v>-4.3422733077905491</v>
      </c>
    </row>
    <row r="18" spans="1:10" ht="13" x14ac:dyDescent="0.15">
      <c r="A18" s="1" t="s">
        <v>31</v>
      </c>
      <c r="B18" s="2">
        <v>52</v>
      </c>
      <c r="C18" s="19">
        <f>+'Marzo 2023'!B18</f>
        <v>53</v>
      </c>
      <c r="D18" s="17">
        <f t="shared" si="2"/>
        <v>-1.8867924528301887</v>
      </c>
      <c r="E18" s="2">
        <f>+B18+'Febrero 2024'!E18</f>
        <v>149</v>
      </c>
      <c r="F18" s="2">
        <f>+C18+'Febrero 2024'!F18</f>
        <v>126</v>
      </c>
      <c r="G18" s="17">
        <f t="shared" si="0"/>
        <v>18.253968253968253</v>
      </c>
      <c r="H18" s="2">
        <f>+B18-C18+'Febrero 2024'!H18</f>
        <v>532</v>
      </c>
      <c r="I18" s="18">
        <f>+'Marzo 2023'!H18</f>
        <v>526</v>
      </c>
      <c r="J18" s="17">
        <f t="shared" si="1"/>
        <v>1.1406844106463878</v>
      </c>
    </row>
    <row r="19" spans="1:10" x14ac:dyDescent="0.15">
      <c r="A19" s="8" t="s">
        <v>3</v>
      </c>
      <c r="B19" s="6">
        <f t="shared" ref="B19" si="5">SUM(B14:B18)</f>
        <v>542</v>
      </c>
      <c r="C19" s="6">
        <f>SUM(C14:C18)</f>
        <v>537</v>
      </c>
      <c r="D19" s="7">
        <f>+(B19-C19)*100/C19</f>
        <v>0.93109869646182497</v>
      </c>
      <c r="E19" s="6">
        <f>SUM(E14:E18)</f>
        <v>1543</v>
      </c>
      <c r="F19" s="6">
        <f>SUM(F14:F18)</f>
        <v>1494</v>
      </c>
      <c r="G19" s="7">
        <f t="shared" si="0"/>
        <v>3.2797858099062918</v>
      </c>
      <c r="H19" s="6">
        <f>SUM(H14:H18)</f>
        <v>5408</v>
      </c>
      <c r="I19" s="6">
        <f>SUM(I14:I18)</f>
        <v>5492</v>
      </c>
      <c r="J19" s="7">
        <f t="shared" si="1"/>
        <v>-1.529497450837582</v>
      </c>
    </row>
    <row r="20" spans="1:10" ht="13" x14ac:dyDescent="0.15">
      <c r="A20" s="1" t="s">
        <v>16</v>
      </c>
      <c r="B20" s="2">
        <v>43</v>
      </c>
      <c r="C20" s="19">
        <f>+'Marzo 2023'!B20</f>
        <v>46</v>
      </c>
      <c r="D20" s="17">
        <f t="shared" ref="D20:D27" si="6">+(B20-C20)*100/C20</f>
        <v>-6.5217391304347823</v>
      </c>
      <c r="E20" s="2">
        <f>+B20+'Febrero 2024'!E20</f>
        <v>136</v>
      </c>
      <c r="F20" s="2">
        <f>+C20+'Febrero 2024'!F20</f>
        <v>134</v>
      </c>
      <c r="G20" s="17">
        <f t="shared" si="0"/>
        <v>1.4925373134328359</v>
      </c>
      <c r="H20" s="2">
        <f>+B20-C20+'Febrero 2024'!H20</f>
        <v>437</v>
      </c>
      <c r="I20" s="18">
        <f>+'Marzo 2023'!H20</f>
        <v>469</v>
      </c>
      <c r="J20" s="17">
        <f t="shared" si="1"/>
        <v>-6.8230277185501063</v>
      </c>
    </row>
    <row r="21" spans="1:10" ht="13" x14ac:dyDescent="0.15">
      <c r="A21" s="1" t="s">
        <v>17</v>
      </c>
      <c r="B21" s="2">
        <v>50</v>
      </c>
      <c r="C21" s="19">
        <f>+'Marzo 2023'!B21</f>
        <v>58</v>
      </c>
      <c r="D21" s="17">
        <f t="shared" si="6"/>
        <v>-13.793103448275861</v>
      </c>
      <c r="E21" s="2">
        <f>+B21+'Febrero 2024'!E21</f>
        <v>148</v>
      </c>
      <c r="F21" s="2">
        <f>+C21+'Febrero 2024'!F21</f>
        <v>134</v>
      </c>
      <c r="G21" s="17">
        <f t="shared" si="0"/>
        <v>10.447761194029852</v>
      </c>
      <c r="H21" s="2">
        <f>+B21-C21+'Febrero 2024'!H21</f>
        <v>460</v>
      </c>
      <c r="I21" s="18">
        <f>+'Marzo 2023'!H21</f>
        <v>462</v>
      </c>
      <c r="J21" s="17">
        <f t="shared" si="1"/>
        <v>-0.4329004329004329</v>
      </c>
    </row>
    <row r="22" spans="1:10" ht="13" x14ac:dyDescent="0.15">
      <c r="A22" s="1" t="s">
        <v>19</v>
      </c>
      <c r="B22" s="2">
        <v>18</v>
      </c>
      <c r="C22" s="19">
        <f>+'Marzo 2023'!B22</f>
        <v>25</v>
      </c>
      <c r="D22" s="17">
        <f t="shared" si="6"/>
        <v>-28</v>
      </c>
      <c r="E22" s="2">
        <f>+B22+'Febrero 2024'!E22</f>
        <v>54</v>
      </c>
      <c r="F22" s="2">
        <f>+C22+'Febrero 2024'!F22</f>
        <v>57</v>
      </c>
      <c r="G22" s="17">
        <f t="shared" si="0"/>
        <v>-5.2631578947368425</v>
      </c>
      <c r="H22" s="2">
        <f>+B22-C22+'Febrero 2024'!H22</f>
        <v>198</v>
      </c>
      <c r="I22" s="18">
        <f>+'Marzo 2023'!H22</f>
        <v>220</v>
      </c>
      <c r="J22" s="17">
        <f t="shared" si="1"/>
        <v>-10</v>
      </c>
    </row>
    <row r="23" spans="1:10" ht="13" x14ac:dyDescent="0.15">
      <c r="A23" s="1" t="s">
        <v>18</v>
      </c>
      <c r="B23" s="2">
        <v>20</v>
      </c>
      <c r="C23" s="19">
        <f>+'Marzo 2023'!B23</f>
        <v>22</v>
      </c>
      <c r="D23" s="17">
        <f t="shared" si="6"/>
        <v>-9.0909090909090917</v>
      </c>
      <c r="E23" s="2">
        <f>+B23+'Febrero 2024'!E23</f>
        <v>59</v>
      </c>
      <c r="F23" s="2">
        <f>+C23+'Febrero 2024'!F23</f>
        <v>63</v>
      </c>
      <c r="G23" s="17">
        <f t="shared" si="0"/>
        <v>-6.3492063492063489</v>
      </c>
      <c r="H23" s="2">
        <f>+B23-C23+'Febrero 2024'!H23</f>
        <v>215</v>
      </c>
      <c r="I23" s="18">
        <f>+'Marzo 2023'!H23</f>
        <v>230</v>
      </c>
      <c r="J23" s="17">
        <f t="shared" si="1"/>
        <v>-6.5217391304347823</v>
      </c>
    </row>
    <row r="24" spans="1:10" ht="13" x14ac:dyDescent="0.15">
      <c r="A24" s="1" t="s">
        <v>20</v>
      </c>
      <c r="B24" s="2">
        <v>22</v>
      </c>
      <c r="C24" s="19">
        <f>+'Marzo 2023'!B24</f>
        <v>24</v>
      </c>
      <c r="D24" s="17">
        <f t="shared" si="6"/>
        <v>-8.3333333333333339</v>
      </c>
      <c r="E24" s="2">
        <f>+B24+'Febrero 2024'!E24</f>
        <v>67</v>
      </c>
      <c r="F24" s="2">
        <f>+C24+'Febrero 2024'!F24</f>
        <v>81</v>
      </c>
      <c r="G24" s="17">
        <f t="shared" si="0"/>
        <v>-17.283950617283949</v>
      </c>
      <c r="H24" s="2">
        <f>+B24-C24+'Febrero 2024'!H24</f>
        <v>227</v>
      </c>
      <c r="I24" s="18">
        <f>+'Marzo 2023'!H24</f>
        <v>236</v>
      </c>
      <c r="J24" s="17">
        <f t="shared" si="1"/>
        <v>-3.8135593220338984</v>
      </c>
    </row>
    <row r="25" spans="1:10" ht="13" x14ac:dyDescent="0.15">
      <c r="A25" s="1" t="s">
        <v>22</v>
      </c>
      <c r="B25" s="2">
        <v>47</v>
      </c>
      <c r="C25" s="19">
        <f>+'Marzo 2023'!B25</f>
        <v>62</v>
      </c>
      <c r="D25" s="17">
        <f t="shared" si="6"/>
        <v>-24.193548387096776</v>
      </c>
      <c r="E25" s="2">
        <f>+B25+'Febrero 2024'!E25</f>
        <v>157</v>
      </c>
      <c r="F25" s="2">
        <f>+C25+'Febrero 2024'!F25</f>
        <v>165</v>
      </c>
      <c r="G25" s="17">
        <f t="shared" si="0"/>
        <v>-4.8484848484848486</v>
      </c>
      <c r="H25" s="2">
        <f>+B25-C25+'Febrero 2024'!H25</f>
        <v>524</v>
      </c>
      <c r="I25" s="18">
        <f>+'Marzo 2023'!H25</f>
        <v>565</v>
      </c>
      <c r="J25" s="17">
        <f t="shared" si="1"/>
        <v>-7.2566371681415927</v>
      </c>
    </row>
    <row r="26" spans="1:10" ht="13" x14ac:dyDescent="0.15">
      <c r="A26" s="1" t="s">
        <v>21</v>
      </c>
      <c r="B26" s="2">
        <v>18</v>
      </c>
      <c r="C26" s="19">
        <f>+'Marzo 2023'!B26</f>
        <v>22</v>
      </c>
      <c r="D26" s="17">
        <f t="shared" si="6"/>
        <v>-18.181818181818183</v>
      </c>
      <c r="E26" s="2">
        <f>+B26+'Febrero 2024'!E26</f>
        <v>54</v>
      </c>
      <c r="F26" s="2">
        <f>+C26+'Febrero 2024'!F26</f>
        <v>46</v>
      </c>
      <c r="G26" s="17">
        <f t="shared" si="0"/>
        <v>17.391304347826086</v>
      </c>
      <c r="H26" s="2">
        <f>+B26-C26+'Febrero 2024'!H26</f>
        <v>174</v>
      </c>
      <c r="I26" s="18">
        <f>+'Marzo 2023'!H26</f>
        <v>168</v>
      </c>
      <c r="J26" s="17">
        <f t="shared" si="1"/>
        <v>3.5714285714285716</v>
      </c>
    </row>
    <row r="27" spans="1:10" ht="13" x14ac:dyDescent="0.15">
      <c r="A27" s="1" t="s">
        <v>30</v>
      </c>
      <c r="B27" s="2">
        <v>14</v>
      </c>
      <c r="C27" s="19">
        <f>+'Marzo 2023'!B27</f>
        <v>12</v>
      </c>
      <c r="D27" s="17">
        <f t="shared" si="6"/>
        <v>16.666666666666668</v>
      </c>
      <c r="E27" s="2">
        <f>+B27+'Febrero 2024'!E27</f>
        <v>34</v>
      </c>
      <c r="F27" s="2">
        <f>+C27+'Febrero 2024'!F27</f>
        <v>31</v>
      </c>
      <c r="G27" s="17">
        <f t="shared" si="0"/>
        <v>9.67741935483871</v>
      </c>
      <c r="H27" s="2">
        <f>+B27-C27+'Febrero 2024'!H27</f>
        <v>99</v>
      </c>
      <c r="I27" s="18">
        <f>+'Marzo 2023'!H27</f>
        <v>100</v>
      </c>
      <c r="J27" s="17">
        <f t="shared" si="1"/>
        <v>-1</v>
      </c>
    </row>
    <row r="28" spans="1:10" x14ac:dyDescent="0.15">
      <c r="A28" s="8" t="s">
        <v>27</v>
      </c>
      <c r="B28" s="6">
        <f t="shared" ref="B28" si="7">SUM(B20:B27)</f>
        <v>232</v>
      </c>
      <c r="C28" s="6">
        <f>SUM(C20:C27)</f>
        <v>271</v>
      </c>
      <c r="D28" s="7">
        <f>+(B28-C28)*100/C28</f>
        <v>-14.391143911439114</v>
      </c>
      <c r="E28" s="6">
        <f>SUM(E20:E27)</f>
        <v>709</v>
      </c>
      <c r="F28" s="6">
        <f>SUM(F20:F27)</f>
        <v>711</v>
      </c>
      <c r="G28" s="7">
        <f>+(E28-F28)*100/F28</f>
        <v>-0.28129395218002812</v>
      </c>
      <c r="H28" s="6">
        <f>SUM(H20:H27)</f>
        <v>2334</v>
      </c>
      <c r="I28" s="6">
        <f>SUM(I20:I27)</f>
        <v>2450</v>
      </c>
      <c r="J28" s="7">
        <f>+(H28-I28)*100/I28</f>
        <v>-4.7346938775510203</v>
      </c>
    </row>
    <row r="29" spans="1:10" ht="14" x14ac:dyDescent="0.15">
      <c r="A29" s="16" t="s">
        <v>28</v>
      </c>
      <c r="B29" s="14">
        <f>+B7+B13+B19+B28</f>
        <v>2186</v>
      </c>
      <c r="C29" s="14">
        <f>+C7+C13+C19+C28</f>
        <v>2588</v>
      </c>
      <c r="D29" s="15">
        <f>+(B29-C29)*100/C29</f>
        <v>-15.53323029366306</v>
      </c>
      <c r="E29" s="14">
        <f t="shared" ref="E29:I29" si="8">+E7+E13+E19+E28</f>
        <v>6535</v>
      </c>
      <c r="F29" s="14">
        <f t="shared" si="8"/>
        <v>6816</v>
      </c>
      <c r="G29" s="15">
        <f>+(E29-F29)*100/F29</f>
        <v>-4.122652582159624</v>
      </c>
      <c r="H29" s="14">
        <f t="shared" si="8"/>
        <v>23834</v>
      </c>
      <c r="I29" s="14">
        <f t="shared" si="8"/>
        <v>25074</v>
      </c>
      <c r="J29" s="15">
        <f>+(H29-I29)*100/I29</f>
        <v>-4.945361729281327</v>
      </c>
    </row>
    <row r="30" spans="1:10" x14ac:dyDescent="0.15">
      <c r="A30" s="13" t="s">
        <v>29</v>
      </c>
      <c r="B30" s="13">
        <f>+B29-B7</f>
        <v>1906</v>
      </c>
      <c r="C30" s="13">
        <f>+C29-C7</f>
        <v>2200</v>
      </c>
      <c r="D30" s="12">
        <f>+(B30-C30)*100/C30</f>
        <v>-13.363636363636363</v>
      </c>
      <c r="E30" s="13">
        <f t="shared" ref="E30:I30" si="9">+E29-E7</f>
        <v>5684</v>
      </c>
      <c r="F30" s="13">
        <f t="shared" si="9"/>
        <v>5853</v>
      </c>
      <c r="G30" s="12">
        <f>+(E30-F30)*100/F30</f>
        <v>-2.8874081667520928</v>
      </c>
      <c r="H30" s="13">
        <f t="shared" si="9"/>
        <v>20353</v>
      </c>
      <c r="I30" s="13">
        <f t="shared" si="9"/>
        <v>21269</v>
      </c>
      <c r="J30" s="12">
        <f>+(H30-I30)*100/I30</f>
        <v>-4.3067375052893881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63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193</v>
      </c>
      <c r="C4" s="19">
        <f>+'Marzo 2017'!B4</f>
        <v>192</v>
      </c>
      <c r="D4" s="17">
        <f>+(B4-C4)*100/C4</f>
        <v>0.52083333333333337</v>
      </c>
      <c r="E4" s="2">
        <f>+B4+'Febrero 2018'!E4</f>
        <v>707</v>
      </c>
      <c r="F4" s="2">
        <f>+C4+'Febrero 2018'!F4</f>
        <v>504</v>
      </c>
      <c r="G4" s="17">
        <f t="shared" ref="G4:G27" si="0">+(E4-F4)*100/F4</f>
        <v>40.277777777777779</v>
      </c>
      <c r="H4" s="2">
        <f>+B4-C4+'Febrero 2018'!H4</f>
        <v>2020</v>
      </c>
      <c r="I4" s="18">
        <f>+'Marzo 2017'!H4</f>
        <v>1905</v>
      </c>
      <c r="J4" s="17">
        <f t="shared" ref="J4:J27" si="1">+(H4-I4)*100/I4</f>
        <v>6.0367454068241466</v>
      </c>
    </row>
    <row r="5" spans="1:10" ht="13" x14ac:dyDescent="0.15">
      <c r="A5" s="1" t="s">
        <v>5</v>
      </c>
      <c r="B5" s="19">
        <v>201</v>
      </c>
      <c r="C5" s="19">
        <f>+'Marzo 2017'!B5</f>
        <v>247</v>
      </c>
      <c r="D5" s="17">
        <f t="shared" ref="D5:D18" si="2">+(B5-C5)*100/C5</f>
        <v>-18.623481781376519</v>
      </c>
      <c r="E5" s="2">
        <f>+B5+'Febrero 2018'!E5</f>
        <v>653</v>
      </c>
      <c r="F5" s="2">
        <f>+C5+'Febrero 2018'!F5</f>
        <v>571</v>
      </c>
      <c r="G5" s="17">
        <f t="shared" si="0"/>
        <v>14.360770577933451</v>
      </c>
      <c r="H5" s="2">
        <f>+B5-C5+'Febrero 2018'!H5</f>
        <v>2219</v>
      </c>
      <c r="I5" s="18">
        <f>+'Marzo 2017'!H5</f>
        <v>2225</v>
      </c>
      <c r="J5" s="17">
        <f t="shared" si="1"/>
        <v>-0.2696629213483146</v>
      </c>
    </row>
    <row r="6" spans="1:10" ht="13" x14ac:dyDescent="0.15">
      <c r="A6" s="1" t="s">
        <v>6</v>
      </c>
      <c r="B6" s="19">
        <v>219</v>
      </c>
      <c r="C6" s="19">
        <f>+'Marzo 2017'!B6</f>
        <v>272</v>
      </c>
      <c r="D6" s="17">
        <f t="shared" si="2"/>
        <v>-19.485294117647058</v>
      </c>
      <c r="E6" s="2">
        <f>+B6+'Febrero 2018'!E6</f>
        <v>695</v>
      </c>
      <c r="F6" s="2">
        <f>+C6+'Febrero 2018'!F6</f>
        <v>680</v>
      </c>
      <c r="G6" s="17">
        <f t="shared" si="0"/>
        <v>2.2058823529411766</v>
      </c>
      <c r="H6" s="2">
        <f>+B6-C6+'Febrero 2018'!H6</f>
        <v>2539</v>
      </c>
      <c r="I6" s="18">
        <f>+'Marzo 2017'!H6</f>
        <v>2505</v>
      </c>
      <c r="J6" s="17">
        <f t="shared" si="1"/>
        <v>1.3572854291417165</v>
      </c>
    </row>
    <row r="7" spans="1:10" x14ac:dyDescent="0.15">
      <c r="A7" s="8" t="s">
        <v>1</v>
      </c>
      <c r="B7" s="6">
        <f t="shared" ref="B7" si="3">+B4+B5+B6</f>
        <v>613</v>
      </c>
      <c r="C7" s="6">
        <f>SUM(C4:C6)</f>
        <v>711</v>
      </c>
      <c r="D7" s="7">
        <f>+(B7-C7)*100/C7</f>
        <v>-13.783403656821378</v>
      </c>
      <c r="E7" s="6">
        <f>SUM(E4:E6)</f>
        <v>2055</v>
      </c>
      <c r="F7" s="6">
        <f>SUM(F4:F6)</f>
        <v>1755</v>
      </c>
      <c r="G7" s="7">
        <f t="shared" si="0"/>
        <v>17.094017094017094</v>
      </c>
      <c r="H7" s="6">
        <f>SUM(H4:H6)</f>
        <v>6778</v>
      </c>
      <c r="I7" s="6">
        <f>SUM(I4:I6)</f>
        <v>6635</v>
      </c>
      <c r="J7" s="7">
        <f t="shared" si="1"/>
        <v>2.1552373775433309</v>
      </c>
    </row>
    <row r="8" spans="1:10" ht="13" x14ac:dyDescent="0.15">
      <c r="A8" s="1" t="s">
        <v>7</v>
      </c>
      <c r="B8" s="19">
        <v>206</v>
      </c>
      <c r="C8" s="19">
        <f>+'Marzo 2017'!B8</f>
        <v>280</v>
      </c>
      <c r="D8" s="17">
        <f t="shared" si="2"/>
        <v>-26.428571428571427</v>
      </c>
      <c r="E8" s="2">
        <f>+B8+'Febrero 2018'!E8</f>
        <v>707</v>
      </c>
      <c r="F8" s="2">
        <f>+C8+'Febrero 2018'!F8</f>
        <v>683</v>
      </c>
      <c r="G8" s="17">
        <f t="shared" si="0"/>
        <v>3.5139092240117131</v>
      </c>
      <c r="H8" s="2">
        <f>+B8-C8+'Febrero 2018'!H8</f>
        <v>2548</v>
      </c>
      <c r="I8" s="18">
        <f>+'Marzo 2017'!H8</f>
        <v>2569</v>
      </c>
      <c r="J8" s="17">
        <f t="shared" si="1"/>
        <v>-0.81743869209809261</v>
      </c>
    </row>
    <row r="9" spans="1:10" ht="13" x14ac:dyDescent="0.15">
      <c r="A9" s="1" t="s">
        <v>8</v>
      </c>
      <c r="B9" s="19">
        <v>283</v>
      </c>
      <c r="C9" s="19">
        <f>+'Marzo 2017'!B9</f>
        <v>358</v>
      </c>
      <c r="D9" s="17">
        <f t="shared" si="2"/>
        <v>-20.949720670391063</v>
      </c>
      <c r="E9" s="2">
        <f>+B9+'Febrero 2018'!E9</f>
        <v>962</v>
      </c>
      <c r="F9" s="2">
        <f>+C9+'Febrero 2018'!F9</f>
        <v>850</v>
      </c>
      <c r="G9" s="17">
        <f t="shared" si="0"/>
        <v>13.176470588235293</v>
      </c>
      <c r="H9" s="2">
        <f>+B9-C9+'Febrero 2018'!H9</f>
        <v>3069</v>
      </c>
      <c r="I9" s="18">
        <f>+'Marzo 2017'!H9</f>
        <v>3080</v>
      </c>
      <c r="J9" s="17">
        <f t="shared" si="1"/>
        <v>-0.35714285714285715</v>
      </c>
    </row>
    <row r="10" spans="1:10" ht="13" x14ac:dyDescent="0.15">
      <c r="A10" s="1" t="s">
        <v>9</v>
      </c>
      <c r="B10" s="19">
        <v>412</v>
      </c>
      <c r="C10" s="19">
        <f>+'Marzo 2017'!B10</f>
        <v>456</v>
      </c>
      <c r="D10" s="17">
        <f t="shared" si="2"/>
        <v>-9.6491228070175445</v>
      </c>
      <c r="E10" s="2">
        <f>+B10+'Febrero 2018'!E10</f>
        <v>1246</v>
      </c>
      <c r="F10" s="2">
        <f>+C10+'Febrero 2018'!F10</f>
        <v>1145</v>
      </c>
      <c r="G10" s="17">
        <f t="shared" si="0"/>
        <v>8.8209606986899569</v>
      </c>
      <c r="H10" s="2">
        <f>+B10-C10+'Febrero 2018'!H10</f>
        <v>4102</v>
      </c>
      <c r="I10" s="18">
        <f>+'Marzo 2017'!H10</f>
        <v>4149</v>
      </c>
      <c r="J10" s="17">
        <f t="shared" si="1"/>
        <v>-1.1328030850807425</v>
      </c>
    </row>
    <row r="11" spans="1:10" ht="13" x14ac:dyDescent="0.15">
      <c r="A11" s="1" t="s">
        <v>10</v>
      </c>
      <c r="B11" s="19">
        <v>283</v>
      </c>
      <c r="C11" s="19">
        <f>+'Marzo 2017'!B11</f>
        <v>351</v>
      </c>
      <c r="D11" s="17">
        <f t="shared" si="2"/>
        <v>-19.373219373219374</v>
      </c>
      <c r="E11" s="2">
        <f>+B11+'Febrero 2018'!E11</f>
        <v>887</v>
      </c>
      <c r="F11" s="2">
        <f>+C11+'Febrero 2018'!F11</f>
        <v>906</v>
      </c>
      <c r="G11" s="17">
        <f t="shared" si="0"/>
        <v>-2.0971302428256071</v>
      </c>
      <c r="H11" s="2">
        <f>+B11-C11+'Febrero 2018'!H11</f>
        <v>2970</v>
      </c>
      <c r="I11" s="18">
        <f>+'Marzo 2017'!H11</f>
        <v>3015</v>
      </c>
      <c r="J11" s="17">
        <f t="shared" si="1"/>
        <v>-1.4925373134328359</v>
      </c>
    </row>
    <row r="12" spans="1:10" ht="13" x14ac:dyDescent="0.15">
      <c r="A12" s="1" t="s">
        <v>11</v>
      </c>
      <c r="B12" s="19">
        <v>298</v>
      </c>
      <c r="C12" s="19">
        <f>+'Marzo 2017'!B12</f>
        <v>371</v>
      </c>
      <c r="D12" s="17">
        <f t="shared" si="2"/>
        <v>-19.676549865229109</v>
      </c>
      <c r="E12" s="2">
        <f>+B12+'Febrero 2018'!E12</f>
        <v>898</v>
      </c>
      <c r="F12" s="2">
        <f>+C12+'Febrero 2018'!F12</f>
        <v>923</v>
      </c>
      <c r="G12" s="17">
        <f t="shared" si="0"/>
        <v>-2.7085590465872156</v>
      </c>
      <c r="H12" s="2">
        <f>+B12-C12+'Febrero 2018'!H12</f>
        <v>3057</v>
      </c>
      <c r="I12" s="18">
        <f>+'Marzo 2017'!H12</f>
        <v>3034</v>
      </c>
      <c r="J12" s="17">
        <f t="shared" si="1"/>
        <v>0.75807514831905076</v>
      </c>
    </row>
    <row r="13" spans="1:10" x14ac:dyDescent="0.15">
      <c r="A13" s="8" t="s">
        <v>2</v>
      </c>
      <c r="B13" s="6">
        <f t="shared" ref="B13" si="4">+B8+B9+B10+B11+B12</f>
        <v>1482</v>
      </c>
      <c r="C13" s="6">
        <f>SUM(C8:C12)</f>
        <v>1816</v>
      </c>
      <c r="D13" s="7">
        <f>+(B13-C13)*100/C13</f>
        <v>-18.392070484581499</v>
      </c>
      <c r="E13" s="6">
        <f>SUM(E8:E12)</f>
        <v>4700</v>
      </c>
      <c r="F13" s="6">
        <f>SUM(F8:F12)</f>
        <v>4507</v>
      </c>
      <c r="G13" s="7">
        <f t="shared" si="0"/>
        <v>4.2822276458841806</v>
      </c>
      <c r="H13" s="6">
        <f>SUM(H8:H12)</f>
        <v>15746</v>
      </c>
      <c r="I13" s="6">
        <f>SUM(I8:I12)</f>
        <v>15847</v>
      </c>
      <c r="J13" s="7">
        <f t="shared" si="1"/>
        <v>-0.63734460781220426</v>
      </c>
    </row>
    <row r="14" spans="1:10" ht="13" x14ac:dyDescent="0.15">
      <c r="A14" s="1" t="s">
        <v>12</v>
      </c>
      <c r="B14" s="19">
        <v>159</v>
      </c>
      <c r="C14" s="19">
        <f>+'Marzo 2017'!B14</f>
        <v>156</v>
      </c>
      <c r="D14" s="17">
        <f t="shared" si="2"/>
        <v>1.9230769230769231</v>
      </c>
      <c r="E14" s="2">
        <f>+B14+'Febrero 2018'!E14</f>
        <v>454</v>
      </c>
      <c r="F14" s="2">
        <f>+C14+'Febrero 2018'!F14</f>
        <v>446</v>
      </c>
      <c r="G14" s="17">
        <f t="shared" si="0"/>
        <v>1.7937219730941705</v>
      </c>
      <c r="H14" s="2">
        <f>+B14-C14+'Febrero 2018'!H14</f>
        <v>1492</v>
      </c>
      <c r="I14" s="18">
        <f>+'Marzo 2017'!H14</f>
        <v>1520</v>
      </c>
      <c r="J14" s="17">
        <f t="shared" si="1"/>
        <v>-1.8421052631578947</v>
      </c>
    </row>
    <row r="15" spans="1:10" ht="13" x14ac:dyDescent="0.15">
      <c r="A15" s="1" t="s">
        <v>13</v>
      </c>
      <c r="B15" s="19">
        <v>94</v>
      </c>
      <c r="C15" s="19">
        <f>+'Marzo 2017'!B15</f>
        <v>133</v>
      </c>
      <c r="D15" s="17">
        <f t="shared" si="2"/>
        <v>-29.323308270676691</v>
      </c>
      <c r="E15" s="2">
        <f>+B15+'Febrero 2018'!E15</f>
        <v>315</v>
      </c>
      <c r="F15" s="2">
        <f>+C15+'Febrero 2018'!F15</f>
        <v>319</v>
      </c>
      <c r="G15" s="17">
        <f t="shared" si="0"/>
        <v>-1.2539184952978057</v>
      </c>
      <c r="H15" s="2">
        <f>+B15-C15+'Febrero 2018'!H15</f>
        <v>1116</v>
      </c>
      <c r="I15" s="18">
        <f>+'Marzo 2017'!H15</f>
        <v>1084</v>
      </c>
      <c r="J15" s="17">
        <f t="shared" si="1"/>
        <v>2.9520295202952029</v>
      </c>
    </row>
    <row r="16" spans="1:10" ht="13" x14ac:dyDescent="0.15">
      <c r="A16" s="1" t="s">
        <v>14</v>
      </c>
      <c r="B16" s="19">
        <v>102</v>
      </c>
      <c r="C16" s="19">
        <f>+'Marzo 2017'!B16</f>
        <v>108</v>
      </c>
      <c r="D16" s="17">
        <f t="shared" si="2"/>
        <v>-5.5555555555555554</v>
      </c>
      <c r="E16" s="2">
        <f>+B16+'Febrero 2018'!E16</f>
        <v>287</v>
      </c>
      <c r="F16" s="2">
        <f>+C16+'Febrero 2018'!F16</f>
        <v>299</v>
      </c>
      <c r="G16" s="17">
        <f t="shared" si="0"/>
        <v>-4.0133779264214047</v>
      </c>
      <c r="H16" s="2">
        <f>+B16-C16+'Febrero 2018'!H16</f>
        <v>990</v>
      </c>
      <c r="I16" s="18">
        <f>+'Marzo 2017'!H16</f>
        <v>1062</v>
      </c>
      <c r="J16" s="17">
        <f t="shared" si="1"/>
        <v>-6.7796610169491522</v>
      </c>
    </row>
    <row r="17" spans="1:10" ht="13" x14ac:dyDescent="0.15">
      <c r="A17" s="1" t="s">
        <v>15</v>
      </c>
      <c r="B17" s="19">
        <v>86</v>
      </c>
      <c r="C17" s="19">
        <f>+'Marzo 2017'!B17</f>
        <v>85</v>
      </c>
      <c r="D17" s="17">
        <f t="shared" si="2"/>
        <v>1.1764705882352942</v>
      </c>
      <c r="E17" s="2">
        <f>+B17+'Febrero 2018'!E17</f>
        <v>232</v>
      </c>
      <c r="F17" s="2">
        <f>+C17+'Febrero 2018'!F17</f>
        <v>196</v>
      </c>
      <c r="G17" s="17">
        <f t="shared" si="0"/>
        <v>18.367346938775512</v>
      </c>
      <c r="H17" s="2">
        <f>+B17-C17+'Febrero 2018'!H17</f>
        <v>739</v>
      </c>
      <c r="I17" s="18">
        <f>+'Marzo 2017'!H17</f>
        <v>735</v>
      </c>
      <c r="J17" s="17">
        <f t="shared" si="1"/>
        <v>0.54421768707482998</v>
      </c>
    </row>
    <row r="18" spans="1:10" ht="13" x14ac:dyDescent="0.15">
      <c r="A18" s="1" t="s">
        <v>31</v>
      </c>
      <c r="B18" s="19">
        <v>39</v>
      </c>
      <c r="C18" s="19">
        <f>+'Marzo 2017'!B18</f>
        <v>41</v>
      </c>
      <c r="D18" s="17">
        <f t="shared" si="2"/>
        <v>-4.8780487804878048</v>
      </c>
      <c r="E18" s="2">
        <f>+B18+'Febrero 2018'!E18</f>
        <v>107</v>
      </c>
      <c r="F18" s="2">
        <f>+C18+'Febrero 2018'!F18</f>
        <v>110</v>
      </c>
      <c r="G18" s="17">
        <f t="shared" si="0"/>
        <v>-2.7272727272727271</v>
      </c>
      <c r="H18" s="2">
        <f>+B18-C18+'Febrero 2018'!H18</f>
        <v>401</v>
      </c>
      <c r="I18" s="18">
        <f>+'Marzo 2017'!H18</f>
        <v>388</v>
      </c>
      <c r="J18" s="17">
        <f t="shared" si="1"/>
        <v>3.3505154639175259</v>
      </c>
    </row>
    <row r="19" spans="1:10" x14ac:dyDescent="0.15">
      <c r="A19" s="8" t="s">
        <v>3</v>
      </c>
      <c r="B19" s="6">
        <f t="shared" ref="B19" si="5">+B14+B16+B15+B17+B18</f>
        <v>480</v>
      </c>
      <c r="C19" s="6">
        <f>SUM(C14:C18)</f>
        <v>523</v>
      </c>
      <c r="D19" s="7">
        <f>+(B19-C19)*100/C19</f>
        <v>-8.2217973231357551</v>
      </c>
      <c r="E19" s="6">
        <f>SUM(E14:E18)</f>
        <v>1395</v>
      </c>
      <c r="F19" s="6">
        <f>SUM(F14:F18)</f>
        <v>1370</v>
      </c>
      <c r="G19" s="7">
        <f t="shared" si="0"/>
        <v>1.8248175182481752</v>
      </c>
      <c r="H19" s="6">
        <f>SUM(H14:H18)</f>
        <v>4738</v>
      </c>
      <c r="I19" s="6">
        <f>SUM(I14:I18)</f>
        <v>4789</v>
      </c>
      <c r="J19" s="7">
        <f t="shared" si="1"/>
        <v>-1.0649404886197535</v>
      </c>
    </row>
    <row r="20" spans="1:10" ht="13" x14ac:dyDescent="0.15">
      <c r="A20" s="1" t="s">
        <v>16</v>
      </c>
      <c r="B20" s="19">
        <v>30</v>
      </c>
      <c r="C20" s="19">
        <f>+'Marzo 2017'!B20</f>
        <v>35</v>
      </c>
      <c r="D20" s="17">
        <f t="shared" ref="D20:D27" si="6">+(B20-C20)*100/C20</f>
        <v>-14.285714285714286</v>
      </c>
      <c r="E20" s="2">
        <f>+B20+'Febrero 2018'!E20</f>
        <v>86</v>
      </c>
      <c r="F20" s="2">
        <f>+C20+'Febrero 2018'!F20</f>
        <v>93</v>
      </c>
      <c r="G20" s="17">
        <f t="shared" si="0"/>
        <v>-7.5268817204301079</v>
      </c>
      <c r="H20" s="2">
        <f>+B20-C20+'Febrero 2018'!H20</f>
        <v>331</v>
      </c>
      <c r="I20" s="18">
        <f>+'Marzo 2017'!H20</f>
        <v>325</v>
      </c>
      <c r="J20" s="17">
        <f t="shared" si="1"/>
        <v>1.8461538461538463</v>
      </c>
    </row>
    <row r="21" spans="1:10" ht="13" x14ac:dyDescent="0.15">
      <c r="A21" s="1" t="s">
        <v>17</v>
      </c>
      <c r="B21" s="19">
        <v>28</v>
      </c>
      <c r="C21" s="19">
        <f>+'Marzo 2017'!B21</f>
        <v>29</v>
      </c>
      <c r="D21" s="17">
        <f t="shared" si="6"/>
        <v>-3.4482758620689653</v>
      </c>
      <c r="E21" s="2">
        <f>+B21+'Febrero 2018'!E21</f>
        <v>95</v>
      </c>
      <c r="F21" s="2">
        <f>+C21+'Febrero 2018'!F21</f>
        <v>98</v>
      </c>
      <c r="G21" s="17">
        <f t="shared" si="0"/>
        <v>-3.0612244897959182</v>
      </c>
      <c r="H21" s="2">
        <f>+B21-C21+'Febrero 2018'!H21</f>
        <v>339</v>
      </c>
      <c r="I21" s="18">
        <f>+'Marzo 2017'!H21</f>
        <v>345</v>
      </c>
      <c r="J21" s="17">
        <f t="shared" si="1"/>
        <v>-1.7391304347826086</v>
      </c>
    </row>
    <row r="22" spans="1:10" ht="13" x14ac:dyDescent="0.15">
      <c r="A22" s="1" t="s">
        <v>19</v>
      </c>
      <c r="B22" s="19">
        <v>18</v>
      </c>
      <c r="C22" s="19">
        <f>+'Marzo 2017'!B22</f>
        <v>9</v>
      </c>
      <c r="D22" s="17">
        <f t="shared" si="6"/>
        <v>100</v>
      </c>
      <c r="E22" s="2">
        <f>+B22+'Febrero 2018'!E22</f>
        <v>39</v>
      </c>
      <c r="F22" s="2">
        <f>+C22+'Febrero 2018'!F22</f>
        <v>33</v>
      </c>
      <c r="G22" s="17">
        <f t="shared" si="0"/>
        <v>18.181818181818183</v>
      </c>
      <c r="H22" s="2">
        <f>+B22-C22+'Febrero 2018'!H22</f>
        <v>127</v>
      </c>
      <c r="I22" s="18">
        <f>+'Marzo 2017'!H22</f>
        <v>140</v>
      </c>
      <c r="J22" s="17">
        <f t="shared" si="1"/>
        <v>-9.2857142857142865</v>
      </c>
    </row>
    <row r="23" spans="1:10" ht="13" x14ac:dyDescent="0.15">
      <c r="A23" s="1" t="s">
        <v>18</v>
      </c>
      <c r="B23" s="19">
        <v>14</v>
      </c>
      <c r="C23" s="19">
        <f>+'Marzo 2017'!B23</f>
        <v>23</v>
      </c>
      <c r="D23" s="17">
        <f t="shared" si="6"/>
        <v>-39.130434782608695</v>
      </c>
      <c r="E23" s="2">
        <f>+B23+'Febrero 2018'!E23</f>
        <v>43</v>
      </c>
      <c r="F23" s="2">
        <f>+C23+'Febrero 2018'!F23</f>
        <v>50</v>
      </c>
      <c r="G23" s="17">
        <f t="shared" si="0"/>
        <v>-14</v>
      </c>
      <c r="H23" s="2">
        <f>+B23-C23+'Febrero 2018'!H23</f>
        <v>175</v>
      </c>
      <c r="I23" s="18">
        <f>+'Marzo 2017'!H23</f>
        <v>180</v>
      </c>
      <c r="J23" s="17">
        <f t="shared" si="1"/>
        <v>-2.7777777777777777</v>
      </c>
    </row>
    <row r="24" spans="1:10" ht="13" x14ac:dyDescent="0.15">
      <c r="A24" s="1" t="s">
        <v>20</v>
      </c>
      <c r="B24" s="19">
        <v>18</v>
      </c>
      <c r="C24" s="19">
        <f>+'Marzo 2017'!B24</f>
        <v>20</v>
      </c>
      <c r="D24" s="17">
        <f t="shared" si="6"/>
        <v>-10</v>
      </c>
      <c r="E24" s="2">
        <f>+B24+'Febrero 2018'!E24</f>
        <v>51</v>
      </c>
      <c r="F24" s="2">
        <f>+C24+'Febrero 2018'!F24</f>
        <v>48</v>
      </c>
      <c r="G24" s="17">
        <f t="shared" si="0"/>
        <v>6.25</v>
      </c>
      <c r="H24" s="2">
        <f>+B24-C24+'Febrero 2018'!H24</f>
        <v>178</v>
      </c>
      <c r="I24" s="18">
        <f>+'Marzo 2017'!H24</f>
        <v>148</v>
      </c>
      <c r="J24" s="17">
        <f t="shared" si="1"/>
        <v>20.27027027027027</v>
      </c>
    </row>
    <row r="25" spans="1:10" ht="13" x14ac:dyDescent="0.15">
      <c r="A25" s="1" t="s">
        <v>22</v>
      </c>
      <c r="B25" s="19">
        <v>17</v>
      </c>
      <c r="C25" s="19">
        <f>+'Marzo 2017'!B25</f>
        <v>28</v>
      </c>
      <c r="D25" s="17">
        <f t="shared" si="6"/>
        <v>-39.285714285714285</v>
      </c>
      <c r="E25" s="2">
        <f>+B25+'Febrero 2018'!E25</f>
        <v>77</v>
      </c>
      <c r="F25" s="2">
        <f>+C25+'Febrero 2018'!F25</f>
        <v>79</v>
      </c>
      <c r="G25" s="17">
        <f t="shared" si="0"/>
        <v>-2.5316455696202533</v>
      </c>
      <c r="H25" s="2">
        <f>+B25-C25+'Febrero 2018'!H25</f>
        <v>282</v>
      </c>
      <c r="I25" s="18">
        <f>+'Marzo 2017'!H25</f>
        <v>326</v>
      </c>
      <c r="J25" s="17">
        <f t="shared" si="1"/>
        <v>-13.496932515337424</v>
      </c>
    </row>
    <row r="26" spans="1:10" ht="13" x14ac:dyDescent="0.15">
      <c r="A26" s="1" t="s">
        <v>21</v>
      </c>
      <c r="B26" s="19">
        <v>5</v>
      </c>
      <c r="C26" s="19">
        <f>+'Marzo 2017'!B26</f>
        <v>7</v>
      </c>
      <c r="D26" s="17">
        <f t="shared" si="6"/>
        <v>-28.571428571428573</v>
      </c>
      <c r="E26" s="2">
        <f>+B26+'Febrero 2018'!E26</f>
        <v>22</v>
      </c>
      <c r="F26" s="2">
        <f>+C26+'Febrero 2018'!F26</f>
        <v>18</v>
      </c>
      <c r="G26" s="17">
        <f t="shared" si="0"/>
        <v>22.222222222222221</v>
      </c>
      <c r="H26" s="2">
        <f>+B26-C26+'Febrero 2018'!H26</f>
        <v>91</v>
      </c>
      <c r="I26" s="18">
        <f>+'Marzo 2017'!H26</f>
        <v>76</v>
      </c>
      <c r="J26" s="17">
        <f t="shared" si="1"/>
        <v>19.736842105263158</v>
      </c>
    </row>
    <row r="27" spans="1:10" ht="13" x14ac:dyDescent="0.15">
      <c r="A27" s="1" t="s">
        <v>30</v>
      </c>
      <c r="B27" s="19">
        <v>6</v>
      </c>
      <c r="C27" s="19">
        <f>+'Marzo 2017'!B27</f>
        <v>5</v>
      </c>
      <c r="D27" s="17">
        <f t="shared" si="6"/>
        <v>20</v>
      </c>
      <c r="E27" s="2">
        <f>+B27+'Febrero 2018'!E27</f>
        <v>13</v>
      </c>
      <c r="F27" s="2">
        <f>+C27+'Febrero 2018'!F27</f>
        <v>10</v>
      </c>
      <c r="G27" s="17">
        <f t="shared" si="0"/>
        <v>30</v>
      </c>
      <c r="H27" s="2">
        <f>+B27-C27+'Febrero 2018'!H27</f>
        <v>35</v>
      </c>
      <c r="I27" s="18">
        <f>+'Marzo 2017'!H27</f>
        <v>28</v>
      </c>
      <c r="J27" s="17">
        <f t="shared" si="1"/>
        <v>25</v>
      </c>
    </row>
    <row r="28" spans="1:10" x14ac:dyDescent="0.15">
      <c r="A28" s="8" t="s">
        <v>27</v>
      </c>
      <c r="B28" s="6">
        <f>SUM(B20:B27)</f>
        <v>136</v>
      </c>
      <c r="C28" s="6">
        <f>SUM(C20:C27)</f>
        <v>156</v>
      </c>
      <c r="D28" s="7">
        <f>+(B28-C28)*100/C28</f>
        <v>-12.820512820512821</v>
      </c>
      <c r="E28" s="6">
        <f>SUM(E20:E27)</f>
        <v>426</v>
      </c>
      <c r="F28" s="6">
        <f>SUM(F20:F27)</f>
        <v>429</v>
      </c>
      <c r="G28" s="7">
        <f>+(E28-F28)*100/F28</f>
        <v>-0.69930069930069927</v>
      </c>
      <c r="H28" s="6">
        <f>SUM(H20:H27)</f>
        <v>1558</v>
      </c>
      <c r="I28" s="6">
        <f>SUM(I20:I27)</f>
        <v>1568</v>
      </c>
      <c r="J28" s="7">
        <f>+(H28-I28)*100/I28</f>
        <v>-0.63775510204081631</v>
      </c>
    </row>
    <row r="29" spans="1:10" ht="14" x14ac:dyDescent="0.15">
      <c r="A29" s="16" t="s">
        <v>28</v>
      </c>
      <c r="B29" s="14">
        <f>+B7+B13+B19+B28</f>
        <v>2711</v>
      </c>
      <c r="C29" s="14">
        <f>+C7+C13+C19+C28</f>
        <v>3206</v>
      </c>
      <c r="D29" s="15">
        <f>+(B29-C29)*100/C29</f>
        <v>-15.439800374298191</v>
      </c>
      <c r="E29" s="14">
        <f t="shared" ref="E29:I29" si="7">+E7+E13+E19+E28</f>
        <v>8576</v>
      </c>
      <c r="F29" s="14">
        <f t="shared" si="7"/>
        <v>8061</v>
      </c>
      <c r="G29" s="15">
        <f>+(E29-F29)*100/F29</f>
        <v>6.3887855104825704</v>
      </c>
      <c r="H29" s="14">
        <f t="shared" si="7"/>
        <v>28820</v>
      </c>
      <c r="I29" s="14">
        <f t="shared" si="7"/>
        <v>28839</v>
      </c>
      <c r="J29" s="15">
        <f>+(H29-I29)*100/I29</f>
        <v>-6.588300565206838E-2</v>
      </c>
    </row>
    <row r="30" spans="1:10" x14ac:dyDescent="0.15">
      <c r="A30" s="13" t="s">
        <v>29</v>
      </c>
      <c r="B30" s="13">
        <f>+B29-B7</f>
        <v>2098</v>
      </c>
      <c r="C30" s="13">
        <f>+C29-C7</f>
        <v>2495</v>
      </c>
      <c r="D30" s="12">
        <f>+(B30-C30)*100/C30</f>
        <v>-15.91182364729459</v>
      </c>
      <c r="E30" s="13">
        <f t="shared" ref="E30:I30" si="8">+E29-E7</f>
        <v>6521</v>
      </c>
      <c r="F30" s="13">
        <f t="shared" si="8"/>
        <v>6306</v>
      </c>
      <c r="G30" s="12">
        <f>+(E30-F30)*100/F30</f>
        <v>3.4094513162067872</v>
      </c>
      <c r="H30" s="13">
        <f t="shared" si="8"/>
        <v>22042</v>
      </c>
      <c r="I30" s="13">
        <f t="shared" si="8"/>
        <v>22204</v>
      </c>
      <c r="J30" s="12">
        <f>+(H30-I30)*100/I30</f>
        <v>-0.7295982705818771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64"/>
  <dimension ref="A2:J30"/>
  <sheetViews>
    <sheetView zoomScale="129" zoomScaleNormal="129" zoomScalePageLayoutView="129" workbookViewId="0">
      <selection activeCell="B4" sqref="B4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293</v>
      </c>
      <c r="C4" s="19">
        <f>+'Febrero 2017'!B4</f>
        <v>159</v>
      </c>
      <c r="D4" s="17">
        <f>+(B4-C4)*100/C4</f>
        <v>84.276729559748432</v>
      </c>
      <c r="E4" s="2">
        <f>+B4+'Enero 2018'!E4</f>
        <v>514</v>
      </c>
      <c r="F4" s="2">
        <f>+C4+'Enero 2018'!F4</f>
        <v>312</v>
      </c>
      <c r="G4" s="17">
        <f t="shared" ref="G4:G27" si="0">+(E4-F4)*100/F4</f>
        <v>64.743589743589737</v>
      </c>
      <c r="H4" s="2">
        <f>+B4-C4+'Enero 2018'!H4</f>
        <v>2019</v>
      </c>
      <c r="I4" s="18">
        <f>+'Febrero 2017'!H4</f>
        <v>1918</v>
      </c>
      <c r="J4" s="17">
        <f t="shared" ref="J4:J27" si="1">+(H4-I4)*100/I4</f>
        <v>5.2659019812304484</v>
      </c>
    </row>
    <row r="5" spans="1:10" ht="13" x14ac:dyDescent="0.15">
      <c r="A5" s="1" t="s">
        <v>5</v>
      </c>
      <c r="B5" s="19">
        <v>235</v>
      </c>
      <c r="C5" s="19">
        <f>+'Febrero 2017'!B5</f>
        <v>170</v>
      </c>
      <c r="D5" s="17">
        <f t="shared" ref="D5:D18" si="2">+(B5-C5)*100/C5</f>
        <v>38.235294117647058</v>
      </c>
      <c r="E5" s="2">
        <f>+B5+'Enero 2018'!E5</f>
        <v>452</v>
      </c>
      <c r="F5" s="2">
        <f>+C5+'Enero 2018'!F5</f>
        <v>324</v>
      </c>
      <c r="G5" s="17">
        <f t="shared" si="0"/>
        <v>39.506172839506171</v>
      </c>
      <c r="H5" s="2">
        <f>+B5-C5+'Enero 2018'!H5</f>
        <v>2265</v>
      </c>
      <c r="I5" s="18">
        <f>+'Febrero 2017'!H5</f>
        <v>2170</v>
      </c>
      <c r="J5" s="17">
        <f t="shared" si="1"/>
        <v>4.3778801843317972</v>
      </c>
    </row>
    <row r="6" spans="1:10" ht="13" x14ac:dyDescent="0.15">
      <c r="A6" s="1" t="s">
        <v>6</v>
      </c>
      <c r="B6" s="19">
        <v>272</v>
      </c>
      <c r="C6" s="19">
        <f>+'Febrero 2017'!B6</f>
        <v>220</v>
      </c>
      <c r="D6" s="17">
        <f t="shared" si="2"/>
        <v>23.636363636363637</v>
      </c>
      <c r="E6" s="2">
        <f>+B6+'Enero 2018'!E6</f>
        <v>476</v>
      </c>
      <c r="F6" s="2">
        <f>+C6+'Enero 2018'!F6</f>
        <v>408</v>
      </c>
      <c r="G6" s="17">
        <f t="shared" si="0"/>
        <v>16.666666666666668</v>
      </c>
      <c r="H6" s="2">
        <f>+B6-C6+'Enero 2018'!H6</f>
        <v>2592</v>
      </c>
      <c r="I6" s="18">
        <f>+'Febrero 2017'!H6</f>
        <v>2486</v>
      </c>
      <c r="J6" s="17">
        <f t="shared" si="1"/>
        <v>4.2638777152051492</v>
      </c>
    </row>
    <row r="7" spans="1:10" x14ac:dyDescent="0.15">
      <c r="A7" s="8" t="s">
        <v>1</v>
      </c>
      <c r="B7" s="6">
        <f t="shared" ref="B7" si="3">+B4+B5+B6</f>
        <v>800</v>
      </c>
      <c r="C7" s="6">
        <f>SUM(C4:C6)</f>
        <v>549</v>
      </c>
      <c r="D7" s="7">
        <f>+(B7-C7)*100/C7</f>
        <v>45.719489981785067</v>
      </c>
      <c r="E7" s="6">
        <f>SUM(E4:E6)</f>
        <v>1442</v>
      </c>
      <c r="F7" s="6">
        <f>SUM(F4:F6)</f>
        <v>1044</v>
      </c>
      <c r="G7" s="7">
        <f t="shared" si="0"/>
        <v>38.122605363984675</v>
      </c>
      <c r="H7" s="6">
        <f>SUM(H4:H6)</f>
        <v>6876</v>
      </c>
      <c r="I7" s="6">
        <f>SUM(I4:I6)</f>
        <v>6574</v>
      </c>
      <c r="J7" s="7">
        <f t="shared" si="1"/>
        <v>4.59385457864314</v>
      </c>
    </row>
    <row r="8" spans="1:10" ht="13" x14ac:dyDescent="0.15">
      <c r="A8" s="1" t="s">
        <v>7</v>
      </c>
      <c r="B8" s="19">
        <v>250</v>
      </c>
      <c r="C8" s="19">
        <f>+'Febrero 2017'!B8</f>
        <v>214</v>
      </c>
      <c r="D8" s="17">
        <f t="shared" si="2"/>
        <v>16.822429906542055</v>
      </c>
      <c r="E8" s="2">
        <f>+B8+'Enero 2018'!E8</f>
        <v>501</v>
      </c>
      <c r="F8" s="2">
        <f>+C8+'Enero 2018'!F8</f>
        <v>403</v>
      </c>
      <c r="G8" s="17">
        <f t="shared" si="0"/>
        <v>24.317617866004962</v>
      </c>
      <c r="H8" s="2">
        <f>+B8-C8+'Enero 2018'!H8</f>
        <v>2622</v>
      </c>
      <c r="I8" s="18">
        <f>+'Febrero 2017'!H8</f>
        <v>2553</v>
      </c>
      <c r="J8" s="17">
        <f t="shared" si="1"/>
        <v>2.7027027027027026</v>
      </c>
    </row>
    <row r="9" spans="1:10" ht="13" x14ac:dyDescent="0.15">
      <c r="A9" s="1" t="s">
        <v>8</v>
      </c>
      <c r="B9" s="19">
        <v>326</v>
      </c>
      <c r="C9" s="19">
        <f>+'Febrero 2017'!B9</f>
        <v>281</v>
      </c>
      <c r="D9" s="17">
        <f t="shared" si="2"/>
        <v>16.014234875444838</v>
      </c>
      <c r="E9" s="2">
        <f>+B9+'Enero 2018'!E9</f>
        <v>679</v>
      </c>
      <c r="F9" s="2">
        <f>+C9+'Enero 2018'!F9</f>
        <v>492</v>
      </c>
      <c r="G9" s="17">
        <f t="shared" si="0"/>
        <v>38.008130081300813</v>
      </c>
      <c r="H9" s="2">
        <f>+B9-C9+'Enero 2018'!H9</f>
        <v>3144</v>
      </c>
      <c r="I9" s="18">
        <f>+'Febrero 2017'!H9</f>
        <v>3005</v>
      </c>
      <c r="J9" s="17">
        <f t="shared" si="1"/>
        <v>4.6256239600665561</v>
      </c>
    </row>
    <row r="10" spans="1:10" ht="13" x14ac:dyDescent="0.15">
      <c r="A10" s="1" t="s">
        <v>9</v>
      </c>
      <c r="B10" s="19">
        <v>412</v>
      </c>
      <c r="C10" s="19">
        <f>+'Febrero 2017'!B10</f>
        <v>381</v>
      </c>
      <c r="D10" s="17">
        <f t="shared" si="2"/>
        <v>8.1364829396325451</v>
      </c>
      <c r="E10" s="2">
        <f>+B10+'Enero 2018'!E10</f>
        <v>834</v>
      </c>
      <c r="F10" s="2">
        <f>+C10+'Enero 2018'!F10</f>
        <v>689</v>
      </c>
      <c r="G10" s="17">
        <f t="shared" si="0"/>
        <v>21.044992743105951</v>
      </c>
      <c r="H10" s="2">
        <f>+B10-C10+'Enero 2018'!H10</f>
        <v>4146</v>
      </c>
      <c r="I10" s="18">
        <f>+'Febrero 2017'!H10</f>
        <v>4063</v>
      </c>
      <c r="J10" s="17">
        <f t="shared" si="1"/>
        <v>2.0428254984001968</v>
      </c>
    </row>
    <row r="11" spans="1:10" ht="13" x14ac:dyDescent="0.15">
      <c r="A11" s="1" t="s">
        <v>10</v>
      </c>
      <c r="B11" s="19">
        <v>287</v>
      </c>
      <c r="C11" s="19">
        <f>+'Febrero 2017'!B11</f>
        <v>339</v>
      </c>
      <c r="D11" s="17">
        <f t="shared" si="2"/>
        <v>-15.339233038348082</v>
      </c>
      <c r="E11" s="2">
        <f>+B11+'Enero 2018'!E11</f>
        <v>604</v>
      </c>
      <c r="F11" s="2">
        <f>+C11+'Enero 2018'!F11</f>
        <v>555</v>
      </c>
      <c r="G11" s="17">
        <f t="shared" si="0"/>
        <v>8.8288288288288292</v>
      </c>
      <c r="H11" s="2">
        <f>+B11-C11+'Enero 2018'!H11</f>
        <v>3038</v>
      </c>
      <c r="I11" s="18">
        <f>+'Febrero 2017'!H11</f>
        <v>2933</v>
      </c>
      <c r="J11" s="17">
        <f t="shared" si="1"/>
        <v>3.5799522673031028</v>
      </c>
    </row>
    <row r="12" spans="1:10" ht="13" x14ac:dyDescent="0.15">
      <c r="A12" s="1" t="s">
        <v>11</v>
      </c>
      <c r="B12" s="19">
        <v>309</v>
      </c>
      <c r="C12" s="19">
        <f>+'Febrero 2017'!B12</f>
        <v>307</v>
      </c>
      <c r="D12" s="17">
        <f t="shared" si="2"/>
        <v>0.65146579804560256</v>
      </c>
      <c r="E12" s="2">
        <f>+B12+'Enero 2018'!E12</f>
        <v>600</v>
      </c>
      <c r="F12" s="2">
        <f>+C12+'Enero 2018'!F12</f>
        <v>552</v>
      </c>
      <c r="G12" s="17">
        <f t="shared" si="0"/>
        <v>8.695652173913043</v>
      </c>
      <c r="H12" s="2">
        <f>+B12-C12+'Enero 2018'!H12</f>
        <v>3130</v>
      </c>
      <c r="I12" s="18">
        <f>+'Febrero 2017'!H12</f>
        <v>2921</v>
      </c>
      <c r="J12" s="17">
        <f t="shared" si="1"/>
        <v>7.1550838753851425</v>
      </c>
    </row>
    <row r="13" spans="1:10" x14ac:dyDescent="0.15">
      <c r="A13" s="8" t="s">
        <v>2</v>
      </c>
      <c r="B13" s="6">
        <f t="shared" ref="B13" si="4">+B8+B9+B10+B11+B12</f>
        <v>1584</v>
      </c>
      <c r="C13" s="6">
        <f>SUM(C8:C12)</f>
        <v>1522</v>
      </c>
      <c r="D13" s="7">
        <f>+(B13-C13)*100/C13</f>
        <v>4.0735873850197111</v>
      </c>
      <c r="E13" s="6">
        <f>SUM(E8:E12)</f>
        <v>3218</v>
      </c>
      <c r="F13" s="6">
        <f>SUM(F8:F12)</f>
        <v>2691</v>
      </c>
      <c r="G13" s="7">
        <f t="shared" si="0"/>
        <v>19.583797844667409</v>
      </c>
      <c r="H13" s="6">
        <f>SUM(H8:H12)</f>
        <v>16080</v>
      </c>
      <c r="I13" s="6">
        <f>SUM(I8:I12)</f>
        <v>15475</v>
      </c>
      <c r="J13" s="7">
        <f t="shared" si="1"/>
        <v>3.9095315024232633</v>
      </c>
    </row>
    <row r="14" spans="1:10" ht="13" x14ac:dyDescent="0.15">
      <c r="A14" s="1" t="s">
        <v>12</v>
      </c>
      <c r="B14" s="19">
        <v>144</v>
      </c>
      <c r="C14" s="19">
        <f>+'Febrero 2017'!B14</f>
        <v>164</v>
      </c>
      <c r="D14" s="17">
        <f t="shared" si="2"/>
        <v>-12.195121951219512</v>
      </c>
      <c r="E14" s="2">
        <f>+B14+'Enero 2018'!E14</f>
        <v>295</v>
      </c>
      <c r="F14" s="2">
        <f>+C14+'Enero 2018'!F14</f>
        <v>290</v>
      </c>
      <c r="G14" s="17">
        <f t="shared" si="0"/>
        <v>1.7241379310344827</v>
      </c>
      <c r="H14" s="2">
        <f>+B14-C14+'Enero 2018'!H14</f>
        <v>1489</v>
      </c>
      <c r="I14" s="18">
        <f>+'Febrero 2017'!H14</f>
        <v>1507</v>
      </c>
      <c r="J14" s="17">
        <f t="shared" si="1"/>
        <v>-1.19442601194426</v>
      </c>
    </row>
    <row r="15" spans="1:10" ht="13" x14ac:dyDescent="0.15">
      <c r="A15" s="1" t="s">
        <v>13</v>
      </c>
      <c r="B15" s="19">
        <v>109</v>
      </c>
      <c r="C15" s="19">
        <f>+'Febrero 2017'!B15</f>
        <v>114</v>
      </c>
      <c r="D15" s="17">
        <f t="shared" si="2"/>
        <v>-4.3859649122807021</v>
      </c>
      <c r="E15" s="2">
        <f>+B15+'Enero 2018'!E15</f>
        <v>221</v>
      </c>
      <c r="F15" s="2">
        <f>+C15+'Enero 2018'!F15</f>
        <v>186</v>
      </c>
      <c r="G15" s="17">
        <f t="shared" si="0"/>
        <v>18.817204301075268</v>
      </c>
      <c r="H15" s="2">
        <f>+B15-C15+'Enero 2018'!H15</f>
        <v>1155</v>
      </c>
      <c r="I15" s="18">
        <f>+'Febrero 2017'!H15</f>
        <v>1056</v>
      </c>
      <c r="J15" s="17">
        <f t="shared" si="1"/>
        <v>9.375</v>
      </c>
    </row>
    <row r="16" spans="1:10" ht="13" x14ac:dyDescent="0.15">
      <c r="A16" s="1" t="s">
        <v>14</v>
      </c>
      <c r="B16" s="19">
        <v>83</v>
      </c>
      <c r="C16" s="19">
        <f>+'Febrero 2017'!B16</f>
        <v>93</v>
      </c>
      <c r="D16" s="17">
        <f t="shared" si="2"/>
        <v>-10.75268817204301</v>
      </c>
      <c r="E16" s="2">
        <f>+B16+'Enero 2018'!E16</f>
        <v>185</v>
      </c>
      <c r="F16" s="2">
        <f>+C16+'Enero 2018'!F16</f>
        <v>191</v>
      </c>
      <c r="G16" s="17">
        <f t="shared" si="0"/>
        <v>-3.1413612565445028</v>
      </c>
      <c r="H16" s="2">
        <f>+B16-C16+'Enero 2018'!H16</f>
        <v>996</v>
      </c>
      <c r="I16" s="18">
        <f>+'Febrero 2017'!H16</f>
        <v>1054</v>
      </c>
      <c r="J16" s="17">
        <f t="shared" si="1"/>
        <v>-5.5028462998102468</v>
      </c>
    </row>
    <row r="17" spans="1:10" ht="13" x14ac:dyDescent="0.15">
      <c r="A17" s="1" t="s">
        <v>15</v>
      </c>
      <c r="B17" s="19">
        <v>67</v>
      </c>
      <c r="C17" s="19">
        <f>+'Febrero 2017'!B17</f>
        <v>59</v>
      </c>
      <c r="D17" s="17">
        <f t="shared" si="2"/>
        <v>13.559322033898304</v>
      </c>
      <c r="E17" s="2">
        <f>+B17+'Enero 2018'!E17</f>
        <v>146</v>
      </c>
      <c r="F17" s="2">
        <f>+C17+'Enero 2018'!F17</f>
        <v>111</v>
      </c>
      <c r="G17" s="17">
        <f t="shared" si="0"/>
        <v>31.531531531531531</v>
      </c>
      <c r="H17" s="2">
        <f>+B17-C17+'Enero 2018'!H17</f>
        <v>738</v>
      </c>
      <c r="I17" s="18">
        <f>+'Febrero 2017'!H17</f>
        <v>704</v>
      </c>
      <c r="J17" s="17">
        <f t="shared" si="1"/>
        <v>4.8295454545454541</v>
      </c>
    </row>
    <row r="18" spans="1:10" ht="13" x14ac:dyDescent="0.15">
      <c r="A18" s="1" t="s">
        <v>31</v>
      </c>
      <c r="B18" s="19">
        <v>35</v>
      </c>
      <c r="C18" s="19">
        <f>+'Febrero 2017'!B18</f>
        <v>42</v>
      </c>
      <c r="D18" s="17">
        <f t="shared" si="2"/>
        <v>-16.666666666666668</v>
      </c>
      <c r="E18" s="2">
        <f>+B18+'Enero 2018'!E18</f>
        <v>68</v>
      </c>
      <c r="F18" s="2">
        <f>+C18+'Enero 2018'!F18</f>
        <v>69</v>
      </c>
      <c r="G18" s="17">
        <f t="shared" si="0"/>
        <v>-1.4492753623188406</v>
      </c>
      <c r="H18" s="2">
        <f>+B18-C18+'Enero 2018'!H18</f>
        <v>403</v>
      </c>
      <c r="I18" s="18">
        <f>+'Febrero 2017'!H18</f>
        <v>377</v>
      </c>
      <c r="J18" s="17">
        <f t="shared" si="1"/>
        <v>6.8965517241379306</v>
      </c>
    </row>
    <row r="19" spans="1:10" x14ac:dyDescent="0.15">
      <c r="A19" s="8" t="s">
        <v>3</v>
      </c>
      <c r="B19" s="6">
        <f t="shared" ref="B19" si="5">+B14+B16+B15+B17+B18</f>
        <v>438</v>
      </c>
      <c r="C19" s="6">
        <f>SUM(C14:C18)</f>
        <v>472</v>
      </c>
      <c r="D19" s="7">
        <f>+(B19-C19)*100/C19</f>
        <v>-7.2033898305084749</v>
      </c>
      <c r="E19" s="6">
        <f>SUM(E14:E18)</f>
        <v>915</v>
      </c>
      <c r="F19" s="6">
        <f>SUM(F14:F18)</f>
        <v>847</v>
      </c>
      <c r="G19" s="7">
        <f t="shared" si="0"/>
        <v>8.0283353010625742</v>
      </c>
      <c r="H19" s="6">
        <f>SUM(H14:H18)</f>
        <v>4781</v>
      </c>
      <c r="I19" s="6">
        <f>SUM(I14:I18)</f>
        <v>4698</v>
      </c>
      <c r="J19" s="7">
        <f t="shared" si="1"/>
        <v>1.7667092379736058</v>
      </c>
    </row>
    <row r="20" spans="1:10" ht="13" x14ac:dyDescent="0.15">
      <c r="A20" s="1" t="s">
        <v>16</v>
      </c>
      <c r="B20" s="19">
        <v>27</v>
      </c>
      <c r="C20" s="19">
        <f>+'Febrero 2017'!B20</f>
        <v>32</v>
      </c>
      <c r="D20" s="17">
        <f t="shared" ref="D20:D27" si="6">+(B20-C20)*100/C20</f>
        <v>-15.625</v>
      </c>
      <c r="E20" s="2">
        <f>+B20+'Enero 2018'!E20</f>
        <v>56</v>
      </c>
      <c r="F20" s="2">
        <f>+C20+'Enero 2018'!F20</f>
        <v>58</v>
      </c>
      <c r="G20" s="17">
        <f t="shared" si="0"/>
        <v>-3.4482758620689653</v>
      </c>
      <c r="H20" s="2">
        <f>+B20-C20+'Enero 2018'!H20</f>
        <v>336</v>
      </c>
      <c r="I20" s="18">
        <f>+'Febrero 2017'!H20</f>
        <v>317</v>
      </c>
      <c r="J20" s="17">
        <f t="shared" si="1"/>
        <v>5.9936908517350158</v>
      </c>
    </row>
    <row r="21" spans="1:10" ht="13" x14ac:dyDescent="0.15">
      <c r="A21" s="1" t="s">
        <v>17</v>
      </c>
      <c r="B21" s="19">
        <v>24</v>
      </c>
      <c r="C21" s="19">
        <f>+'Febrero 2017'!B21</f>
        <v>32</v>
      </c>
      <c r="D21" s="17">
        <f t="shared" si="6"/>
        <v>-25</v>
      </c>
      <c r="E21" s="2">
        <f>+B21+'Enero 2018'!E21</f>
        <v>67</v>
      </c>
      <c r="F21" s="2">
        <f>+C21+'Enero 2018'!F21</f>
        <v>69</v>
      </c>
      <c r="G21" s="17">
        <f t="shared" si="0"/>
        <v>-2.8985507246376812</v>
      </c>
      <c r="H21" s="2">
        <f>+B21-C21+'Enero 2018'!H21</f>
        <v>340</v>
      </c>
      <c r="I21" s="18">
        <f>+'Febrero 2017'!H21</f>
        <v>350</v>
      </c>
      <c r="J21" s="17">
        <f t="shared" si="1"/>
        <v>-2.8571428571428572</v>
      </c>
    </row>
    <row r="22" spans="1:10" ht="13" x14ac:dyDescent="0.15">
      <c r="A22" s="1" t="s">
        <v>19</v>
      </c>
      <c r="B22" s="19">
        <v>9</v>
      </c>
      <c r="C22" s="19">
        <f>+'Febrero 2017'!B22</f>
        <v>15</v>
      </c>
      <c r="D22" s="17">
        <f t="shared" si="6"/>
        <v>-40</v>
      </c>
      <c r="E22" s="2">
        <f>+B22+'Enero 2018'!E22</f>
        <v>21</v>
      </c>
      <c r="F22" s="2">
        <f>+C22+'Enero 2018'!F22</f>
        <v>24</v>
      </c>
      <c r="G22" s="17">
        <f t="shared" si="0"/>
        <v>-12.5</v>
      </c>
      <c r="H22" s="2">
        <f>+B22-C22+'Enero 2018'!H22</f>
        <v>118</v>
      </c>
      <c r="I22" s="18">
        <f>+'Febrero 2017'!H22</f>
        <v>143</v>
      </c>
      <c r="J22" s="17">
        <f t="shared" si="1"/>
        <v>-17.482517482517483</v>
      </c>
    </row>
    <row r="23" spans="1:10" ht="13" x14ac:dyDescent="0.15">
      <c r="A23" s="1" t="s">
        <v>18</v>
      </c>
      <c r="B23" s="19">
        <v>13</v>
      </c>
      <c r="C23" s="19">
        <f>+'Febrero 2017'!B23</f>
        <v>13</v>
      </c>
      <c r="D23" s="17">
        <f t="shared" si="6"/>
        <v>0</v>
      </c>
      <c r="E23" s="2">
        <f>+B23+'Enero 2018'!E23</f>
        <v>29</v>
      </c>
      <c r="F23" s="2">
        <f>+C23+'Enero 2018'!F23</f>
        <v>27</v>
      </c>
      <c r="G23" s="17">
        <f t="shared" si="0"/>
        <v>7.4074074074074074</v>
      </c>
      <c r="H23" s="2">
        <f>+B23-C23+'Enero 2018'!H23</f>
        <v>184</v>
      </c>
      <c r="I23" s="18">
        <f>+'Febrero 2017'!H23</f>
        <v>167</v>
      </c>
      <c r="J23" s="17">
        <f t="shared" si="1"/>
        <v>10.179640718562874</v>
      </c>
    </row>
    <row r="24" spans="1:10" ht="13" x14ac:dyDescent="0.15">
      <c r="A24" s="1" t="s">
        <v>20</v>
      </c>
      <c r="B24" s="19">
        <v>19</v>
      </c>
      <c r="C24" s="19">
        <f>+'Febrero 2017'!B24</f>
        <v>13</v>
      </c>
      <c r="D24" s="17">
        <f t="shared" si="6"/>
        <v>46.153846153846153</v>
      </c>
      <c r="E24" s="2">
        <f>+B24+'Enero 2018'!E24</f>
        <v>33</v>
      </c>
      <c r="F24" s="2">
        <f>+C24+'Enero 2018'!F24</f>
        <v>28</v>
      </c>
      <c r="G24" s="17">
        <f t="shared" si="0"/>
        <v>17.857142857142858</v>
      </c>
      <c r="H24" s="2">
        <f>+B24-C24+'Enero 2018'!H24</f>
        <v>180</v>
      </c>
      <c r="I24" s="18">
        <f>+'Febrero 2017'!H24</f>
        <v>141</v>
      </c>
      <c r="J24" s="17">
        <f t="shared" si="1"/>
        <v>27.659574468085108</v>
      </c>
    </row>
    <row r="25" spans="1:10" ht="13" x14ac:dyDescent="0.15">
      <c r="A25" s="1" t="s">
        <v>22</v>
      </c>
      <c r="B25" s="19">
        <v>27</v>
      </c>
      <c r="C25" s="19">
        <f>+'Febrero 2017'!B25</f>
        <v>26</v>
      </c>
      <c r="D25" s="17">
        <f t="shared" si="6"/>
        <v>3.8461538461538463</v>
      </c>
      <c r="E25" s="2">
        <f>+B25+'Enero 2018'!E25</f>
        <v>60</v>
      </c>
      <c r="F25" s="2">
        <f>+C25+'Enero 2018'!F25</f>
        <v>51</v>
      </c>
      <c r="G25" s="17">
        <f t="shared" si="0"/>
        <v>17.647058823529413</v>
      </c>
      <c r="H25" s="2">
        <f>+B25-C25+'Enero 2018'!H25</f>
        <v>293</v>
      </c>
      <c r="I25" s="18">
        <f>+'Febrero 2017'!H25</f>
        <v>320</v>
      </c>
      <c r="J25" s="17">
        <f t="shared" si="1"/>
        <v>-8.4375</v>
      </c>
    </row>
    <row r="26" spans="1:10" ht="13" x14ac:dyDescent="0.15">
      <c r="A26" s="1" t="s">
        <v>21</v>
      </c>
      <c r="B26" s="19">
        <v>9</v>
      </c>
      <c r="C26" s="19">
        <f>+'Febrero 2017'!B26</f>
        <v>4</v>
      </c>
      <c r="D26" s="17">
        <f t="shared" si="6"/>
        <v>125</v>
      </c>
      <c r="E26" s="2">
        <f>+B26+'Enero 2018'!E26</f>
        <v>17</v>
      </c>
      <c r="F26" s="2">
        <f>+C26+'Enero 2018'!F26</f>
        <v>11</v>
      </c>
      <c r="G26" s="17">
        <f t="shared" si="0"/>
        <v>54.545454545454547</v>
      </c>
      <c r="H26" s="2">
        <f>+B26-C26+'Enero 2018'!H26</f>
        <v>93</v>
      </c>
      <c r="I26" s="18">
        <f>+'Febrero 2017'!H26</f>
        <v>76</v>
      </c>
      <c r="J26" s="17">
        <f t="shared" si="1"/>
        <v>22.368421052631579</v>
      </c>
    </row>
    <row r="27" spans="1:10" ht="13" x14ac:dyDescent="0.15">
      <c r="A27" s="1" t="s">
        <v>30</v>
      </c>
      <c r="B27" s="19">
        <v>3</v>
      </c>
      <c r="C27" s="19">
        <f>+'Febrero 2017'!B27</f>
        <v>4</v>
      </c>
      <c r="D27" s="17">
        <f t="shared" si="6"/>
        <v>-25</v>
      </c>
      <c r="E27" s="2">
        <f>+B27+'Enero 2018'!E27</f>
        <v>7</v>
      </c>
      <c r="F27" s="2">
        <f>+C27+'Enero 2018'!F27</f>
        <v>5</v>
      </c>
      <c r="G27" s="17">
        <f t="shared" si="0"/>
        <v>40</v>
      </c>
      <c r="H27" s="2">
        <f>+B27-C27+'Enero 2018'!H27</f>
        <v>34</v>
      </c>
      <c r="I27" s="18">
        <f>+'Febrero 2017'!H27</f>
        <v>28</v>
      </c>
      <c r="J27" s="17">
        <f t="shared" si="1"/>
        <v>21.428571428571427</v>
      </c>
    </row>
    <row r="28" spans="1:10" x14ac:dyDescent="0.15">
      <c r="A28" s="8" t="s">
        <v>27</v>
      </c>
      <c r="B28" s="6">
        <f>SUM(B20:B27)</f>
        <v>131</v>
      </c>
      <c r="C28" s="6">
        <f>SUM(C20:C27)</f>
        <v>139</v>
      </c>
      <c r="D28" s="7">
        <f>+(B28-C28)*100/C28</f>
        <v>-5.7553956834532372</v>
      </c>
      <c r="E28" s="6">
        <f>SUM(E20:E27)</f>
        <v>290</v>
      </c>
      <c r="F28" s="6">
        <f>SUM(F20:F27)</f>
        <v>273</v>
      </c>
      <c r="G28" s="7">
        <f>+(E28-F28)*100/F28</f>
        <v>6.2271062271062272</v>
      </c>
      <c r="H28" s="6">
        <f>SUM(H20:H27)</f>
        <v>1578</v>
      </c>
      <c r="I28" s="6">
        <f>SUM(I20:I27)</f>
        <v>1542</v>
      </c>
      <c r="J28" s="7">
        <f>+(H28-I28)*100/I28</f>
        <v>2.3346303501945527</v>
      </c>
    </row>
    <row r="29" spans="1:10" ht="14" x14ac:dyDescent="0.15">
      <c r="A29" s="16" t="s">
        <v>28</v>
      </c>
      <c r="B29" s="14">
        <f>+B7+B13+B19+B28</f>
        <v>2953</v>
      </c>
      <c r="C29" s="14">
        <f>+C7+C13+C19+C28</f>
        <v>2682</v>
      </c>
      <c r="D29" s="15">
        <f>+(B29-C29)*100/C29</f>
        <v>10.104399701715138</v>
      </c>
      <c r="E29" s="14">
        <f t="shared" ref="E29:I29" si="7">+E7+E13+E19+E28</f>
        <v>5865</v>
      </c>
      <c r="F29" s="14">
        <f t="shared" si="7"/>
        <v>4855</v>
      </c>
      <c r="G29" s="15">
        <f>+(E29-F29)*100/F29</f>
        <v>20.803295571575696</v>
      </c>
      <c r="H29" s="14">
        <f t="shared" si="7"/>
        <v>29315</v>
      </c>
      <c r="I29" s="14">
        <f t="shared" si="7"/>
        <v>28289</v>
      </c>
      <c r="J29" s="15">
        <f>+(H29-I29)*100/I29</f>
        <v>3.6268514263494644</v>
      </c>
    </row>
    <row r="30" spans="1:10" x14ac:dyDescent="0.15">
      <c r="A30" s="13" t="s">
        <v>29</v>
      </c>
      <c r="B30" s="13">
        <f>+B29-B7</f>
        <v>2153</v>
      </c>
      <c r="C30" s="13">
        <f>+C29-C7</f>
        <v>2133</v>
      </c>
      <c r="D30" s="12">
        <f>+(B30-C30)*100/C30</f>
        <v>0.93764650726676046</v>
      </c>
      <c r="E30" s="13">
        <f t="shared" ref="E30:I30" si="8">+E29-E7</f>
        <v>4423</v>
      </c>
      <c r="F30" s="13">
        <f t="shared" si="8"/>
        <v>3811</v>
      </c>
      <c r="G30" s="12">
        <f>+(E30-F30)*100/F30</f>
        <v>16.058777223825768</v>
      </c>
      <c r="H30" s="13">
        <f t="shared" si="8"/>
        <v>22439</v>
      </c>
      <c r="I30" s="13">
        <f t="shared" si="8"/>
        <v>21715</v>
      </c>
      <c r="J30" s="12">
        <f>+(H30-I30)*100/I30</f>
        <v>3.3341008519456596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65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19">
        <v>221</v>
      </c>
      <c r="C4" s="19">
        <f>+'Enero 2017'!B4</f>
        <v>153</v>
      </c>
      <c r="D4" s="17">
        <f>+(B4-C4)*100/C4</f>
        <v>44.444444444444443</v>
      </c>
      <c r="E4" s="2">
        <f>+B4</f>
        <v>221</v>
      </c>
      <c r="F4" s="2">
        <f>+C4</f>
        <v>153</v>
      </c>
      <c r="G4" s="17">
        <f t="shared" ref="G4:G27" si="0">+(E4-F4)*100/F4</f>
        <v>44.444444444444443</v>
      </c>
      <c r="H4" s="2">
        <f>+B4-C4+'Diciembre 2017'!H4</f>
        <v>1885</v>
      </c>
      <c r="I4" s="18">
        <f>+'Enero 2017'!H4</f>
        <v>1958</v>
      </c>
      <c r="J4" s="17">
        <f t="shared" ref="J4:J27" si="1">+(H4-I4)*100/I4</f>
        <v>-3.7282941777323799</v>
      </c>
    </row>
    <row r="5" spans="1:10" ht="13" x14ac:dyDescent="0.15">
      <c r="A5" s="1" t="s">
        <v>5</v>
      </c>
      <c r="B5" s="19">
        <v>217</v>
      </c>
      <c r="C5" s="19">
        <f>+'Enero 2017'!B5</f>
        <v>154</v>
      </c>
      <c r="D5" s="17">
        <f t="shared" ref="D5:D18" si="2">+(B5-C5)*100/C5</f>
        <v>40.909090909090907</v>
      </c>
      <c r="E5" s="2">
        <f t="shared" ref="E5:E6" si="3">+B5</f>
        <v>217</v>
      </c>
      <c r="F5" s="2">
        <f t="shared" ref="F5:F6" si="4">+C5</f>
        <v>154</v>
      </c>
      <c r="G5" s="17">
        <f t="shared" si="0"/>
        <v>40.909090909090907</v>
      </c>
      <c r="H5" s="2">
        <f>+B5-C5+'Diciembre 2017'!H5</f>
        <v>2200</v>
      </c>
      <c r="I5" s="18">
        <f>+'Enero 2017'!H5</f>
        <v>2229</v>
      </c>
      <c r="J5" s="17">
        <f t="shared" si="1"/>
        <v>-1.3010318528488112</v>
      </c>
    </row>
    <row r="6" spans="1:10" ht="13" x14ac:dyDescent="0.15">
      <c r="A6" s="1" t="s">
        <v>6</v>
      </c>
      <c r="B6" s="19">
        <v>204</v>
      </c>
      <c r="C6" s="19">
        <f>+'Enero 2017'!B6</f>
        <v>188</v>
      </c>
      <c r="D6" s="17">
        <f t="shared" si="2"/>
        <v>8.5106382978723403</v>
      </c>
      <c r="E6" s="2">
        <f t="shared" si="3"/>
        <v>204</v>
      </c>
      <c r="F6" s="2">
        <f t="shared" si="4"/>
        <v>188</v>
      </c>
      <c r="G6" s="17">
        <f t="shared" si="0"/>
        <v>8.5106382978723403</v>
      </c>
      <c r="H6" s="2">
        <f>+B6-C6+'Diciembre 2017'!H6</f>
        <v>2540</v>
      </c>
      <c r="I6" s="18">
        <f>+'Enero 2017'!H6</f>
        <v>2521</v>
      </c>
      <c r="J6" s="17">
        <f t="shared" si="1"/>
        <v>0.75366917889726304</v>
      </c>
    </row>
    <row r="7" spans="1:10" x14ac:dyDescent="0.15">
      <c r="A7" s="8" t="s">
        <v>1</v>
      </c>
      <c r="B7" s="6">
        <f>+B4+B5+B6</f>
        <v>642</v>
      </c>
      <c r="C7" s="6">
        <f>SUM(C4:C6)</f>
        <v>495</v>
      </c>
      <c r="D7" s="7">
        <f>+(B7-C7)*100/C7</f>
        <v>29.696969696969695</v>
      </c>
      <c r="E7" s="6">
        <f>SUM(E4:E6)</f>
        <v>642</v>
      </c>
      <c r="F7" s="6">
        <f>SUM(F4:F6)</f>
        <v>495</v>
      </c>
      <c r="G7" s="7">
        <f t="shared" si="0"/>
        <v>29.696969696969695</v>
      </c>
      <c r="H7" s="6">
        <f>SUM(H4:H6)</f>
        <v>6625</v>
      </c>
      <c r="I7" s="6">
        <f>SUM(I4:I6)</f>
        <v>6708</v>
      </c>
      <c r="J7" s="7">
        <f t="shared" si="1"/>
        <v>-1.2373285629099582</v>
      </c>
    </row>
    <row r="8" spans="1:10" ht="13" x14ac:dyDescent="0.15">
      <c r="A8" s="1" t="s">
        <v>7</v>
      </c>
      <c r="B8" s="19">
        <v>251</v>
      </c>
      <c r="C8" s="19">
        <f>+'Enero 2017'!B8</f>
        <v>189</v>
      </c>
      <c r="D8" s="17">
        <f t="shared" si="2"/>
        <v>32.804232804232804</v>
      </c>
      <c r="E8" s="2">
        <f t="shared" ref="E8:E12" si="5">+B8</f>
        <v>251</v>
      </c>
      <c r="F8" s="2">
        <f t="shared" ref="F8:F12" si="6">+C8</f>
        <v>189</v>
      </c>
      <c r="G8" s="17">
        <f t="shared" si="0"/>
        <v>32.804232804232804</v>
      </c>
      <c r="H8" s="2">
        <f>+B8-C8+'Diciembre 2017'!H8</f>
        <v>2586</v>
      </c>
      <c r="I8" s="18">
        <f>+'Enero 2017'!H8</f>
        <v>2593</v>
      </c>
      <c r="J8" s="17">
        <f t="shared" si="1"/>
        <v>-0.26995757809487081</v>
      </c>
    </row>
    <row r="9" spans="1:10" ht="13" x14ac:dyDescent="0.15">
      <c r="A9" s="1" t="s">
        <v>8</v>
      </c>
      <c r="B9" s="19">
        <v>353</v>
      </c>
      <c r="C9" s="19">
        <f>+'Enero 2017'!B9</f>
        <v>211</v>
      </c>
      <c r="D9" s="17">
        <f t="shared" si="2"/>
        <v>67.29857819905213</v>
      </c>
      <c r="E9" s="2">
        <f t="shared" si="5"/>
        <v>353</v>
      </c>
      <c r="F9" s="2">
        <f t="shared" si="6"/>
        <v>211</v>
      </c>
      <c r="G9" s="17">
        <f t="shared" si="0"/>
        <v>67.29857819905213</v>
      </c>
      <c r="H9" s="2">
        <f>+B9-C9+'Diciembre 2017'!H9</f>
        <v>3099</v>
      </c>
      <c r="I9" s="18">
        <f>+'Enero 2017'!H9</f>
        <v>3014</v>
      </c>
      <c r="J9" s="17">
        <f t="shared" si="1"/>
        <v>2.8201725282017254</v>
      </c>
    </row>
    <row r="10" spans="1:10" ht="13" x14ac:dyDescent="0.15">
      <c r="A10" s="1" t="s">
        <v>9</v>
      </c>
      <c r="B10" s="19">
        <v>422</v>
      </c>
      <c r="C10" s="19">
        <f>+'Enero 2017'!B10</f>
        <v>308</v>
      </c>
      <c r="D10" s="17">
        <f t="shared" si="2"/>
        <v>37.012987012987011</v>
      </c>
      <c r="E10" s="2">
        <f t="shared" si="5"/>
        <v>422</v>
      </c>
      <c r="F10" s="2">
        <f t="shared" si="6"/>
        <v>308</v>
      </c>
      <c r="G10" s="17">
        <f t="shared" si="0"/>
        <v>37.012987012987011</v>
      </c>
      <c r="H10" s="2">
        <f>+B10-C10+'Diciembre 2017'!H10</f>
        <v>4115</v>
      </c>
      <c r="I10" s="18">
        <f>+'Enero 2017'!H10</f>
        <v>4089</v>
      </c>
      <c r="J10" s="17">
        <f t="shared" si="1"/>
        <v>0.63585228662264615</v>
      </c>
    </row>
    <row r="11" spans="1:10" ht="13" x14ac:dyDescent="0.15">
      <c r="A11" s="1" t="s">
        <v>10</v>
      </c>
      <c r="B11" s="19">
        <v>317</v>
      </c>
      <c r="C11" s="19">
        <f>+'Enero 2017'!B11</f>
        <v>216</v>
      </c>
      <c r="D11" s="17">
        <f t="shared" si="2"/>
        <v>46.75925925925926</v>
      </c>
      <c r="E11" s="2">
        <f t="shared" si="5"/>
        <v>317</v>
      </c>
      <c r="F11" s="2">
        <f t="shared" si="6"/>
        <v>216</v>
      </c>
      <c r="G11" s="17">
        <f t="shared" si="0"/>
        <v>46.75925925925926</v>
      </c>
      <c r="H11" s="2">
        <f>+B11-C11+'Diciembre 2017'!H11</f>
        <v>3090</v>
      </c>
      <c r="I11" s="18">
        <f>+'Enero 2017'!H11</f>
        <v>2881</v>
      </c>
      <c r="J11" s="17">
        <f t="shared" si="1"/>
        <v>7.2544255466851784</v>
      </c>
    </row>
    <row r="12" spans="1:10" ht="13" x14ac:dyDescent="0.15">
      <c r="A12" s="1" t="s">
        <v>11</v>
      </c>
      <c r="B12" s="19">
        <v>291</v>
      </c>
      <c r="C12" s="19">
        <f>+'Enero 2017'!B12</f>
        <v>245</v>
      </c>
      <c r="D12" s="17">
        <f t="shared" si="2"/>
        <v>18.775510204081634</v>
      </c>
      <c r="E12" s="2">
        <f t="shared" si="5"/>
        <v>291</v>
      </c>
      <c r="F12" s="2">
        <f t="shared" si="6"/>
        <v>245</v>
      </c>
      <c r="G12" s="17">
        <f t="shared" si="0"/>
        <v>18.775510204081634</v>
      </c>
      <c r="H12" s="2">
        <f>+B12-C12+'Diciembre 2017'!H12</f>
        <v>3128</v>
      </c>
      <c r="I12" s="18">
        <f>+'Enero 2017'!H12</f>
        <v>2893</v>
      </c>
      <c r="J12" s="17">
        <f t="shared" si="1"/>
        <v>8.123055651572761</v>
      </c>
    </row>
    <row r="13" spans="1:10" x14ac:dyDescent="0.15">
      <c r="A13" s="8" t="s">
        <v>2</v>
      </c>
      <c r="B13" s="6">
        <f>+B8+B9+B10+B11+B12</f>
        <v>1634</v>
      </c>
      <c r="C13" s="6">
        <f>SUM(C8:C12)</f>
        <v>1169</v>
      </c>
      <c r="D13" s="7">
        <f>+(B13-C13)*100/C13</f>
        <v>39.777587681779302</v>
      </c>
      <c r="E13" s="6">
        <f>SUM(E8:E12)</f>
        <v>1634</v>
      </c>
      <c r="F13" s="6">
        <f>SUM(F8:F12)</f>
        <v>1169</v>
      </c>
      <c r="G13" s="7">
        <f t="shared" si="0"/>
        <v>39.777587681779302</v>
      </c>
      <c r="H13" s="6">
        <f>SUM(H8:H12)</f>
        <v>16018</v>
      </c>
      <c r="I13" s="6">
        <f>SUM(I8:I12)</f>
        <v>15470</v>
      </c>
      <c r="J13" s="7">
        <f t="shared" si="1"/>
        <v>3.5423400129282481</v>
      </c>
    </row>
    <row r="14" spans="1:10" ht="13" x14ac:dyDescent="0.15">
      <c r="A14" s="1" t="s">
        <v>12</v>
      </c>
      <c r="B14" s="19">
        <v>151</v>
      </c>
      <c r="C14" s="19">
        <f>+'Enero 2017'!B14</f>
        <v>126</v>
      </c>
      <c r="D14" s="17">
        <f t="shared" si="2"/>
        <v>19.841269841269842</v>
      </c>
      <c r="E14" s="2">
        <f t="shared" ref="E14:E18" si="7">+B14</f>
        <v>151</v>
      </c>
      <c r="F14" s="2">
        <f t="shared" ref="F14:F18" si="8">+C14</f>
        <v>126</v>
      </c>
      <c r="G14" s="17">
        <f t="shared" si="0"/>
        <v>19.841269841269842</v>
      </c>
      <c r="H14" s="2">
        <f>+B14-C14+'Diciembre 2017'!H14</f>
        <v>1509</v>
      </c>
      <c r="I14" s="18">
        <f>+'Enero 2017'!H14</f>
        <v>1473</v>
      </c>
      <c r="J14" s="17">
        <f t="shared" si="1"/>
        <v>2.443991853360489</v>
      </c>
    </row>
    <row r="15" spans="1:10" ht="13" x14ac:dyDescent="0.15">
      <c r="A15" s="1" t="s">
        <v>13</v>
      </c>
      <c r="B15" s="19">
        <v>112</v>
      </c>
      <c r="C15" s="19">
        <f>+'Enero 2017'!B15</f>
        <v>72</v>
      </c>
      <c r="D15" s="17">
        <f t="shared" si="2"/>
        <v>55.555555555555557</v>
      </c>
      <c r="E15" s="2">
        <f t="shared" si="7"/>
        <v>112</v>
      </c>
      <c r="F15" s="2">
        <f t="shared" si="8"/>
        <v>72</v>
      </c>
      <c r="G15" s="17">
        <f t="shared" si="0"/>
        <v>55.555555555555557</v>
      </c>
      <c r="H15" s="2">
        <f>+B15-C15+'Diciembre 2017'!H15</f>
        <v>1160</v>
      </c>
      <c r="I15" s="18">
        <f>+'Enero 2017'!H15</f>
        <v>1038</v>
      </c>
      <c r="J15" s="17">
        <f t="shared" si="1"/>
        <v>11.753371868978805</v>
      </c>
    </row>
    <row r="16" spans="1:10" ht="13" x14ac:dyDescent="0.15">
      <c r="A16" s="1" t="s">
        <v>14</v>
      </c>
      <c r="B16" s="19">
        <v>102</v>
      </c>
      <c r="C16" s="19">
        <f>+'Enero 2017'!B16</f>
        <v>98</v>
      </c>
      <c r="D16" s="17">
        <f t="shared" si="2"/>
        <v>4.0816326530612246</v>
      </c>
      <c r="E16" s="2">
        <f t="shared" si="7"/>
        <v>102</v>
      </c>
      <c r="F16" s="2">
        <f t="shared" si="8"/>
        <v>98</v>
      </c>
      <c r="G16" s="17">
        <f t="shared" si="0"/>
        <v>4.0816326530612246</v>
      </c>
      <c r="H16" s="2">
        <f>+B16-C16+'Diciembre 2017'!H16</f>
        <v>1006</v>
      </c>
      <c r="I16" s="18">
        <f>+'Enero 2017'!H16</f>
        <v>1080</v>
      </c>
      <c r="J16" s="17">
        <f t="shared" si="1"/>
        <v>-6.8518518518518521</v>
      </c>
    </row>
    <row r="17" spans="1:10" ht="13" x14ac:dyDescent="0.15">
      <c r="A17" s="1" t="s">
        <v>15</v>
      </c>
      <c r="B17" s="19">
        <v>79</v>
      </c>
      <c r="C17" s="19">
        <f>+'Enero 2017'!B17</f>
        <v>52</v>
      </c>
      <c r="D17" s="17">
        <f t="shared" si="2"/>
        <v>51.92307692307692</v>
      </c>
      <c r="E17" s="2">
        <f t="shared" si="7"/>
        <v>79</v>
      </c>
      <c r="F17" s="2">
        <f t="shared" si="8"/>
        <v>52</v>
      </c>
      <c r="G17" s="17">
        <f t="shared" si="0"/>
        <v>51.92307692307692</v>
      </c>
      <c r="H17" s="2">
        <f>+B17-C17+'Diciembre 2017'!H17</f>
        <v>730</v>
      </c>
      <c r="I17" s="18">
        <f>+'Enero 2017'!H17</f>
        <v>714</v>
      </c>
      <c r="J17" s="17">
        <f t="shared" si="1"/>
        <v>2.2408963585434174</v>
      </c>
    </row>
    <row r="18" spans="1:10" ht="13" x14ac:dyDescent="0.15">
      <c r="A18" s="1" t="s">
        <v>31</v>
      </c>
      <c r="B18" s="19">
        <v>33</v>
      </c>
      <c r="C18" s="19">
        <f>+'Enero 2017'!B18</f>
        <v>27</v>
      </c>
      <c r="D18" s="17">
        <f t="shared" si="2"/>
        <v>22.222222222222221</v>
      </c>
      <c r="E18" s="2">
        <f t="shared" si="7"/>
        <v>33</v>
      </c>
      <c r="F18" s="2">
        <f t="shared" si="8"/>
        <v>27</v>
      </c>
      <c r="G18" s="17">
        <f t="shared" si="0"/>
        <v>22.222222222222221</v>
      </c>
      <c r="H18" s="2">
        <f>+B18-C18+'Diciembre 2017'!H18</f>
        <v>410</v>
      </c>
      <c r="I18" s="18">
        <f>+'Enero 2017'!H18</f>
        <v>373</v>
      </c>
      <c r="J18" s="17">
        <f t="shared" si="1"/>
        <v>9.9195710455764079</v>
      </c>
    </row>
    <row r="19" spans="1:10" x14ac:dyDescent="0.15">
      <c r="A19" s="8" t="s">
        <v>3</v>
      </c>
      <c r="B19" s="6">
        <f>+B14+B16+B15+B17+B18</f>
        <v>477</v>
      </c>
      <c r="C19" s="6">
        <f>SUM(C14:C18)</f>
        <v>375</v>
      </c>
      <c r="D19" s="7">
        <f>+(B19-C19)*100/C19</f>
        <v>27.2</v>
      </c>
      <c r="E19" s="6">
        <f>SUM(E14:E18)</f>
        <v>477</v>
      </c>
      <c r="F19" s="6">
        <f>SUM(F14:F18)</f>
        <v>375</v>
      </c>
      <c r="G19" s="7">
        <f t="shared" si="0"/>
        <v>27.2</v>
      </c>
      <c r="H19" s="6">
        <f>SUM(H14:H18)</f>
        <v>4815</v>
      </c>
      <c r="I19" s="6">
        <f>SUM(I14:I18)</f>
        <v>4678</v>
      </c>
      <c r="J19" s="7">
        <f t="shared" si="1"/>
        <v>2.9286019666524155</v>
      </c>
    </row>
    <row r="20" spans="1:10" ht="13" x14ac:dyDescent="0.15">
      <c r="A20" s="1" t="s">
        <v>16</v>
      </c>
      <c r="B20" s="19">
        <v>29</v>
      </c>
      <c r="C20" s="19">
        <f>+'Enero 2017'!B20</f>
        <v>26</v>
      </c>
      <c r="D20" s="17">
        <f t="shared" ref="D20:D26" si="9">+(B20-C20)*100/C20</f>
        <v>11.538461538461538</v>
      </c>
      <c r="E20" s="2">
        <f t="shared" ref="E20:E27" si="10">+B20</f>
        <v>29</v>
      </c>
      <c r="F20" s="2">
        <f t="shared" ref="F20:F27" si="11">+C20</f>
        <v>26</v>
      </c>
      <c r="G20" s="17">
        <f t="shared" si="0"/>
        <v>11.538461538461538</v>
      </c>
      <c r="H20" s="2">
        <f>+B20-C20+'Diciembre 2017'!H20</f>
        <v>341</v>
      </c>
      <c r="I20" s="18">
        <f>+'Enero 2017'!H20</f>
        <v>331</v>
      </c>
      <c r="J20" s="17">
        <f t="shared" si="1"/>
        <v>3.0211480362537766</v>
      </c>
    </row>
    <row r="21" spans="1:10" ht="13" x14ac:dyDescent="0.15">
      <c r="A21" s="1" t="s">
        <v>17</v>
      </c>
      <c r="B21" s="19">
        <v>43</v>
      </c>
      <c r="C21" s="19">
        <f>+'Enero 2017'!B21</f>
        <v>37</v>
      </c>
      <c r="D21" s="17">
        <f t="shared" si="9"/>
        <v>16.216216216216218</v>
      </c>
      <c r="E21" s="2">
        <f t="shared" si="10"/>
        <v>43</v>
      </c>
      <c r="F21" s="2">
        <f t="shared" si="11"/>
        <v>37</v>
      </c>
      <c r="G21" s="17">
        <f t="shared" si="0"/>
        <v>16.216216216216218</v>
      </c>
      <c r="H21" s="2">
        <f>+B21-C21+'Diciembre 2017'!H21</f>
        <v>348</v>
      </c>
      <c r="I21" s="18">
        <f>+'Enero 2017'!H21</f>
        <v>354</v>
      </c>
      <c r="J21" s="17">
        <f t="shared" si="1"/>
        <v>-1.6949152542372881</v>
      </c>
    </row>
    <row r="22" spans="1:10" ht="13" x14ac:dyDescent="0.15">
      <c r="A22" s="1" t="s">
        <v>19</v>
      </c>
      <c r="B22" s="19">
        <v>12</v>
      </c>
      <c r="C22" s="19">
        <f>+'Enero 2017'!B22</f>
        <v>9</v>
      </c>
      <c r="D22" s="17">
        <f t="shared" si="9"/>
        <v>33.333333333333336</v>
      </c>
      <c r="E22" s="2">
        <f t="shared" si="10"/>
        <v>12</v>
      </c>
      <c r="F22" s="2">
        <f t="shared" si="11"/>
        <v>9</v>
      </c>
      <c r="G22" s="17">
        <f t="shared" si="0"/>
        <v>33.333333333333336</v>
      </c>
      <c r="H22" s="2">
        <f>+B22-C22+'Diciembre 2017'!H22</f>
        <v>124</v>
      </c>
      <c r="I22" s="18">
        <f>+'Enero 2017'!H22</f>
        <v>141</v>
      </c>
      <c r="J22" s="17">
        <f t="shared" si="1"/>
        <v>-12.056737588652481</v>
      </c>
    </row>
    <row r="23" spans="1:10" ht="13" x14ac:dyDescent="0.15">
      <c r="A23" s="1" t="s">
        <v>18</v>
      </c>
      <c r="B23" s="19">
        <v>16</v>
      </c>
      <c r="C23" s="19">
        <f>+'Enero 2017'!B23</f>
        <v>14</v>
      </c>
      <c r="D23" s="17">
        <f t="shared" si="9"/>
        <v>14.285714285714286</v>
      </c>
      <c r="E23" s="2">
        <f t="shared" si="10"/>
        <v>16</v>
      </c>
      <c r="F23" s="2">
        <f t="shared" si="11"/>
        <v>14</v>
      </c>
      <c r="G23" s="17">
        <f t="shared" si="0"/>
        <v>14.285714285714286</v>
      </c>
      <c r="H23" s="2">
        <f>+B23-C23+'Diciembre 2017'!H23</f>
        <v>184</v>
      </c>
      <c r="I23" s="18">
        <f>+'Enero 2017'!H23</f>
        <v>172</v>
      </c>
      <c r="J23" s="17">
        <f t="shared" si="1"/>
        <v>6.9767441860465116</v>
      </c>
    </row>
    <row r="24" spans="1:10" ht="13" x14ac:dyDescent="0.15">
      <c r="A24" s="1" t="s">
        <v>20</v>
      </c>
      <c r="B24" s="19">
        <v>14</v>
      </c>
      <c r="C24" s="19">
        <f>+'Enero 2017'!B24</f>
        <v>15</v>
      </c>
      <c r="D24" s="17">
        <f t="shared" si="9"/>
        <v>-6.666666666666667</v>
      </c>
      <c r="E24" s="2">
        <f t="shared" si="10"/>
        <v>14</v>
      </c>
      <c r="F24" s="2">
        <f t="shared" si="11"/>
        <v>15</v>
      </c>
      <c r="G24" s="17">
        <f t="shared" si="0"/>
        <v>-6.666666666666667</v>
      </c>
      <c r="H24" s="2">
        <f>+B24-C24+'Diciembre 2017'!H24</f>
        <v>174</v>
      </c>
      <c r="I24" s="18">
        <f>+'Enero 2017'!H24</f>
        <v>138</v>
      </c>
      <c r="J24" s="17">
        <f t="shared" si="1"/>
        <v>26.086956521739129</v>
      </c>
    </row>
    <row r="25" spans="1:10" ht="13" x14ac:dyDescent="0.15">
      <c r="A25" s="1" t="s">
        <v>22</v>
      </c>
      <c r="B25" s="19">
        <v>33</v>
      </c>
      <c r="C25" s="19">
        <f>+'Enero 2017'!B25</f>
        <v>25</v>
      </c>
      <c r="D25" s="17">
        <f t="shared" si="9"/>
        <v>32</v>
      </c>
      <c r="E25" s="2">
        <f t="shared" si="10"/>
        <v>33</v>
      </c>
      <c r="F25" s="2">
        <f t="shared" si="11"/>
        <v>25</v>
      </c>
      <c r="G25" s="17">
        <f t="shared" si="0"/>
        <v>32</v>
      </c>
      <c r="H25" s="2">
        <f>+B25-C25+'Diciembre 2017'!H25</f>
        <v>292</v>
      </c>
      <c r="I25" s="18">
        <f>+'Enero 2017'!H25</f>
        <v>321</v>
      </c>
      <c r="J25" s="17">
        <f t="shared" si="1"/>
        <v>-9.0342679127725862</v>
      </c>
    </row>
    <row r="26" spans="1:10" ht="13" x14ac:dyDescent="0.15">
      <c r="A26" s="1" t="s">
        <v>21</v>
      </c>
      <c r="B26" s="19">
        <v>8</v>
      </c>
      <c r="C26" s="19">
        <f>+'Enero 2017'!B26</f>
        <v>7</v>
      </c>
      <c r="D26" s="17">
        <f t="shared" si="9"/>
        <v>14.285714285714286</v>
      </c>
      <c r="E26" s="2">
        <f t="shared" si="10"/>
        <v>8</v>
      </c>
      <c r="F26" s="2">
        <f t="shared" si="11"/>
        <v>7</v>
      </c>
      <c r="G26" s="17">
        <f t="shared" si="0"/>
        <v>14.285714285714286</v>
      </c>
      <c r="H26" s="2">
        <f>+B26-C26+'Diciembre 2017'!H26</f>
        <v>88</v>
      </c>
      <c r="I26" s="18">
        <f>+'Enero 2017'!H26</f>
        <v>78</v>
      </c>
      <c r="J26" s="17">
        <f t="shared" si="1"/>
        <v>12.820512820512821</v>
      </c>
    </row>
    <row r="27" spans="1:10" ht="13" x14ac:dyDescent="0.15">
      <c r="A27" s="1" t="s">
        <v>30</v>
      </c>
      <c r="B27" s="19">
        <v>4</v>
      </c>
      <c r="C27" s="19">
        <f>+'Enero 2017'!B27</f>
        <v>1</v>
      </c>
      <c r="D27" s="17"/>
      <c r="E27" s="2">
        <f t="shared" si="10"/>
        <v>4</v>
      </c>
      <c r="F27" s="2">
        <f t="shared" si="11"/>
        <v>1</v>
      </c>
      <c r="G27" s="17">
        <f t="shared" si="0"/>
        <v>300</v>
      </c>
      <c r="H27" s="2">
        <f>+B27-C27+'Diciembre 2017'!H27</f>
        <v>35</v>
      </c>
      <c r="I27" s="18">
        <f>+'Enero 2017'!H27</f>
        <v>27</v>
      </c>
      <c r="J27" s="17">
        <f t="shared" si="1"/>
        <v>29.62962962962963</v>
      </c>
    </row>
    <row r="28" spans="1:10" x14ac:dyDescent="0.15">
      <c r="A28" s="8" t="s">
        <v>27</v>
      </c>
      <c r="B28" s="6">
        <f>SUM(B20:B27)</f>
        <v>159</v>
      </c>
      <c r="C28" s="6">
        <f>SUM(C20:C27)</f>
        <v>134</v>
      </c>
      <c r="D28" s="7">
        <f>+(B28-C28)*100/C28</f>
        <v>18.656716417910449</v>
      </c>
      <c r="E28" s="6">
        <f>SUM(E20:E27)</f>
        <v>159</v>
      </c>
      <c r="F28" s="6">
        <f>SUM(F20:F27)</f>
        <v>134</v>
      </c>
      <c r="G28" s="7">
        <f>+(E28-F28)*100/F28</f>
        <v>18.656716417910449</v>
      </c>
      <c r="H28" s="6">
        <f>SUM(H20:H27)</f>
        <v>1586</v>
      </c>
      <c r="I28" s="6">
        <f>SUM(I20:I27)</f>
        <v>1562</v>
      </c>
      <c r="J28" s="7">
        <f>+(H28-I28)*100/I28</f>
        <v>1.5364916773367479</v>
      </c>
    </row>
    <row r="29" spans="1:10" ht="14" x14ac:dyDescent="0.15">
      <c r="A29" s="16" t="s">
        <v>28</v>
      </c>
      <c r="B29" s="14">
        <f>+B7+B13+B19+B28</f>
        <v>2912</v>
      </c>
      <c r="C29" s="14">
        <f>+C7+C13+C19+C28</f>
        <v>2173</v>
      </c>
      <c r="D29" s="15">
        <f>+(B29-C29)*100/C29</f>
        <v>34.008283479061205</v>
      </c>
      <c r="E29" s="14">
        <f t="shared" ref="E29:I29" si="12">+E7+E13+E19+E28</f>
        <v>2912</v>
      </c>
      <c r="F29" s="14">
        <f t="shared" si="12"/>
        <v>2173</v>
      </c>
      <c r="G29" s="15">
        <f>+(E29-F29)*100/F29</f>
        <v>34.008283479061205</v>
      </c>
      <c r="H29" s="14">
        <f t="shared" si="12"/>
        <v>29044</v>
      </c>
      <c r="I29" s="14">
        <f t="shared" si="12"/>
        <v>28418</v>
      </c>
      <c r="J29" s="15">
        <f>+(H29-I29)*100/I29</f>
        <v>2.2028291927651487</v>
      </c>
    </row>
    <row r="30" spans="1:10" x14ac:dyDescent="0.15">
      <c r="A30" s="13" t="s">
        <v>29</v>
      </c>
      <c r="B30" s="13">
        <f>+B29-B7</f>
        <v>2270</v>
      </c>
      <c r="C30" s="13">
        <f>+C29-C7</f>
        <v>1678</v>
      </c>
      <c r="D30" s="12">
        <f>+(B30-C30)*100/C30</f>
        <v>35.280095351609056</v>
      </c>
      <c r="E30" s="13">
        <f t="shared" ref="E30:I30" si="13">+E29-E7</f>
        <v>2270</v>
      </c>
      <c r="F30" s="13">
        <f t="shared" si="13"/>
        <v>1678</v>
      </c>
      <c r="G30" s="12">
        <f>+(E30-F30)*100/F30</f>
        <v>35.280095351609056</v>
      </c>
      <c r="H30" s="13">
        <f t="shared" si="13"/>
        <v>22419</v>
      </c>
      <c r="I30" s="13">
        <f t="shared" si="13"/>
        <v>21710</v>
      </c>
      <c r="J30" s="12">
        <f>+(H30-I30)*100/I30</f>
        <v>3.2657761400276368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66"/>
  <dimension ref="A2:J30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134</v>
      </c>
      <c r="C4" s="19">
        <f>+'Diciembre 2016'!B4</f>
        <v>135</v>
      </c>
      <c r="D4" s="17">
        <f>+(B4-C4)*100/C4</f>
        <v>-0.7407407407407407</v>
      </c>
      <c r="E4" s="2">
        <f>+B4+'Noviembre 2017'!E4</f>
        <v>1817</v>
      </c>
      <c r="F4" s="2">
        <f>+C4+'Noviembre 2017'!F4</f>
        <v>1929</v>
      </c>
      <c r="G4" s="17">
        <f t="shared" ref="G4:G27" si="0">+(E4-F4)*100/F4</f>
        <v>-5.8061171591498182</v>
      </c>
      <c r="H4" s="2">
        <f>+B4-C4+'Noviembre 2017'!H4</f>
        <v>1817</v>
      </c>
      <c r="I4" s="18">
        <f>+'Diciembre 2016'!H4</f>
        <v>1929</v>
      </c>
      <c r="J4" s="17">
        <f t="shared" ref="J4:J27" si="1">+(H4-I4)*100/I4</f>
        <v>-5.8061171591498182</v>
      </c>
    </row>
    <row r="5" spans="1:10" ht="13" x14ac:dyDescent="0.15">
      <c r="A5" s="1" t="s">
        <v>5</v>
      </c>
      <c r="B5" s="19">
        <v>140</v>
      </c>
      <c r="C5" s="19">
        <f>+'Diciembre 2016'!B5</f>
        <v>162</v>
      </c>
      <c r="D5" s="17">
        <f t="shared" ref="D5:D18" si="2">+(B5-C5)*100/C5</f>
        <v>-13.580246913580247</v>
      </c>
      <c r="E5" s="2">
        <f>+B5+'Noviembre 2017'!E5</f>
        <v>2137</v>
      </c>
      <c r="F5" s="2">
        <f>+C5+'Noviembre 2017'!F5</f>
        <v>2204</v>
      </c>
      <c r="G5" s="17">
        <f t="shared" si="0"/>
        <v>-3.0399274047186933</v>
      </c>
      <c r="H5" s="2">
        <f>+B5-C5+'Noviembre 2017'!H5</f>
        <v>2137</v>
      </c>
      <c r="I5" s="18">
        <f>+'Diciembre 2016'!H5</f>
        <v>2204</v>
      </c>
      <c r="J5" s="17">
        <f t="shared" si="1"/>
        <v>-3.0399274047186933</v>
      </c>
    </row>
    <row r="6" spans="1:10" ht="13" x14ac:dyDescent="0.15">
      <c r="A6" s="1" t="s">
        <v>6</v>
      </c>
      <c r="B6" s="19">
        <v>172</v>
      </c>
      <c r="C6" s="19">
        <f>+'Diciembre 2016'!B6</f>
        <v>170</v>
      </c>
      <c r="D6" s="17">
        <f t="shared" si="2"/>
        <v>1.1764705882352942</v>
      </c>
      <c r="E6" s="2">
        <f>+B6+'Noviembre 2017'!E6</f>
        <v>2524</v>
      </c>
      <c r="F6" s="2">
        <f>+C6+'Noviembre 2017'!F6</f>
        <v>2503</v>
      </c>
      <c r="G6" s="17">
        <f t="shared" si="0"/>
        <v>0.83899320815021972</v>
      </c>
      <c r="H6" s="2">
        <f>+B6-C6+'Noviembre 2017'!H6</f>
        <v>2524</v>
      </c>
      <c r="I6" s="18">
        <f>+'Diciembre 2016'!H6</f>
        <v>2503</v>
      </c>
      <c r="J6" s="17">
        <f t="shared" si="1"/>
        <v>0.83899320815021972</v>
      </c>
    </row>
    <row r="7" spans="1:10" x14ac:dyDescent="0.15">
      <c r="A7" s="8" t="s">
        <v>1</v>
      </c>
      <c r="B7" s="6">
        <f t="shared" ref="B7" si="3">+B4+B5+B6</f>
        <v>446</v>
      </c>
      <c r="C7" s="6">
        <f>SUM(C4:C6)</f>
        <v>467</v>
      </c>
      <c r="D7" s="7">
        <f>+(B7-C7)*100/C7</f>
        <v>-4.4967880085653107</v>
      </c>
      <c r="E7" s="6">
        <f>SUM(E4:E6)</f>
        <v>6478</v>
      </c>
      <c r="F7" s="6">
        <f>SUM(F4:F6)</f>
        <v>6636</v>
      </c>
      <c r="G7" s="7">
        <f t="shared" si="0"/>
        <v>-2.3809523809523809</v>
      </c>
      <c r="H7" s="6">
        <f>SUM(H4:H6)</f>
        <v>6478</v>
      </c>
      <c r="I7" s="6">
        <f>SUM(I4:I6)</f>
        <v>6636</v>
      </c>
      <c r="J7" s="7">
        <f t="shared" si="1"/>
        <v>-2.3809523809523809</v>
      </c>
    </row>
    <row r="8" spans="1:10" ht="13" x14ac:dyDescent="0.15">
      <c r="A8" s="1" t="s">
        <v>7</v>
      </c>
      <c r="B8" s="19">
        <v>177</v>
      </c>
      <c r="C8" s="19">
        <f>+'Diciembre 2016'!B8</f>
        <v>188</v>
      </c>
      <c r="D8" s="17">
        <f t="shared" si="2"/>
        <v>-5.8510638297872344</v>
      </c>
      <c r="E8" s="2">
        <f>+B8+'Noviembre 2017'!E8</f>
        <v>2524</v>
      </c>
      <c r="F8" s="2">
        <f>+C8+'Noviembre 2017'!F8</f>
        <v>2589</v>
      </c>
      <c r="G8" s="17">
        <f t="shared" si="0"/>
        <v>-2.5106218617226728</v>
      </c>
      <c r="H8" s="2">
        <f>+B8-C8+'Noviembre 2017'!H8</f>
        <v>2524</v>
      </c>
      <c r="I8" s="18">
        <f>+'Diciembre 2016'!H8</f>
        <v>2589</v>
      </c>
      <c r="J8" s="17">
        <f t="shared" si="1"/>
        <v>-2.5106218617226728</v>
      </c>
    </row>
    <row r="9" spans="1:10" ht="13" x14ac:dyDescent="0.15">
      <c r="A9" s="1" t="s">
        <v>8</v>
      </c>
      <c r="B9" s="19">
        <v>198</v>
      </c>
      <c r="C9" s="19">
        <f>+'Diciembre 2016'!B9</f>
        <v>237</v>
      </c>
      <c r="D9" s="17">
        <f t="shared" si="2"/>
        <v>-16.455696202531644</v>
      </c>
      <c r="E9" s="2">
        <f>+B9+'Noviembre 2017'!E9</f>
        <v>2957</v>
      </c>
      <c r="F9" s="2">
        <f>+C9+'Noviembre 2017'!F9</f>
        <v>2994</v>
      </c>
      <c r="G9" s="17">
        <f t="shared" si="0"/>
        <v>-1.2358049432197729</v>
      </c>
      <c r="H9" s="2">
        <f>+B9-C9+'Noviembre 2017'!H9</f>
        <v>2957</v>
      </c>
      <c r="I9" s="18">
        <f>+'Diciembre 2016'!H9</f>
        <v>2994</v>
      </c>
      <c r="J9" s="17">
        <f t="shared" si="1"/>
        <v>-1.2358049432197729</v>
      </c>
    </row>
    <row r="10" spans="1:10" ht="13" x14ac:dyDescent="0.15">
      <c r="A10" s="1" t="s">
        <v>9</v>
      </c>
      <c r="B10" s="19">
        <v>273</v>
      </c>
      <c r="C10" s="19">
        <f>+'Diciembre 2016'!B10</f>
        <v>327</v>
      </c>
      <c r="D10" s="17">
        <f t="shared" si="2"/>
        <v>-16.513761467889907</v>
      </c>
      <c r="E10" s="2">
        <f>+B10+'Noviembre 2017'!E10</f>
        <v>4001</v>
      </c>
      <c r="F10" s="2">
        <f>+C10+'Noviembre 2017'!F10</f>
        <v>4073</v>
      </c>
      <c r="G10" s="17">
        <f t="shared" si="0"/>
        <v>-1.7677387674932483</v>
      </c>
      <c r="H10" s="2">
        <f>+B10-C10+'Noviembre 2017'!H10</f>
        <v>4001</v>
      </c>
      <c r="I10" s="18">
        <f>+'Diciembre 2016'!H10</f>
        <v>4073</v>
      </c>
      <c r="J10" s="17">
        <f t="shared" si="1"/>
        <v>-1.7677387674932483</v>
      </c>
    </row>
    <row r="11" spans="1:10" ht="13" x14ac:dyDescent="0.15">
      <c r="A11" s="1" t="s">
        <v>10</v>
      </c>
      <c r="B11" s="19">
        <v>207</v>
      </c>
      <c r="C11" s="19">
        <f>+'Diciembre 2016'!B11</f>
        <v>230</v>
      </c>
      <c r="D11" s="17">
        <f t="shared" si="2"/>
        <v>-10</v>
      </c>
      <c r="E11" s="2">
        <f>+B11+'Noviembre 2017'!E11</f>
        <v>2989</v>
      </c>
      <c r="F11" s="2">
        <f>+C11+'Noviembre 2017'!F11</f>
        <v>2907</v>
      </c>
      <c r="G11" s="17">
        <f t="shared" si="0"/>
        <v>2.8207774337805298</v>
      </c>
      <c r="H11" s="2">
        <f>+B11-C11+'Noviembre 2017'!H11</f>
        <v>2989</v>
      </c>
      <c r="I11" s="18">
        <f>+'Diciembre 2016'!H11</f>
        <v>2907</v>
      </c>
      <c r="J11" s="17">
        <f t="shared" si="1"/>
        <v>2.8207774337805298</v>
      </c>
    </row>
    <row r="12" spans="1:10" ht="13" x14ac:dyDescent="0.15">
      <c r="A12" s="1" t="s">
        <v>11</v>
      </c>
      <c r="B12" s="19">
        <v>211</v>
      </c>
      <c r="C12" s="19">
        <f>+'Diciembre 2016'!B12</f>
        <v>198</v>
      </c>
      <c r="D12" s="17">
        <f t="shared" si="2"/>
        <v>6.5656565656565657</v>
      </c>
      <c r="E12" s="2">
        <f>+B12+'Noviembre 2017'!E12</f>
        <v>3082</v>
      </c>
      <c r="F12" s="2">
        <f>+C12+'Noviembre 2017'!F12</f>
        <v>2886</v>
      </c>
      <c r="G12" s="17">
        <f t="shared" si="0"/>
        <v>6.791406791406791</v>
      </c>
      <c r="H12" s="2">
        <f>+B12-C12+'Noviembre 2017'!H12</f>
        <v>3082</v>
      </c>
      <c r="I12" s="18">
        <f>+'Diciembre 2016'!H12</f>
        <v>2886</v>
      </c>
      <c r="J12" s="17">
        <f t="shared" si="1"/>
        <v>6.791406791406791</v>
      </c>
    </row>
    <row r="13" spans="1:10" x14ac:dyDescent="0.15">
      <c r="A13" s="8" t="s">
        <v>2</v>
      </c>
      <c r="B13" s="6">
        <f t="shared" ref="B13" si="4">+B8+B9+B10+B11+B12</f>
        <v>1066</v>
      </c>
      <c r="C13" s="6">
        <f>SUM(C8:C12)</f>
        <v>1180</v>
      </c>
      <c r="D13" s="7">
        <f>+(B13-C13)*100/C13</f>
        <v>-9.6610169491525415</v>
      </c>
      <c r="E13" s="6">
        <f>SUM(E8:E12)</f>
        <v>15553</v>
      </c>
      <c r="F13" s="6">
        <f>SUM(F8:F12)</f>
        <v>15449</v>
      </c>
      <c r="G13" s="7">
        <f t="shared" si="0"/>
        <v>0.67318273027380415</v>
      </c>
      <c r="H13" s="6">
        <f>SUM(H8:H12)</f>
        <v>15553</v>
      </c>
      <c r="I13" s="6">
        <f>SUM(I8:I12)</f>
        <v>15449</v>
      </c>
      <c r="J13" s="7">
        <f t="shared" si="1"/>
        <v>0.67318273027380415</v>
      </c>
    </row>
    <row r="14" spans="1:10" ht="13" x14ac:dyDescent="0.15">
      <c r="A14" s="1" t="s">
        <v>12</v>
      </c>
      <c r="B14" s="19">
        <v>105</v>
      </c>
      <c r="C14" s="19">
        <f>+'Diciembre 2016'!B14</f>
        <v>140</v>
      </c>
      <c r="D14" s="17">
        <f t="shared" si="2"/>
        <v>-25</v>
      </c>
      <c r="E14" s="2">
        <f>+B14+'Noviembre 2017'!E14</f>
        <v>1484</v>
      </c>
      <c r="F14" s="2">
        <f>+C14+'Noviembre 2017'!F14</f>
        <v>1459</v>
      </c>
      <c r="G14" s="17">
        <f t="shared" si="0"/>
        <v>1.7135023989033584</v>
      </c>
      <c r="H14" s="2">
        <f>+B14-C14+'Noviembre 2017'!H14</f>
        <v>1484</v>
      </c>
      <c r="I14" s="18">
        <f>+'Diciembre 2016'!H14</f>
        <v>1459</v>
      </c>
      <c r="J14" s="17">
        <f t="shared" si="1"/>
        <v>1.7135023989033584</v>
      </c>
    </row>
    <row r="15" spans="1:10" ht="13" x14ac:dyDescent="0.15">
      <c r="A15" s="1" t="s">
        <v>13</v>
      </c>
      <c r="B15" s="19">
        <v>77</v>
      </c>
      <c r="C15" s="19">
        <f>+'Diciembre 2016'!B15</f>
        <v>93</v>
      </c>
      <c r="D15" s="17">
        <f t="shared" si="2"/>
        <v>-17.204301075268816</v>
      </c>
      <c r="E15" s="2">
        <f>+B15+'Noviembre 2017'!E15</f>
        <v>1120</v>
      </c>
      <c r="F15" s="2">
        <f>+C15+'Noviembre 2017'!F15</f>
        <v>1050</v>
      </c>
      <c r="G15" s="17">
        <f t="shared" si="0"/>
        <v>6.666666666666667</v>
      </c>
      <c r="H15" s="2">
        <f>+B15-C15+'Noviembre 2017'!H15</f>
        <v>1120</v>
      </c>
      <c r="I15" s="18">
        <f>+'Diciembre 2016'!H15</f>
        <v>1050</v>
      </c>
      <c r="J15" s="17">
        <f t="shared" si="1"/>
        <v>6.666666666666667</v>
      </c>
    </row>
    <row r="16" spans="1:10" ht="13" x14ac:dyDescent="0.15">
      <c r="A16" s="1" t="s">
        <v>14</v>
      </c>
      <c r="B16" s="19">
        <v>82</v>
      </c>
      <c r="C16" s="19">
        <f>+'Diciembre 2016'!B16</f>
        <v>91</v>
      </c>
      <c r="D16" s="17">
        <f t="shared" si="2"/>
        <v>-9.8901098901098905</v>
      </c>
      <c r="E16" s="2">
        <f>+B16+'Noviembre 2017'!E16</f>
        <v>1002</v>
      </c>
      <c r="F16" s="2">
        <f>+C16+'Noviembre 2017'!F16</f>
        <v>1073</v>
      </c>
      <c r="G16" s="17">
        <f t="shared" si="0"/>
        <v>-6.6169617893755825</v>
      </c>
      <c r="H16" s="2">
        <f>+B16-C16+'Noviembre 2017'!H16</f>
        <v>1002</v>
      </c>
      <c r="I16" s="18">
        <f>+'Diciembre 2016'!H16</f>
        <v>1073</v>
      </c>
      <c r="J16" s="17">
        <f t="shared" si="1"/>
        <v>-6.6169617893755825</v>
      </c>
    </row>
    <row r="17" spans="1:10" ht="13" x14ac:dyDescent="0.15">
      <c r="A17" s="1" t="s">
        <v>15</v>
      </c>
      <c r="B17" s="19">
        <v>58</v>
      </c>
      <c r="C17" s="19">
        <f>+'Diciembre 2016'!B17</f>
        <v>66</v>
      </c>
      <c r="D17" s="17">
        <f t="shared" si="2"/>
        <v>-12.121212121212121</v>
      </c>
      <c r="E17" s="2">
        <f>+B17+'Noviembre 2017'!E17</f>
        <v>703</v>
      </c>
      <c r="F17" s="2">
        <f>+C17+'Noviembre 2017'!F17</f>
        <v>716</v>
      </c>
      <c r="G17" s="17">
        <f t="shared" si="0"/>
        <v>-1.8156424581005586</v>
      </c>
      <c r="H17" s="2">
        <f>+B17-C17+'Noviembre 2017'!H17</f>
        <v>703</v>
      </c>
      <c r="I17" s="18">
        <f>+'Diciembre 2016'!H17</f>
        <v>716</v>
      </c>
      <c r="J17" s="17">
        <f t="shared" si="1"/>
        <v>-1.8156424581005586</v>
      </c>
    </row>
    <row r="18" spans="1:10" ht="13" x14ac:dyDescent="0.15">
      <c r="A18" s="1" t="s">
        <v>31</v>
      </c>
      <c r="B18" s="19">
        <v>25</v>
      </c>
      <c r="C18" s="19">
        <f>+'Diciembre 2016'!B18</f>
        <v>26</v>
      </c>
      <c r="D18" s="17">
        <f t="shared" si="2"/>
        <v>-3.8461538461538463</v>
      </c>
      <c r="E18" s="2">
        <f>+B18+'Noviembre 2017'!E18</f>
        <v>404</v>
      </c>
      <c r="F18" s="2">
        <f>+C18+'Noviembre 2017'!F18</f>
        <v>380</v>
      </c>
      <c r="G18" s="17">
        <f t="shared" si="0"/>
        <v>6.3157894736842106</v>
      </c>
      <c r="H18" s="2">
        <f>+B18-C18+'Noviembre 2017'!H18</f>
        <v>404</v>
      </c>
      <c r="I18" s="18">
        <f>+'Diciembre 2016'!H18</f>
        <v>380</v>
      </c>
      <c r="J18" s="17">
        <f t="shared" si="1"/>
        <v>6.3157894736842106</v>
      </c>
    </row>
    <row r="19" spans="1:10" x14ac:dyDescent="0.15">
      <c r="A19" s="8" t="s">
        <v>3</v>
      </c>
      <c r="B19" s="6">
        <f t="shared" ref="B19" si="5">+B14+B16+B15+B17+B18</f>
        <v>347</v>
      </c>
      <c r="C19" s="6">
        <f>SUM(C14:C18)</f>
        <v>416</v>
      </c>
      <c r="D19" s="7">
        <f>+(B19-C19)*100/C19</f>
        <v>-16.58653846153846</v>
      </c>
      <c r="E19" s="6">
        <f>SUM(E14:E18)</f>
        <v>4713</v>
      </c>
      <c r="F19" s="6">
        <f>SUM(F14:F18)</f>
        <v>4678</v>
      </c>
      <c r="G19" s="7">
        <f t="shared" si="0"/>
        <v>0.74818298418127405</v>
      </c>
      <c r="H19" s="6">
        <f>SUM(H14:H18)</f>
        <v>4713</v>
      </c>
      <c r="I19" s="6">
        <f>SUM(I14:I18)</f>
        <v>4678</v>
      </c>
      <c r="J19" s="7">
        <f t="shared" si="1"/>
        <v>0.74818298418127405</v>
      </c>
    </row>
    <row r="20" spans="1:10" ht="13" x14ac:dyDescent="0.15">
      <c r="A20" s="1" t="s">
        <v>16</v>
      </c>
      <c r="B20" s="19">
        <v>32</v>
      </c>
      <c r="C20" s="19">
        <f>+'Diciembre 2016'!B20</f>
        <v>34</v>
      </c>
      <c r="D20" s="17">
        <f t="shared" ref="D20:D26" si="6">+(B20-C20)*100/C20</f>
        <v>-5.882352941176471</v>
      </c>
      <c r="E20" s="2">
        <f>+B20+'Noviembre 2017'!E20</f>
        <v>338</v>
      </c>
      <c r="F20" s="2">
        <f>+C20+'Noviembre 2017'!F20</f>
        <v>334</v>
      </c>
      <c r="G20" s="17">
        <f t="shared" si="0"/>
        <v>1.1976047904191616</v>
      </c>
      <c r="H20" s="2">
        <f>+B20-C20+'Noviembre 2017'!H20</f>
        <v>338</v>
      </c>
      <c r="I20" s="18">
        <f>+'Diciembre 2016'!H20</f>
        <v>334</v>
      </c>
      <c r="J20" s="17">
        <f t="shared" si="1"/>
        <v>1.1976047904191616</v>
      </c>
    </row>
    <row r="21" spans="1:10" ht="13" x14ac:dyDescent="0.15">
      <c r="A21" s="1" t="s">
        <v>17</v>
      </c>
      <c r="B21" s="19">
        <v>19</v>
      </c>
      <c r="C21" s="19">
        <f>+'Diciembre 2016'!B21</f>
        <v>33</v>
      </c>
      <c r="D21" s="17">
        <f t="shared" si="6"/>
        <v>-42.424242424242422</v>
      </c>
      <c r="E21" s="2">
        <f>+B21+'Noviembre 2017'!E21</f>
        <v>342</v>
      </c>
      <c r="F21" s="2">
        <f>+C21+'Noviembre 2017'!F21</f>
        <v>343</v>
      </c>
      <c r="G21" s="17">
        <f t="shared" si="0"/>
        <v>-0.29154518950437319</v>
      </c>
      <c r="H21" s="2">
        <f>+B21-C21+'Noviembre 2017'!H21</f>
        <v>342</v>
      </c>
      <c r="I21" s="18">
        <f>+'Diciembre 2016'!H21</f>
        <v>343</v>
      </c>
      <c r="J21" s="17">
        <f t="shared" si="1"/>
        <v>-0.29154518950437319</v>
      </c>
    </row>
    <row r="22" spans="1:10" ht="13" x14ac:dyDescent="0.15">
      <c r="A22" s="1" t="s">
        <v>19</v>
      </c>
      <c r="B22" s="19">
        <v>4</v>
      </c>
      <c r="C22" s="19">
        <f>+'Diciembre 2016'!B22</f>
        <v>12</v>
      </c>
      <c r="D22" s="17">
        <f t="shared" si="6"/>
        <v>-66.666666666666671</v>
      </c>
      <c r="E22" s="2">
        <f>+B22+'Noviembre 2017'!E22</f>
        <v>121</v>
      </c>
      <c r="F22" s="2">
        <f>+C22+'Noviembre 2017'!F22</f>
        <v>142</v>
      </c>
      <c r="G22" s="17">
        <f t="shared" si="0"/>
        <v>-14.788732394366198</v>
      </c>
      <c r="H22" s="2">
        <f>+B22-C22+'Noviembre 2017'!H22</f>
        <v>121</v>
      </c>
      <c r="I22" s="18">
        <f>+'Diciembre 2016'!H22</f>
        <v>142</v>
      </c>
      <c r="J22" s="17">
        <f t="shared" si="1"/>
        <v>-14.788732394366198</v>
      </c>
    </row>
    <row r="23" spans="1:10" ht="13" x14ac:dyDescent="0.15">
      <c r="A23" s="1" t="s">
        <v>18</v>
      </c>
      <c r="B23" s="19">
        <v>7</v>
      </c>
      <c r="C23" s="19">
        <f>+'Diciembre 2016'!B23</f>
        <v>22</v>
      </c>
      <c r="D23" s="17">
        <f t="shared" si="6"/>
        <v>-68.181818181818187</v>
      </c>
      <c r="E23" s="2">
        <f>+B23+'Noviembre 2017'!E23</f>
        <v>182</v>
      </c>
      <c r="F23" s="2">
        <f>+C23+'Noviembre 2017'!F23</f>
        <v>167</v>
      </c>
      <c r="G23" s="17">
        <f t="shared" si="0"/>
        <v>8.9820359281437128</v>
      </c>
      <c r="H23" s="2">
        <f>+B23-C23+'Noviembre 2017'!H23</f>
        <v>182</v>
      </c>
      <c r="I23" s="18">
        <f>+'Diciembre 2016'!H23</f>
        <v>167</v>
      </c>
      <c r="J23" s="17">
        <f t="shared" si="1"/>
        <v>8.9820359281437128</v>
      </c>
    </row>
    <row r="24" spans="1:10" ht="13" x14ac:dyDescent="0.15">
      <c r="A24" s="1" t="s">
        <v>20</v>
      </c>
      <c r="B24" s="19">
        <v>11</v>
      </c>
      <c r="C24" s="19">
        <f>+'Diciembre 2016'!B24</f>
        <v>7</v>
      </c>
      <c r="D24" s="17">
        <f t="shared" si="6"/>
        <v>57.142857142857146</v>
      </c>
      <c r="E24" s="2">
        <f>+B24+'Noviembre 2017'!E24</f>
        <v>175</v>
      </c>
      <c r="F24" s="2">
        <f>+C24+'Noviembre 2017'!F24</f>
        <v>132</v>
      </c>
      <c r="G24" s="17">
        <f t="shared" si="0"/>
        <v>32.575757575757578</v>
      </c>
      <c r="H24" s="2">
        <f>+B24-C24+'Noviembre 2017'!H24</f>
        <v>175</v>
      </c>
      <c r="I24" s="18">
        <f>+'Diciembre 2016'!H24</f>
        <v>132</v>
      </c>
      <c r="J24" s="17">
        <f t="shared" si="1"/>
        <v>32.575757575757578</v>
      </c>
    </row>
    <row r="25" spans="1:10" ht="13" x14ac:dyDescent="0.15">
      <c r="A25" s="1" t="s">
        <v>22</v>
      </c>
      <c r="B25" s="19">
        <v>25</v>
      </c>
      <c r="C25" s="19">
        <f>+'Diciembre 2016'!B25</f>
        <v>23</v>
      </c>
      <c r="D25" s="17">
        <f t="shared" si="6"/>
        <v>8.695652173913043</v>
      </c>
      <c r="E25" s="2">
        <f>+B25+'Noviembre 2017'!E25</f>
        <v>284</v>
      </c>
      <c r="F25" s="2">
        <f>+C25+'Noviembre 2017'!F25</f>
        <v>315</v>
      </c>
      <c r="G25" s="17">
        <f t="shared" si="0"/>
        <v>-9.8412698412698418</v>
      </c>
      <c r="H25" s="2">
        <f>+B25-C25+'Noviembre 2017'!H25</f>
        <v>284</v>
      </c>
      <c r="I25" s="18">
        <f>+'Diciembre 2016'!H25</f>
        <v>315</v>
      </c>
      <c r="J25" s="17">
        <f t="shared" si="1"/>
        <v>-9.8412698412698418</v>
      </c>
    </row>
    <row r="26" spans="1:10" ht="13" x14ac:dyDescent="0.15">
      <c r="A26" s="1" t="s">
        <v>21</v>
      </c>
      <c r="B26" s="19">
        <v>12</v>
      </c>
      <c r="C26" s="19">
        <f>+'Diciembre 2016'!B26</f>
        <v>8</v>
      </c>
      <c r="D26" s="17">
        <f t="shared" si="6"/>
        <v>50</v>
      </c>
      <c r="E26" s="2">
        <f>+B26+'Noviembre 2017'!E26</f>
        <v>87</v>
      </c>
      <c r="F26" s="2">
        <f>+C26+'Noviembre 2017'!F26</f>
        <v>78</v>
      </c>
      <c r="G26" s="17">
        <f t="shared" si="0"/>
        <v>11.538461538461538</v>
      </c>
      <c r="H26" s="2">
        <f>+B26-C26+'Noviembre 2017'!H26</f>
        <v>87</v>
      </c>
      <c r="I26" s="18">
        <f>+'Diciembre 2016'!H26</f>
        <v>78</v>
      </c>
      <c r="J26" s="17">
        <f t="shared" si="1"/>
        <v>11.538461538461538</v>
      </c>
    </row>
    <row r="27" spans="1:10" ht="13" x14ac:dyDescent="0.15">
      <c r="A27" s="1" t="s">
        <v>30</v>
      </c>
      <c r="B27" s="19"/>
      <c r="C27" s="19">
        <f>+'Diciembre 2016'!B27</f>
        <v>2</v>
      </c>
      <c r="D27" s="17"/>
      <c r="E27" s="2">
        <f>+B27+'Noviembre 2017'!E27</f>
        <v>32</v>
      </c>
      <c r="F27" s="2">
        <f>+C27+'Noviembre 2017'!F27</f>
        <v>27</v>
      </c>
      <c r="G27" s="17">
        <f t="shared" si="0"/>
        <v>18.518518518518519</v>
      </c>
      <c r="H27" s="2">
        <f>+B27-C27+'Noviembre 2017'!H27</f>
        <v>32</v>
      </c>
      <c r="I27" s="18">
        <f>+'Diciembre 2016'!H27</f>
        <v>27</v>
      </c>
      <c r="J27" s="17">
        <f t="shared" si="1"/>
        <v>18.518518518518519</v>
      </c>
    </row>
    <row r="28" spans="1:10" x14ac:dyDescent="0.15">
      <c r="A28" s="8" t="s">
        <v>27</v>
      </c>
      <c r="B28" s="6">
        <f>SUM(B20:B27)</f>
        <v>110</v>
      </c>
      <c r="C28" s="6">
        <f>SUM(C20:C27)</f>
        <v>141</v>
      </c>
      <c r="D28" s="7">
        <f>+(B28-C28)*100/C28</f>
        <v>-21.98581560283688</v>
      </c>
      <c r="E28" s="6">
        <f>SUM(E20:E27)</f>
        <v>1561</v>
      </c>
      <c r="F28" s="6">
        <f>SUM(F20:F27)</f>
        <v>1538</v>
      </c>
      <c r="G28" s="7">
        <f>+(E28-F28)*100/F28</f>
        <v>1.495448634590377</v>
      </c>
      <c r="H28" s="6">
        <f>SUM(H20:H27)</f>
        <v>1561</v>
      </c>
      <c r="I28" s="6">
        <f>SUM(I20:I27)</f>
        <v>1538</v>
      </c>
      <c r="J28" s="7">
        <f>+(H28-I28)*100/I28</f>
        <v>1.495448634590377</v>
      </c>
    </row>
    <row r="29" spans="1:10" ht="14" x14ac:dyDescent="0.15">
      <c r="A29" s="16" t="s">
        <v>28</v>
      </c>
      <c r="B29" s="14">
        <f>+B7+B13+B19+B28</f>
        <v>1969</v>
      </c>
      <c r="C29" s="14">
        <f>+C7+C13+C19+C28</f>
        <v>2204</v>
      </c>
      <c r="D29" s="15">
        <f>+(B29-C29)*100/C29</f>
        <v>-10.662431941923774</v>
      </c>
      <c r="E29" s="14">
        <f t="shared" ref="E29:I29" si="7">+E7+E13+E19+E28</f>
        <v>28305</v>
      </c>
      <c r="F29" s="14">
        <f t="shared" si="7"/>
        <v>28301</v>
      </c>
      <c r="G29" s="15">
        <f>+(E29-F29)*100/F29</f>
        <v>1.4133776191654006E-2</v>
      </c>
      <c r="H29" s="14">
        <f t="shared" si="7"/>
        <v>28305</v>
      </c>
      <c r="I29" s="14">
        <f t="shared" si="7"/>
        <v>28301</v>
      </c>
      <c r="J29" s="15">
        <f>+(H29-I29)*100/I29</f>
        <v>1.4133776191654006E-2</v>
      </c>
    </row>
    <row r="30" spans="1:10" x14ac:dyDescent="0.15">
      <c r="A30" s="13" t="s">
        <v>29</v>
      </c>
      <c r="B30" s="13">
        <f>+B29-B7</f>
        <v>1523</v>
      </c>
      <c r="C30" s="13">
        <f>+C29-C7</f>
        <v>1737</v>
      </c>
      <c r="D30" s="12">
        <f>+(B30-C30)*100/C30</f>
        <v>-12.320092112838227</v>
      </c>
      <c r="E30" s="13">
        <f t="shared" ref="E30:I30" si="8">+E29-E7</f>
        <v>21827</v>
      </c>
      <c r="F30" s="13">
        <f t="shared" si="8"/>
        <v>21665</v>
      </c>
      <c r="G30" s="12">
        <f>+(E30-F30)*100/F30</f>
        <v>0.74774982690976233</v>
      </c>
      <c r="H30" s="13">
        <f t="shared" si="8"/>
        <v>21827</v>
      </c>
      <c r="I30" s="13">
        <f t="shared" si="8"/>
        <v>21665</v>
      </c>
      <c r="J30" s="12">
        <f>+(H30-I30)*100/I30</f>
        <v>0.74774982690976233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67"/>
  <dimension ref="A2:J30"/>
  <sheetViews>
    <sheetView topLeftCell="A2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145</v>
      </c>
      <c r="C4" s="19">
        <f>+'Noviembre 2016'!B4</f>
        <v>164</v>
      </c>
      <c r="D4" s="17">
        <f>+(B4-C4)*100/C4</f>
        <v>-11.585365853658537</v>
      </c>
      <c r="E4" s="2">
        <f>+B4+'Octubre 2017'!E4</f>
        <v>1683</v>
      </c>
      <c r="F4" s="2">
        <f>+C4+'Octubre 2017'!F4</f>
        <v>1794</v>
      </c>
      <c r="G4" s="17">
        <f t="shared" ref="G4:G27" si="0">+(E4-F4)*100/F4</f>
        <v>-6.1872909698996654</v>
      </c>
      <c r="H4" s="2">
        <f>+B4-C4+'Octubre 2017'!H4</f>
        <v>1818</v>
      </c>
      <c r="I4" s="18">
        <f>+'Noviembre 2016'!H4</f>
        <v>1915</v>
      </c>
      <c r="J4" s="17">
        <f t="shared" ref="J4:J27" si="1">+(H4-I4)*100/I4</f>
        <v>-5.0652741514360313</v>
      </c>
    </row>
    <row r="5" spans="1:10" ht="13" x14ac:dyDescent="0.15">
      <c r="A5" s="1" t="s">
        <v>5</v>
      </c>
      <c r="B5" s="19">
        <v>204</v>
      </c>
      <c r="C5" s="19">
        <f>+'Noviembre 2016'!B5</f>
        <v>186</v>
      </c>
      <c r="D5" s="17">
        <f t="shared" ref="D5:D18" si="2">+(B5-C5)*100/C5</f>
        <v>9.67741935483871</v>
      </c>
      <c r="E5" s="2">
        <f>+B5+'Octubre 2017'!E5</f>
        <v>1997</v>
      </c>
      <c r="F5" s="2">
        <f>+C5+'Octubre 2017'!F5</f>
        <v>2042</v>
      </c>
      <c r="G5" s="17">
        <f t="shared" si="0"/>
        <v>-2.2037218413320274</v>
      </c>
      <c r="H5" s="2">
        <f>+B5-C5+'Octubre 2017'!H5</f>
        <v>2159</v>
      </c>
      <c r="I5" s="18">
        <f>+'Noviembre 2016'!H5</f>
        <v>2199</v>
      </c>
      <c r="J5" s="17">
        <f t="shared" si="1"/>
        <v>-1.8190086402910415</v>
      </c>
    </row>
    <row r="6" spans="1:10" ht="13" x14ac:dyDescent="0.15">
      <c r="A6" s="1" t="s">
        <v>6</v>
      </c>
      <c r="B6" s="19">
        <v>232</v>
      </c>
      <c r="C6" s="19">
        <f>+'Noviembre 2016'!B6</f>
        <v>205</v>
      </c>
      <c r="D6" s="17">
        <f t="shared" si="2"/>
        <v>13.170731707317072</v>
      </c>
      <c r="E6" s="2">
        <f>+B6+'Octubre 2017'!E6</f>
        <v>2352</v>
      </c>
      <c r="F6" s="2">
        <f>+C6+'Octubre 2017'!F6</f>
        <v>2333</v>
      </c>
      <c r="G6" s="17">
        <f t="shared" si="0"/>
        <v>0.81440205743677663</v>
      </c>
      <c r="H6" s="2">
        <f>+B6-C6+'Octubre 2017'!H6</f>
        <v>2522</v>
      </c>
      <c r="I6" s="18">
        <f>+'Noviembre 2016'!H6</f>
        <v>2515</v>
      </c>
      <c r="J6" s="17">
        <f t="shared" si="1"/>
        <v>0.27833001988071571</v>
      </c>
    </row>
    <row r="7" spans="1:10" x14ac:dyDescent="0.15">
      <c r="A7" s="8" t="s">
        <v>1</v>
      </c>
      <c r="B7" s="6">
        <f t="shared" ref="B7" si="3">+B4+B5+B6</f>
        <v>581</v>
      </c>
      <c r="C7" s="6">
        <f>SUM(C4:C6)</f>
        <v>555</v>
      </c>
      <c r="D7" s="7">
        <f>+(B7-C7)*100/C7</f>
        <v>4.6846846846846848</v>
      </c>
      <c r="E7" s="6">
        <f>SUM(E4:E6)</f>
        <v>6032</v>
      </c>
      <c r="F7" s="6">
        <f>SUM(F4:F6)</f>
        <v>6169</v>
      </c>
      <c r="G7" s="7">
        <f t="shared" si="0"/>
        <v>-2.2207813259847624</v>
      </c>
      <c r="H7" s="6">
        <f>SUM(H4:H6)</f>
        <v>6499</v>
      </c>
      <c r="I7" s="6">
        <f>SUM(I4:I6)</f>
        <v>6629</v>
      </c>
      <c r="J7" s="7">
        <f t="shared" si="1"/>
        <v>-1.9610801025795745</v>
      </c>
    </row>
    <row r="8" spans="1:10" ht="13" x14ac:dyDescent="0.15">
      <c r="A8" s="1" t="s">
        <v>7</v>
      </c>
      <c r="B8" s="19">
        <v>233</v>
      </c>
      <c r="C8" s="19">
        <f>+'Noviembre 2016'!B8</f>
        <v>219</v>
      </c>
      <c r="D8" s="17">
        <f t="shared" si="2"/>
        <v>6.3926940639269407</v>
      </c>
      <c r="E8" s="2">
        <f>+B8+'Octubre 2017'!E8</f>
        <v>2347</v>
      </c>
      <c r="F8" s="2">
        <f>+C8+'Octubre 2017'!F8</f>
        <v>2401</v>
      </c>
      <c r="G8" s="17">
        <f t="shared" si="0"/>
        <v>-2.2490628904623073</v>
      </c>
      <c r="H8" s="2">
        <f>+B8-C8+'Octubre 2017'!H8</f>
        <v>2535</v>
      </c>
      <c r="I8" s="18">
        <f>+'Noviembre 2016'!H8</f>
        <v>2586</v>
      </c>
      <c r="J8" s="17">
        <f t="shared" si="1"/>
        <v>-1.9721577726218098</v>
      </c>
    </row>
    <row r="9" spans="1:10" ht="13" x14ac:dyDescent="0.15">
      <c r="A9" s="1" t="s">
        <v>8</v>
      </c>
      <c r="B9" s="19">
        <v>268</v>
      </c>
      <c r="C9" s="19">
        <f>+'Noviembre 2016'!B9</f>
        <v>260</v>
      </c>
      <c r="D9" s="17">
        <f t="shared" si="2"/>
        <v>3.0769230769230771</v>
      </c>
      <c r="E9" s="2">
        <f>+B9+'Octubre 2017'!E9</f>
        <v>2759</v>
      </c>
      <c r="F9" s="2">
        <f>+C9+'Octubre 2017'!F9</f>
        <v>2757</v>
      </c>
      <c r="G9" s="17">
        <f t="shared" si="0"/>
        <v>7.2542618788538266E-2</v>
      </c>
      <c r="H9" s="2">
        <f>+B9-C9+'Octubre 2017'!H9</f>
        <v>2996</v>
      </c>
      <c r="I9" s="18">
        <f>+'Noviembre 2016'!H9</f>
        <v>2986</v>
      </c>
      <c r="J9" s="17">
        <f t="shared" si="1"/>
        <v>0.33489618218352313</v>
      </c>
    </row>
    <row r="10" spans="1:10" ht="13" x14ac:dyDescent="0.15">
      <c r="A10" s="1" t="s">
        <v>9</v>
      </c>
      <c r="B10" s="19">
        <v>386</v>
      </c>
      <c r="C10" s="19">
        <f>+'Noviembre 2016'!B10</f>
        <v>311</v>
      </c>
      <c r="D10" s="17">
        <f t="shared" si="2"/>
        <v>24.115755627009648</v>
      </c>
      <c r="E10" s="2">
        <f>+B10+'Octubre 2017'!E10</f>
        <v>3728</v>
      </c>
      <c r="F10" s="2">
        <f>+C10+'Octubre 2017'!F10</f>
        <v>3746</v>
      </c>
      <c r="G10" s="17">
        <f t="shared" si="0"/>
        <v>-0.48051254671649762</v>
      </c>
      <c r="H10" s="2">
        <f>+B10-C10+'Octubre 2017'!H10</f>
        <v>4055</v>
      </c>
      <c r="I10" s="18">
        <f>+'Noviembre 2016'!H10</f>
        <v>4055</v>
      </c>
      <c r="J10" s="17">
        <f t="shared" si="1"/>
        <v>0</v>
      </c>
    </row>
    <row r="11" spans="1:10" ht="13" x14ac:dyDescent="0.15">
      <c r="A11" s="1" t="s">
        <v>10</v>
      </c>
      <c r="B11" s="19">
        <v>320</v>
      </c>
      <c r="C11" s="19">
        <f>+'Noviembre 2016'!B11</f>
        <v>252</v>
      </c>
      <c r="D11" s="17">
        <f t="shared" si="2"/>
        <v>26.984126984126984</v>
      </c>
      <c r="E11" s="2">
        <f>+B11+'Octubre 2017'!E11</f>
        <v>2782</v>
      </c>
      <c r="F11" s="2">
        <f>+C11+'Octubre 2017'!F11</f>
        <v>2677</v>
      </c>
      <c r="G11" s="17">
        <f t="shared" si="0"/>
        <v>3.9223010833022038</v>
      </c>
      <c r="H11" s="2">
        <f>+B11-C11+'Octubre 2017'!H11</f>
        <v>3012</v>
      </c>
      <c r="I11" s="18">
        <f>+'Noviembre 2016'!H11</f>
        <v>2900</v>
      </c>
      <c r="J11" s="17">
        <f t="shared" si="1"/>
        <v>3.8620689655172415</v>
      </c>
    </row>
    <row r="12" spans="1:10" ht="13" x14ac:dyDescent="0.15">
      <c r="A12" s="1" t="s">
        <v>11</v>
      </c>
      <c r="B12" s="19">
        <v>296</v>
      </c>
      <c r="C12" s="19">
        <f>+'Noviembre 2016'!B12</f>
        <v>243</v>
      </c>
      <c r="D12" s="17">
        <f t="shared" si="2"/>
        <v>21.810699588477366</v>
      </c>
      <c r="E12" s="2">
        <f>+B12+'Octubre 2017'!E12</f>
        <v>2871</v>
      </c>
      <c r="F12" s="2">
        <f>+C12+'Octubre 2017'!F12</f>
        <v>2688</v>
      </c>
      <c r="G12" s="17">
        <f t="shared" si="0"/>
        <v>6.8080357142857144</v>
      </c>
      <c r="H12" s="2">
        <f>+B12-C12+'Octubre 2017'!H12</f>
        <v>3069</v>
      </c>
      <c r="I12" s="18">
        <f>+'Noviembre 2016'!H12</f>
        <v>2932</v>
      </c>
      <c r="J12" s="17">
        <f t="shared" si="1"/>
        <v>4.6725784447476126</v>
      </c>
    </row>
    <row r="13" spans="1:10" x14ac:dyDescent="0.15">
      <c r="A13" s="8" t="s">
        <v>2</v>
      </c>
      <c r="B13" s="6">
        <f t="shared" ref="B13" si="4">+B8+B9+B10+B11+B12</f>
        <v>1503</v>
      </c>
      <c r="C13" s="6">
        <f>SUM(C8:C12)</f>
        <v>1285</v>
      </c>
      <c r="D13" s="7">
        <f>+(B13-C13)*100/C13</f>
        <v>16.964980544747082</v>
      </c>
      <c r="E13" s="6">
        <f>SUM(E8:E12)</f>
        <v>14487</v>
      </c>
      <c r="F13" s="6">
        <f>SUM(F8:F12)</f>
        <v>14269</v>
      </c>
      <c r="G13" s="7">
        <f t="shared" si="0"/>
        <v>1.5277875113883244</v>
      </c>
      <c r="H13" s="6">
        <f>SUM(H8:H12)</f>
        <v>15667</v>
      </c>
      <c r="I13" s="6">
        <f>SUM(I8:I12)</f>
        <v>15459</v>
      </c>
      <c r="J13" s="7">
        <f t="shared" si="1"/>
        <v>1.3454945339284559</v>
      </c>
    </row>
    <row r="14" spans="1:10" ht="13" x14ac:dyDescent="0.15">
      <c r="A14" s="1" t="s">
        <v>12</v>
      </c>
      <c r="B14" s="19">
        <v>151</v>
      </c>
      <c r="C14" s="19">
        <f>+'Noviembre 2016'!B14</f>
        <v>133</v>
      </c>
      <c r="D14" s="17">
        <f t="shared" si="2"/>
        <v>13.533834586466165</v>
      </c>
      <c r="E14" s="2">
        <f>+B14+'Octubre 2017'!E14</f>
        <v>1379</v>
      </c>
      <c r="F14" s="2">
        <f>+C14+'Octubre 2017'!F14</f>
        <v>1319</v>
      </c>
      <c r="G14" s="17">
        <f t="shared" si="0"/>
        <v>4.5489006823351019</v>
      </c>
      <c r="H14" s="2">
        <f>+B14-C14+'Octubre 2017'!H14</f>
        <v>1519</v>
      </c>
      <c r="I14" s="18">
        <f>+'Noviembre 2016'!H14</f>
        <v>1434</v>
      </c>
      <c r="J14" s="17">
        <f t="shared" si="1"/>
        <v>5.9274755927475589</v>
      </c>
    </row>
    <row r="15" spans="1:10" ht="13" x14ac:dyDescent="0.15">
      <c r="A15" s="1" t="s">
        <v>13</v>
      </c>
      <c r="B15" s="19">
        <v>134</v>
      </c>
      <c r="C15" s="19">
        <f>+'Noviembre 2016'!B15</f>
        <v>107</v>
      </c>
      <c r="D15" s="17">
        <f t="shared" si="2"/>
        <v>25.233644859813083</v>
      </c>
      <c r="E15" s="2">
        <f>+B15+'Octubre 2017'!E15</f>
        <v>1043</v>
      </c>
      <c r="F15" s="2">
        <f>+C15+'Octubre 2017'!F15</f>
        <v>957</v>
      </c>
      <c r="G15" s="17">
        <f t="shared" si="0"/>
        <v>8.9864158829676075</v>
      </c>
      <c r="H15" s="2">
        <f>+B15-C15+'Octubre 2017'!H15</f>
        <v>1136</v>
      </c>
      <c r="I15" s="18">
        <f>+'Noviembre 2016'!H15</f>
        <v>1048</v>
      </c>
      <c r="J15" s="17">
        <f t="shared" si="1"/>
        <v>8.3969465648854964</v>
      </c>
    </row>
    <row r="16" spans="1:10" ht="13" x14ac:dyDescent="0.15">
      <c r="A16" s="1" t="s">
        <v>14</v>
      </c>
      <c r="B16" s="19">
        <v>94</v>
      </c>
      <c r="C16" s="19">
        <f>+'Noviembre 2016'!B16</f>
        <v>100</v>
      </c>
      <c r="D16" s="17">
        <f t="shared" si="2"/>
        <v>-6</v>
      </c>
      <c r="E16" s="2">
        <f>+B16+'Octubre 2017'!E16</f>
        <v>920</v>
      </c>
      <c r="F16" s="2">
        <f>+C16+'Octubre 2017'!F16</f>
        <v>982</v>
      </c>
      <c r="G16" s="17">
        <f t="shared" si="0"/>
        <v>-6.313645621181263</v>
      </c>
      <c r="H16" s="2">
        <f>+B16-C16+'Octubre 2017'!H16</f>
        <v>1011</v>
      </c>
      <c r="I16" s="18">
        <f>+'Noviembre 2016'!H16</f>
        <v>1073</v>
      </c>
      <c r="J16" s="17">
        <f t="shared" si="1"/>
        <v>-5.7781919850885366</v>
      </c>
    </row>
    <row r="17" spans="1:10" ht="13" x14ac:dyDescent="0.15">
      <c r="A17" s="1" t="s">
        <v>15</v>
      </c>
      <c r="B17" s="19">
        <v>61</v>
      </c>
      <c r="C17" s="19">
        <f>+'Noviembre 2016'!B17</f>
        <v>61</v>
      </c>
      <c r="D17" s="17">
        <f t="shared" si="2"/>
        <v>0</v>
      </c>
      <c r="E17" s="2">
        <f>+B17+'Octubre 2017'!E17</f>
        <v>645</v>
      </c>
      <c r="F17" s="2">
        <f>+C17+'Octubre 2017'!F17</f>
        <v>650</v>
      </c>
      <c r="G17" s="17">
        <f t="shared" si="0"/>
        <v>-0.76923076923076927</v>
      </c>
      <c r="H17" s="2">
        <f>+B17-C17+'Octubre 2017'!H17</f>
        <v>711</v>
      </c>
      <c r="I17" s="18">
        <f>+'Noviembre 2016'!H17</f>
        <v>702</v>
      </c>
      <c r="J17" s="17">
        <f t="shared" si="1"/>
        <v>1.2820512820512822</v>
      </c>
    </row>
    <row r="18" spans="1:10" ht="13" x14ac:dyDescent="0.15">
      <c r="A18" s="1" t="s">
        <v>31</v>
      </c>
      <c r="B18" s="19">
        <v>51</v>
      </c>
      <c r="C18" s="19">
        <f>+'Noviembre 2016'!B18</f>
        <v>39</v>
      </c>
      <c r="D18" s="17">
        <f t="shared" si="2"/>
        <v>30.76923076923077</v>
      </c>
      <c r="E18" s="2">
        <f>+B18+'Octubre 2017'!E18</f>
        <v>379</v>
      </c>
      <c r="F18" s="2">
        <f>+C18+'Octubre 2017'!F18</f>
        <v>354</v>
      </c>
      <c r="G18" s="17">
        <f t="shared" si="0"/>
        <v>7.0621468926553677</v>
      </c>
      <c r="H18" s="2">
        <f>+B18-C18+'Octubre 2017'!H18</f>
        <v>405</v>
      </c>
      <c r="I18" s="18">
        <f>+'Noviembre 2016'!H18</f>
        <v>396</v>
      </c>
      <c r="J18" s="17">
        <f t="shared" si="1"/>
        <v>2.2727272727272729</v>
      </c>
    </row>
    <row r="19" spans="1:10" x14ac:dyDescent="0.15">
      <c r="A19" s="8" t="s">
        <v>3</v>
      </c>
      <c r="B19" s="6">
        <f t="shared" ref="B19" si="5">+B14+B16+B15+B17+B18</f>
        <v>491</v>
      </c>
      <c r="C19" s="6">
        <f>SUM(C14:C18)</f>
        <v>440</v>
      </c>
      <c r="D19" s="7">
        <f>+(B19-C19)*100/C19</f>
        <v>11.590909090909092</v>
      </c>
      <c r="E19" s="6">
        <f>SUM(E14:E18)</f>
        <v>4366</v>
      </c>
      <c r="F19" s="6">
        <f>SUM(F14:F18)</f>
        <v>4262</v>
      </c>
      <c r="G19" s="7">
        <f t="shared" si="0"/>
        <v>2.4401689347724074</v>
      </c>
      <c r="H19" s="6">
        <f>SUM(H14:H18)</f>
        <v>4782</v>
      </c>
      <c r="I19" s="6">
        <f>SUM(I14:I18)</f>
        <v>4653</v>
      </c>
      <c r="J19" s="7">
        <f t="shared" si="1"/>
        <v>2.7724049000644744</v>
      </c>
    </row>
    <row r="20" spans="1:10" ht="13" x14ac:dyDescent="0.15">
      <c r="A20" s="1" t="s">
        <v>16</v>
      </c>
      <c r="B20" s="19">
        <v>32</v>
      </c>
      <c r="C20" s="19">
        <f>+'Noviembre 2016'!B20</f>
        <v>24</v>
      </c>
      <c r="D20" s="17">
        <f t="shared" ref="D20:D26" si="6">+(B20-C20)*100/C20</f>
        <v>33.333333333333336</v>
      </c>
      <c r="E20" s="2">
        <f>+B20+'Octubre 2017'!E20</f>
        <v>306</v>
      </c>
      <c r="F20" s="2">
        <f>+C20+'Octubre 2017'!F20</f>
        <v>300</v>
      </c>
      <c r="G20" s="17">
        <f t="shared" si="0"/>
        <v>2</v>
      </c>
      <c r="H20" s="2">
        <f>+B20-C20+'Octubre 2017'!H20</f>
        <v>340</v>
      </c>
      <c r="I20" s="18">
        <f>+'Noviembre 2016'!H20</f>
        <v>322</v>
      </c>
      <c r="J20" s="17">
        <f t="shared" si="1"/>
        <v>5.5900621118012426</v>
      </c>
    </row>
    <row r="21" spans="1:10" ht="13" x14ac:dyDescent="0.15">
      <c r="A21" s="1" t="s">
        <v>17</v>
      </c>
      <c r="B21" s="19">
        <v>31</v>
      </c>
      <c r="C21" s="19">
        <f>+'Noviembre 2016'!B21</f>
        <v>32</v>
      </c>
      <c r="D21" s="17">
        <f t="shared" si="6"/>
        <v>-3.125</v>
      </c>
      <c r="E21" s="2">
        <f>+B21+'Octubre 2017'!E21</f>
        <v>323</v>
      </c>
      <c r="F21" s="2">
        <f>+C21+'Octubre 2017'!F21</f>
        <v>310</v>
      </c>
      <c r="G21" s="17">
        <f t="shared" si="0"/>
        <v>4.193548387096774</v>
      </c>
      <c r="H21" s="2">
        <f>+B21-C21+'Octubre 2017'!H21</f>
        <v>356</v>
      </c>
      <c r="I21" s="18">
        <f>+'Noviembre 2016'!H21</f>
        <v>335</v>
      </c>
      <c r="J21" s="17">
        <f t="shared" si="1"/>
        <v>6.2686567164179108</v>
      </c>
    </row>
    <row r="22" spans="1:10" ht="13" x14ac:dyDescent="0.15">
      <c r="A22" s="1" t="s">
        <v>19</v>
      </c>
      <c r="B22" s="19">
        <v>16</v>
      </c>
      <c r="C22" s="19">
        <f>+'Noviembre 2016'!B22</f>
        <v>15</v>
      </c>
      <c r="D22" s="17">
        <f t="shared" si="6"/>
        <v>6.666666666666667</v>
      </c>
      <c r="E22" s="2">
        <f>+B22+'Octubre 2017'!E22</f>
        <v>117</v>
      </c>
      <c r="F22" s="2">
        <f>+C22+'Octubre 2017'!F22</f>
        <v>130</v>
      </c>
      <c r="G22" s="17">
        <f t="shared" si="0"/>
        <v>-10</v>
      </c>
      <c r="H22" s="2">
        <f>+B22-C22+'Octubre 2017'!H22</f>
        <v>129</v>
      </c>
      <c r="I22" s="18">
        <f>+'Noviembre 2016'!H22</f>
        <v>139</v>
      </c>
      <c r="J22" s="17">
        <f t="shared" si="1"/>
        <v>-7.1942446043165464</v>
      </c>
    </row>
    <row r="23" spans="1:10" ht="13" x14ac:dyDescent="0.15">
      <c r="A23" s="1" t="s">
        <v>18</v>
      </c>
      <c r="B23" s="19">
        <v>19</v>
      </c>
      <c r="C23" s="19">
        <f>+'Noviembre 2016'!B23</f>
        <v>8</v>
      </c>
      <c r="D23" s="17">
        <f t="shared" si="6"/>
        <v>137.5</v>
      </c>
      <c r="E23" s="2">
        <f>+B23+'Octubre 2017'!E23</f>
        <v>175</v>
      </c>
      <c r="F23" s="2">
        <f>+C23+'Octubre 2017'!F23</f>
        <v>145</v>
      </c>
      <c r="G23" s="17">
        <f t="shared" si="0"/>
        <v>20.689655172413794</v>
      </c>
      <c r="H23" s="2">
        <f>+B23-C23+'Octubre 2017'!H23</f>
        <v>197</v>
      </c>
      <c r="I23" s="18">
        <f>+'Noviembre 2016'!H23</f>
        <v>157</v>
      </c>
      <c r="J23" s="17">
        <f t="shared" si="1"/>
        <v>25.477707006369428</v>
      </c>
    </row>
    <row r="24" spans="1:10" ht="13" x14ac:dyDescent="0.15">
      <c r="A24" s="1" t="s">
        <v>20</v>
      </c>
      <c r="B24" s="19">
        <v>19</v>
      </c>
      <c r="C24" s="19">
        <f>+'Noviembre 2016'!B24</f>
        <v>21</v>
      </c>
      <c r="D24" s="17">
        <f t="shared" si="6"/>
        <v>-9.5238095238095237</v>
      </c>
      <c r="E24" s="2">
        <f>+B24+'Octubre 2017'!E24</f>
        <v>164</v>
      </c>
      <c r="F24" s="2">
        <f>+C24+'Octubre 2017'!F24</f>
        <v>125</v>
      </c>
      <c r="G24" s="17">
        <f t="shared" si="0"/>
        <v>31.2</v>
      </c>
      <c r="H24" s="2">
        <f>+B24-C24+'Octubre 2017'!H24</f>
        <v>171</v>
      </c>
      <c r="I24" s="18">
        <f>+'Noviembre 2016'!H24</f>
        <v>135</v>
      </c>
      <c r="J24" s="17">
        <f t="shared" si="1"/>
        <v>26.666666666666668</v>
      </c>
    </row>
    <row r="25" spans="1:10" ht="13" x14ac:dyDescent="0.15">
      <c r="A25" s="1" t="s">
        <v>22</v>
      </c>
      <c r="B25" s="19">
        <v>29</v>
      </c>
      <c r="C25" s="19">
        <f>+'Noviembre 2016'!B25</f>
        <v>33</v>
      </c>
      <c r="D25" s="17">
        <f t="shared" si="6"/>
        <v>-12.121212121212121</v>
      </c>
      <c r="E25" s="2">
        <f>+B25+'Octubre 2017'!E25</f>
        <v>259</v>
      </c>
      <c r="F25" s="2">
        <f>+C25+'Octubre 2017'!F25</f>
        <v>292</v>
      </c>
      <c r="G25" s="17">
        <f t="shared" si="0"/>
        <v>-11.301369863013699</v>
      </c>
      <c r="H25" s="2">
        <f>+B25-C25+'Octubre 2017'!H25</f>
        <v>282</v>
      </c>
      <c r="I25" s="18">
        <f>+'Noviembre 2016'!H25</f>
        <v>322</v>
      </c>
      <c r="J25" s="17">
        <f t="shared" si="1"/>
        <v>-12.422360248447205</v>
      </c>
    </row>
    <row r="26" spans="1:10" ht="13" x14ac:dyDescent="0.15">
      <c r="A26" s="1" t="s">
        <v>21</v>
      </c>
      <c r="B26" s="19">
        <v>9</v>
      </c>
      <c r="C26" s="19">
        <f>+'Noviembre 2016'!B26</f>
        <v>10</v>
      </c>
      <c r="D26" s="17">
        <f t="shared" si="6"/>
        <v>-10</v>
      </c>
      <c r="E26" s="2">
        <f>+B26+'Octubre 2017'!E26</f>
        <v>75</v>
      </c>
      <c r="F26" s="2">
        <f>+C26+'Octubre 2017'!F26</f>
        <v>70</v>
      </c>
      <c r="G26" s="17">
        <f t="shared" si="0"/>
        <v>7.1428571428571432</v>
      </c>
      <c r="H26" s="2">
        <f>+B26-C26+'Octubre 2017'!H26</f>
        <v>83</v>
      </c>
      <c r="I26" s="18">
        <f>+'Noviembre 2016'!H26</f>
        <v>71</v>
      </c>
      <c r="J26" s="17">
        <f t="shared" si="1"/>
        <v>16.901408450704224</v>
      </c>
    </row>
    <row r="27" spans="1:10" ht="13" x14ac:dyDescent="0.15">
      <c r="A27" s="1" t="s">
        <v>30</v>
      </c>
      <c r="B27" s="19"/>
      <c r="C27" s="19">
        <f>+'Noviembre 2016'!B27</f>
        <v>3</v>
      </c>
      <c r="D27" s="17"/>
      <c r="E27" s="2">
        <f>+B27+'Octubre 2017'!E27</f>
        <v>32</v>
      </c>
      <c r="F27" s="2">
        <f>+C27+'Octubre 2017'!F27</f>
        <v>25</v>
      </c>
      <c r="G27" s="17">
        <f t="shared" si="0"/>
        <v>28</v>
      </c>
      <c r="H27" s="2">
        <f>+B27-C27+'Octubre 2017'!H27</f>
        <v>34</v>
      </c>
      <c r="I27" s="18">
        <f>+'Noviembre 2016'!H27</f>
        <v>27</v>
      </c>
      <c r="J27" s="17">
        <f t="shared" si="1"/>
        <v>25.925925925925927</v>
      </c>
    </row>
    <row r="28" spans="1:10" x14ac:dyDescent="0.15">
      <c r="A28" s="8" t="s">
        <v>27</v>
      </c>
      <c r="B28" s="6">
        <f>SUM(B20:B27)</f>
        <v>155</v>
      </c>
      <c r="C28" s="6">
        <f>SUM(C20:C27)</f>
        <v>146</v>
      </c>
      <c r="D28" s="7">
        <f>+(B28-C28)*100/C28</f>
        <v>6.1643835616438354</v>
      </c>
      <c r="E28" s="6">
        <f>SUM(E20:E27)</f>
        <v>1451</v>
      </c>
      <c r="F28" s="6">
        <f>SUM(F20:F27)</f>
        <v>1397</v>
      </c>
      <c r="G28" s="7">
        <f>+(E28-F28)*100/F28</f>
        <v>3.8654259126700072</v>
      </c>
      <c r="H28" s="6">
        <f>SUM(H20:H27)</f>
        <v>1592</v>
      </c>
      <c r="I28" s="6">
        <f>SUM(I20:I27)</f>
        <v>1508</v>
      </c>
      <c r="J28" s="7">
        <f>+(H28-I28)*100/I28</f>
        <v>5.5702917771883289</v>
      </c>
    </row>
    <row r="29" spans="1:10" ht="14" x14ac:dyDescent="0.15">
      <c r="A29" s="16" t="s">
        <v>28</v>
      </c>
      <c r="B29" s="14">
        <f>+B7+B13+B19+B28</f>
        <v>2730</v>
      </c>
      <c r="C29" s="14">
        <f>+C7+C13+C19+C28</f>
        <v>2426</v>
      </c>
      <c r="D29" s="15">
        <f>+(B29-C29)*100/C29</f>
        <v>12.530915086562242</v>
      </c>
      <c r="E29" s="14">
        <f t="shared" ref="E29:I29" si="7">+E7+E13+E19+E28</f>
        <v>26336</v>
      </c>
      <c r="F29" s="14">
        <f t="shared" si="7"/>
        <v>26097</v>
      </c>
      <c r="G29" s="15">
        <f>+(E29-F29)*100/F29</f>
        <v>0.91581407824654171</v>
      </c>
      <c r="H29" s="14">
        <f t="shared" si="7"/>
        <v>28540</v>
      </c>
      <c r="I29" s="14">
        <f t="shared" si="7"/>
        <v>28249</v>
      </c>
      <c r="J29" s="15">
        <f>+(H29-I29)*100/I29</f>
        <v>1.0301249601755815</v>
      </c>
    </row>
    <row r="30" spans="1:10" x14ac:dyDescent="0.15">
      <c r="A30" s="13" t="s">
        <v>29</v>
      </c>
      <c r="B30" s="13">
        <f>+B29-B7</f>
        <v>2149</v>
      </c>
      <c r="C30" s="13">
        <f>+C29-C7</f>
        <v>1871</v>
      </c>
      <c r="D30" s="12">
        <f>+(B30-C30)*100/C30</f>
        <v>14.858364510956708</v>
      </c>
      <c r="E30" s="13">
        <f t="shared" ref="E30:I30" si="8">+E29-E7</f>
        <v>20304</v>
      </c>
      <c r="F30" s="13">
        <f t="shared" si="8"/>
        <v>19928</v>
      </c>
      <c r="G30" s="12">
        <f>+(E30-F30)*100/F30</f>
        <v>1.8867924528301887</v>
      </c>
      <c r="H30" s="13">
        <f t="shared" si="8"/>
        <v>22041</v>
      </c>
      <c r="I30" s="13">
        <f t="shared" si="8"/>
        <v>21620</v>
      </c>
      <c r="J30" s="12">
        <f>+(H30-I30)*100/I30</f>
        <v>1.9472710453283997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68"/>
  <dimension ref="A2:J30"/>
  <sheetViews>
    <sheetView topLeftCell="A2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173</v>
      </c>
      <c r="C4" s="19">
        <f>+'Octubre 2016'!B4</f>
        <v>140</v>
      </c>
      <c r="D4" s="17">
        <f>+(B4-C4)*100/C4</f>
        <v>23.571428571428573</v>
      </c>
      <c r="E4" s="2">
        <f>+B4+'Septiembre 2017'!E4</f>
        <v>1538</v>
      </c>
      <c r="F4" s="2">
        <f>+C4+'Septiembre 2017'!F4</f>
        <v>1630</v>
      </c>
      <c r="G4" s="17">
        <f t="shared" ref="G4:G27" si="0">+(E4-F4)*100/F4</f>
        <v>-5.6441717791411046</v>
      </c>
      <c r="H4" s="2">
        <f>+B4-C4+'Septiembre 2017'!H4</f>
        <v>1837</v>
      </c>
      <c r="I4" s="18">
        <f>+'Octubre 2016'!H4</f>
        <v>1901</v>
      </c>
      <c r="J4" s="17">
        <f t="shared" ref="J4:J27" si="1">+(H4-I4)*100/I4</f>
        <v>-3.3666491320357705</v>
      </c>
    </row>
    <row r="5" spans="1:10" ht="13" x14ac:dyDescent="0.15">
      <c r="A5" s="1" t="s">
        <v>5</v>
      </c>
      <c r="B5" s="19">
        <v>182</v>
      </c>
      <c r="C5" s="19">
        <f>+'Octubre 2016'!B5</f>
        <v>177</v>
      </c>
      <c r="D5" s="17">
        <f t="shared" ref="D5:D18" si="2">+(B5-C5)*100/C5</f>
        <v>2.8248587570621471</v>
      </c>
      <c r="E5" s="2">
        <f>+B5+'Septiembre 2017'!E5</f>
        <v>1793</v>
      </c>
      <c r="F5" s="2">
        <f>+C5+'Septiembre 2017'!F5</f>
        <v>1856</v>
      </c>
      <c r="G5" s="17">
        <f t="shared" si="0"/>
        <v>-3.3943965517241379</v>
      </c>
      <c r="H5" s="2">
        <f>+B5-C5+'Septiembre 2017'!H5</f>
        <v>2141</v>
      </c>
      <c r="I5" s="18">
        <f>+'Octubre 2016'!H5</f>
        <v>2211</v>
      </c>
      <c r="J5" s="17">
        <f t="shared" si="1"/>
        <v>-3.1659882406151061</v>
      </c>
    </row>
    <row r="6" spans="1:10" ht="13" x14ac:dyDescent="0.15">
      <c r="A6" s="1" t="s">
        <v>6</v>
      </c>
      <c r="B6" s="19">
        <v>252</v>
      </c>
      <c r="C6" s="19">
        <f>+'Octubre 2016'!B6</f>
        <v>199</v>
      </c>
      <c r="D6" s="17">
        <f t="shared" si="2"/>
        <v>26.633165829145728</v>
      </c>
      <c r="E6" s="2">
        <f>+B6+'Septiembre 2017'!E6</f>
        <v>2120</v>
      </c>
      <c r="F6" s="2">
        <f>+C6+'Septiembre 2017'!F6</f>
        <v>2128</v>
      </c>
      <c r="G6" s="17">
        <f t="shared" si="0"/>
        <v>-0.37593984962406013</v>
      </c>
      <c r="H6" s="2">
        <f>+B6-C6+'Septiembre 2017'!H6</f>
        <v>2495</v>
      </c>
      <c r="I6" s="18">
        <f>+'Octubre 2016'!H6</f>
        <v>2528</v>
      </c>
      <c r="J6" s="17">
        <f t="shared" si="1"/>
        <v>-1.3053797468354431</v>
      </c>
    </row>
    <row r="7" spans="1:10" x14ac:dyDescent="0.15">
      <c r="A7" s="8" t="s">
        <v>1</v>
      </c>
      <c r="B7" s="6">
        <f t="shared" ref="B7" si="3">+B4+B5+B6</f>
        <v>607</v>
      </c>
      <c r="C7" s="6">
        <f>SUM(C4:C6)</f>
        <v>516</v>
      </c>
      <c r="D7" s="7">
        <f>+(B7-C7)*100/C7</f>
        <v>17.635658914728683</v>
      </c>
      <c r="E7" s="6">
        <f>SUM(E4:E6)</f>
        <v>5451</v>
      </c>
      <c r="F7" s="6">
        <f>SUM(F4:F6)</f>
        <v>5614</v>
      </c>
      <c r="G7" s="7">
        <f t="shared" si="0"/>
        <v>-2.9034556465977914</v>
      </c>
      <c r="H7" s="6">
        <f>SUM(H4:H6)</f>
        <v>6473</v>
      </c>
      <c r="I7" s="6">
        <f>SUM(I4:I6)</f>
        <v>6640</v>
      </c>
      <c r="J7" s="7">
        <f t="shared" si="1"/>
        <v>-2.5150602409638556</v>
      </c>
    </row>
    <row r="8" spans="1:10" ht="13" x14ac:dyDescent="0.15">
      <c r="A8" s="1" t="s">
        <v>7</v>
      </c>
      <c r="B8" s="19">
        <v>178</v>
      </c>
      <c r="C8" s="19">
        <f>+'Octubre 2016'!B8</f>
        <v>197</v>
      </c>
      <c r="D8" s="17">
        <f t="shared" si="2"/>
        <v>-9.6446700507614214</v>
      </c>
      <c r="E8" s="2">
        <f>+B8+'Septiembre 2017'!E8</f>
        <v>2114</v>
      </c>
      <c r="F8" s="2">
        <f>+C8+'Septiembre 2017'!F8</f>
        <v>2182</v>
      </c>
      <c r="G8" s="17">
        <f t="shared" si="0"/>
        <v>-3.1164069660861595</v>
      </c>
      <c r="H8" s="2">
        <f>+B8-C8+'Septiembre 2017'!H8</f>
        <v>2521</v>
      </c>
      <c r="I8" s="18">
        <f>+'Octubre 2016'!H8</f>
        <v>2581</v>
      </c>
      <c r="J8" s="17">
        <f t="shared" si="1"/>
        <v>-2.3246803564509881</v>
      </c>
    </row>
    <row r="9" spans="1:10" ht="13" x14ac:dyDescent="0.15">
      <c r="A9" s="1" t="s">
        <v>8</v>
      </c>
      <c r="B9" s="19">
        <v>262</v>
      </c>
      <c r="C9" s="19">
        <f>+'Octubre 2016'!B9</f>
        <v>222</v>
      </c>
      <c r="D9" s="17">
        <f t="shared" si="2"/>
        <v>18.018018018018019</v>
      </c>
      <c r="E9" s="2">
        <f>+B9+'Septiembre 2017'!E9</f>
        <v>2491</v>
      </c>
      <c r="F9" s="2">
        <f>+C9+'Septiembre 2017'!F9</f>
        <v>2497</v>
      </c>
      <c r="G9" s="17">
        <f t="shared" si="0"/>
        <v>-0.24028834601521826</v>
      </c>
      <c r="H9" s="2">
        <f>+B9-C9+'Septiembre 2017'!H9</f>
        <v>2988</v>
      </c>
      <c r="I9" s="18">
        <f>+'Octubre 2016'!H9</f>
        <v>2986</v>
      </c>
      <c r="J9" s="17">
        <f t="shared" si="1"/>
        <v>6.6979236436704628E-2</v>
      </c>
    </row>
    <row r="10" spans="1:10" ht="13" x14ac:dyDescent="0.15">
      <c r="A10" s="1" t="s">
        <v>9</v>
      </c>
      <c r="B10" s="19">
        <v>319</v>
      </c>
      <c r="C10" s="19">
        <f>+'Octubre 2016'!B10</f>
        <v>299</v>
      </c>
      <c r="D10" s="17">
        <f t="shared" si="2"/>
        <v>6.6889632107023411</v>
      </c>
      <c r="E10" s="2">
        <f>+B10+'Septiembre 2017'!E10</f>
        <v>3342</v>
      </c>
      <c r="F10" s="2">
        <f>+C10+'Septiembre 2017'!F10</f>
        <v>3435</v>
      </c>
      <c r="G10" s="17">
        <f t="shared" si="0"/>
        <v>-2.7074235807860263</v>
      </c>
      <c r="H10" s="2">
        <f>+B10-C10+'Septiembre 2017'!H10</f>
        <v>3980</v>
      </c>
      <c r="I10" s="18">
        <f>+'Octubre 2016'!H10</f>
        <v>4115</v>
      </c>
      <c r="J10" s="17">
        <f t="shared" si="1"/>
        <v>-3.2806804374240581</v>
      </c>
    </row>
    <row r="11" spans="1:10" ht="13" x14ac:dyDescent="0.15">
      <c r="A11" s="1" t="s">
        <v>10</v>
      </c>
      <c r="B11" s="19">
        <v>233</v>
      </c>
      <c r="C11" s="19">
        <f>+'Octubre 2016'!B11</f>
        <v>213</v>
      </c>
      <c r="D11" s="17">
        <f t="shared" si="2"/>
        <v>9.3896713615023479</v>
      </c>
      <c r="E11" s="2">
        <f>+B11+'Septiembre 2017'!E11</f>
        <v>2462</v>
      </c>
      <c r="F11" s="2">
        <f>+C11+'Septiembre 2017'!F11</f>
        <v>2425</v>
      </c>
      <c r="G11" s="17">
        <f t="shared" si="0"/>
        <v>1.5257731958762886</v>
      </c>
      <c r="H11" s="2">
        <f>+B11-C11+'Septiembre 2017'!H11</f>
        <v>2944</v>
      </c>
      <c r="I11" s="18">
        <f>+'Octubre 2016'!H11</f>
        <v>2907</v>
      </c>
      <c r="J11" s="17">
        <f t="shared" si="1"/>
        <v>1.2727898176814585</v>
      </c>
    </row>
    <row r="12" spans="1:10" ht="13" x14ac:dyDescent="0.15">
      <c r="A12" s="1" t="s">
        <v>11</v>
      </c>
      <c r="B12" s="19">
        <v>255</v>
      </c>
      <c r="C12" s="19">
        <f>+'Octubre 2016'!B12</f>
        <v>237</v>
      </c>
      <c r="D12" s="17">
        <f t="shared" si="2"/>
        <v>7.5949367088607591</v>
      </c>
      <c r="E12" s="2">
        <f>+B12+'Septiembre 2017'!E12</f>
        <v>2575</v>
      </c>
      <c r="F12" s="2">
        <f>+C12+'Septiembre 2017'!F12</f>
        <v>2445</v>
      </c>
      <c r="G12" s="17">
        <f t="shared" si="0"/>
        <v>5.3169734151329244</v>
      </c>
      <c r="H12" s="2">
        <f>+B12-C12+'Septiembre 2017'!H12</f>
        <v>3016</v>
      </c>
      <c r="I12" s="18">
        <f>+'Octubre 2016'!H12</f>
        <v>2956</v>
      </c>
      <c r="J12" s="17">
        <f t="shared" si="1"/>
        <v>2.029769959404601</v>
      </c>
    </row>
    <row r="13" spans="1:10" x14ac:dyDescent="0.15">
      <c r="A13" s="8" t="s">
        <v>2</v>
      </c>
      <c r="B13" s="6">
        <f t="shared" ref="B13" si="4">+B8+B9+B10+B11+B12</f>
        <v>1247</v>
      </c>
      <c r="C13" s="6">
        <f>SUM(C8:C12)</f>
        <v>1168</v>
      </c>
      <c r="D13" s="7">
        <f>+(B13-C13)*100/C13</f>
        <v>6.7636986301369859</v>
      </c>
      <c r="E13" s="6">
        <f>SUM(E8:E12)</f>
        <v>12984</v>
      </c>
      <c r="F13" s="6">
        <f>SUM(F8:F12)</f>
        <v>12984</v>
      </c>
      <c r="G13" s="7">
        <f t="shared" si="0"/>
        <v>0</v>
      </c>
      <c r="H13" s="6">
        <f>SUM(H8:H12)</f>
        <v>15449</v>
      </c>
      <c r="I13" s="6">
        <f>SUM(I8:I12)</f>
        <v>15545</v>
      </c>
      <c r="J13" s="7">
        <f t="shared" si="1"/>
        <v>-0.61756191701511742</v>
      </c>
    </row>
    <row r="14" spans="1:10" ht="13" x14ac:dyDescent="0.15">
      <c r="A14" s="1" t="s">
        <v>12</v>
      </c>
      <c r="B14" s="19">
        <v>96</v>
      </c>
      <c r="C14" s="19">
        <f>+'Octubre 2016'!B14</f>
        <v>117</v>
      </c>
      <c r="D14" s="17">
        <f t="shared" si="2"/>
        <v>-17.948717948717949</v>
      </c>
      <c r="E14" s="2">
        <f>+B14+'Septiembre 2017'!E14</f>
        <v>1228</v>
      </c>
      <c r="F14" s="2">
        <f>+C14+'Septiembre 2017'!F14</f>
        <v>1186</v>
      </c>
      <c r="G14" s="17">
        <f t="shared" si="0"/>
        <v>3.5413153456998314</v>
      </c>
      <c r="H14" s="2">
        <f>+B14-C14+'Septiembre 2017'!H14</f>
        <v>1501</v>
      </c>
      <c r="I14" s="18">
        <f>+'Octubre 2016'!H14</f>
        <v>1423</v>
      </c>
      <c r="J14" s="17">
        <f t="shared" si="1"/>
        <v>5.481377371749824</v>
      </c>
    </row>
    <row r="15" spans="1:10" ht="13" x14ac:dyDescent="0.15">
      <c r="A15" s="1" t="s">
        <v>13</v>
      </c>
      <c r="B15" s="19">
        <v>95</v>
      </c>
      <c r="C15" s="19">
        <f>+'Octubre 2016'!B15</f>
        <v>70</v>
      </c>
      <c r="D15" s="17">
        <f t="shared" si="2"/>
        <v>35.714285714285715</v>
      </c>
      <c r="E15" s="2">
        <f>+B15+'Septiembre 2017'!E15</f>
        <v>909</v>
      </c>
      <c r="F15" s="2">
        <f>+C15+'Septiembre 2017'!F15</f>
        <v>850</v>
      </c>
      <c r="G15" s="17">
        <f t="shared" si="0"/>
        <v>6.9411764705882355</v>
      </c>
      <c r="H15" s="2">
        <f>+B15-C15+'Septiembre 2017'!H15</f>
        <v>1109</v>
      </c>
      <c r="I15" s="18">
        <f>+'Octubre 2016'!H15</f>
        <v>1047</v>
      </c>
      <c r="J15" s="17">
        <f t="shared" si="1"/>
        <v>5.9216809933142311</v>
      </c>
    </row>
    <row r="16" spans="1:10" ht="13" x14ac:dyDescent="0.15">
      <c r="A16" s="1" t="s">
        <v>14</v>
      </c>
      <c r="B16" s="19">
        <v>86</v>
      </c>
      <c r="C16" s="19">
        <f>+'Octubre 2016'!B16</f>
        <v>89</v>
      </c>
      <c r="D16" s="17">
        <f t="shared" si="2"/>
        <v>-3.3707865168539324</v>
      </c>
      <c r="E16" s="2">
        <f>+B16+'Septiembre 2017'!E16</f>
        <v>826</v>
      </c>
      <c r="F16" s="2">
        <f>+C16+'Septiembre 2017'!F16</f>
        <v>882</v>
      </c>
      <c r="G16" s="17">
        <f t="shared" si="0"/>
        <v>-6.3492063492063489</v>
      </c>
      <c r="H16" s="2">
        <f>+B16-C16+'Septiembre 2017'!H16</f>
        <v>1017</v>
      </c>
      <c r="I16" s="18">
        <f>+'Octubre 2016'!H16</f>
        <v>1076</v>
      </c>
      <c r="J16" s="17">
        <f t="shared" si="1"/>
        <v>-5.4832713754646836</v>
      </c>
    </row>
    <row r="17" spans="1:10" ht="13" x14ac:dyDescent="0.15">
      <c r="A17" s="1" t="s">
        <v>15</v>
      </c>
      <c r="B17" s="19">
        <v>60</v>
      </c>
      <c r="C17" s="19">
        <f>+'Octubre 2016'!B17</f>
        <v>47</v>
      </c>
      <c r="D17" s="17">
        <f t="shared" si="2"/>
        <v>27.659574468085108</v>
      </c>
      <c r="E17" s="2">
        <f>+B17+'Septiembre 2017'!E17</f>
        <v>584</v>
      </c>
      <c r="F17" s="2">
        <f>+C17+'Septiembre 2017'!F17</f>
        <v>589</v>
      </c>
      <c r="G17" s="17">
        <f t="shared" si="0"/>
        <v>-0.84889643463497455</v>
      </c>
      <c r="H17" s="2">
        <f>+B17-C17+'Septiembre 2017'!H17</f>
        <v>711</v>
      </c>
      <c r="I17" s="18">
        <f>+'Octubre 2016'!H17</f>
        <v>712</v>
      </c>
      <c r="J17" s="17">
        <f t="shared" si="1"/>
        <v>-0.1404494382022472</v>
      </c>
    </row>
    <row r="18" spans="1:10" ht="13" x14ac:dyDescent="0.15">
      <c r="A18" s="1" t="s">
        <v>31</v>
      </c>
      <c r="B18" s="19">
        <v>30</v>
      </c>
      <c r="C18" s="19">
        <f>+'Octubre 2016'!B18</f>
        <v>30</v>
      </c>
      <c r="D18" s="17">
        <f t="shared" si="2"/>
        <v>0</v>
      </c>
      <c r="E18" s="2">
        <f>+B18+'Septiembre 2017'!E18</f>
        <v>328</v>
      </c>
      <c r="F18" s="2">
        <f>+C18+'Septiembre 2017'!F18</f>
        <v>315</v>
      </c>
      <c r="G18" s="17">
        <f t="shared" si="0"/>
        <v>4.1269841269841274</v>
      </c>
      <c r="H18" s="2">
        <f>+B18-C18+'Septiembre 2017'!H18</f>
        <v>393</v>
      </c>
      <c r="I18" s="18">
        <f>+'Octubre 2016'!H18</f>
        <v>401</v>
      </c>
      <c r="J18" s="17">
        <f t="shared" si="1"/>
        <v>-1.9950124688279303</v>
      </c>
    </row>
    <row r="19" spans="1:10" x14ac:dyDescent="0.15">
      <c r="A19" s="8" t="s">
        <v>3</v>
      </c>
      <c r="B19" s="6">
        <f t="shared" ref="B19" si="5">+B14+B16+B15+B17+B18</f>
        <v>367</v>
      </c>
      <c r="C19" s="6">
        <f>SUM(C14:C18)</f>
        <v>353</v>
      </c>
      <c r="D19" s="7">
        <f>+(B19-C19)*100/C19</f>
        <v>3.9660056657223794</v>
      </c>
      <c r="E19" s="6">
        <f>SUM(E14:E18)</f>
        <v>3875</v>
      </c>
      <c r="F19" s="6">
        <f>SUM(F14:F18)</f>
        <v>3822</v>
      </c>
      <c r="G19" s="7">
        <f t="shared" si="0"/>
        <v>1.3867085295656725</v>
      </c>
      <c r="H19" s="6">
        <f>SUM(H14:H18)</f>
        <v>4731</v>
      </c>
      <c r="I19" s="6">
        <f>SUM(I14:I18)</f>
        <v>4659</v>
      </c>
      <c r="J19" s="7">
        <f t="shared" si="1"/>
        <v>1.5453960077269799</v>
      </c>
    </row>
    <row r="20" spans="1:10" ht="13" x14ac:dyDescent="0.15">
      <c r="A20" s="1" t="s">
        <v>16</v>
      </c>
      <c r="B20" s="19">
        <v>31</v>
      </c>
      <c r="C20" s="19">
        <f>+'Octubre 2016'!B20</f>
        <v>36</v>
      </c>
      <c r="D20" s="17">
        <f t="shared" ref="D20:D26" si="6">+(B20-C20)*100/C20</f>
        <v>-13.888888888888889</v>
      </c>
      <c r="E20" s="2">
        <f>+B20+'Septiembre 2017'!E20</f>
        <v>274</v>
      </c>
      <c r="F20" s="2">
        <f>+C20+'Septiembre 2017'!F20</f>
        <v>276</v>
      </c>
      <c r="G20" s="17">
        <f t="shared" si="0"/>
        <v>-0.72463768115942029</v>
      </c>
      <c r="H20" s="2">
        <f>+B20-C20+'Septiembre 2017'!H20</f>
        <v>332</v>
      </c>
      <c r="I20" s="18">
        <f>+'Octubre 2016'!H20</f>
        <v>325</v>
      </c>
      <c r="J20" s="17">
        <f t="shared" si="1"/>
        <v>2.1538461538461537</v>
      </c>
    </row>
    <row r="21" spans="1:10" ht="13" x14ac:dyDescent="0.15">
      <c r="A21" s="1" t="s">
        <v>17</v>
      </c>
      <c r="B21" s="19">
        <v>25</v>
      </c>
      <c r="C21" s="19">
        <f>+'Octubre 2016'!B21</f>
        <v>33</v>
      </c>
      <c r="D21" s="17">
        <f t="shared" si="6"/>
        <v>-24.242424242424242</v>
      </c>
      <c r="E21" s="2">
        <f>+B21+'Septiembre 2017'!E21</f>
        <v>292</v>
      </c>
      <c r="F21" s="2">
        <f>+C21+'Septiembre 2017'!F21</f>
        <v>278</v>
      </c>
      <c r="G21" s="17">
        <f t="shared" si="0"/>
        <v>5.0359712230215825</v>
      </c>
      <c r="H21" s="2">
        <f>+B21-C21+'Septiembre 2017'!H21</f>
        <v>357</v>
      </c>
      <c r="I21" s="18">
        <f>+'Octubre 2016'!H21</f>
        <v>337</v>
      </c>
      <c r="J21" s="17">
        <f t="shared" si="1"/>
        <v>5.9347181008902075</v>
      </c>
    </row>
    <row r="22" spans="1:10" ht="13" x14ac:dyDescent="0.15">
      <c r="A22" s="1" t="s">
        <v>19</v>
      </c>
      <c r="B22" s="19">
        <v>14</v>
      </c>
      <c r="C22" s="19">
        <f>+'Octubre 2016'!B22</f>
        <v>9</v>
      </c>
      <c r="D22" s="17">
        <f t="shared" si="6"/>
        <v>55.555555555555557</v>
      </c>
      <c r="E22" s="2">
        <f>+B22+'Septiembre 2017'!E22</f>
        <v>101</v>
      </c>
      <c r="F22" s="2">
        <f>+C22+'Septiembre 2017'!F22</f>
        <v>115</v>
      </c>
      <c r="G22" s="17">
        <f t="shared" si="0"/>
        <v>-12.173913043478262</v>
      </c>
      <c r="H22" s="2">
        <f>+B22-C22+'Septiembre 2017'!H22</f>
        <v>128</v>
      </c>
      <c r="I22" s="18">
        <f>+'Octubre 2016'!H22</f>
        <v>132</v>
      </c>
      <c r="J22" s="17">
        <f t="shared" si="1"/>
        <v>-3.0303030303030303</v>
      </c>
    </row>
    <row r="23" spans="1:10" ht="13" x14ac:dyDescent="0.15">
      <c r="A23" s="1" t="s">
        <v>18</v>
      </c>
      <c r="B23" s="19">
        <v>19</v>
      </c>
      <c r="C23" s="19">
        <f>+'Octubre 2016'!B23</f>
        <v>21</v>
      </c>
      <c r="D23" s="17">
        <f t="shared" si="6"/>
        <v>-9.5238095238095237</v>
      </c>
      <c r="E23" s="2">
        <f>+B23+'Septiembre 2017'!E23</f>
        <v>156</v>
      </c>
      <c r="F23" s="2">
        <f>+C23+'Septiembre 2017'!F23</f>
        <v>137</v>
      </c>
      <c r="G23" s="17">
        <f t="shared" si="0"/>
        <v>13.868613138686131</v>
      </c>
      <c r="H23" s="2">
        <f>+B23-C23+'Septiembre 2017'!H23</f>
        <v>186</v>
      </c>
      <c r="I23" s="18">
        <f>+'Octubre 2016'!H23</f>
        <v>167</v>
      </c>
      <c r="J23" s="17">
        <f t="shared" si="1"/>
        <v>11.377245508982035</v>
      </c>
    </row>
    <row r="24" spans="1:10" ht="13" x14ac:dyDescent="0.15">
      <c r="A24" s="1" t="s">
        <v>20</v>
      </c>
      <c r="B24" s="19">
        <v>19</v>
      </c>
      <c r="C24" s="19">
        <f>+'Octubre 2016'!B24</f>
        <v>7</v>
      </c>
      <c r="D24" s="17">
        <f t="shared" si="6"/>
        <v>171.42857142857142</v>
      </c>
      <c r="E24" s="2">
        <f>+B24+'Septiembre 2017'!E24</f>
        <v>145</v>
      </c>
      <c r="F24" s="2">
        <f>+C24+'Septiembre 2017'!F24</f>
        <v>104</v>
      </c>
      <c r="G24" s="17">
        <f t="shared" si="0"/>
        <v>39.42307692307692</v>
      </c>
      <c r="H24" s="2">
        <f>+B24-C24+'Septiembre 2017'!H24</f>
        <v>173</v>
      </c>
      <c r="I24" s="18">
        <f>+'Octubre 2016'!H24</f>
        <v>126</v>
      </c>
      <c r="J24" s="17">
        <f t="shared" si="1"/>
        <v>37.301587301587304</v>
      </c>
    </row>
    <row r="25" spans="1:10" ht="13" x14ac:dyDescent="0.15">
      <c r="A25" s="1" t="s">
        <v>22</v>
      </c>
      <c r="B25" s="19">
        <v>21</v>
      </c>
      <c r="C25" s="19">
        <f>+'Octubre 2016'!B25</f>
        <v>21</v>
      </c>
      <c r="D25" s="17">
        <f t="shared" si="6"/>
        <v>0</v>
      </c>
      <c r="E25" s="2">
        <f>+B25+'Septiembre 2017'!E25</f>
        <v>230</v>
      </c>
      <c r="F25" s="2">
        <f>+C25+'Septiembre 2017'!F25</f>
        <v>259</v>
      </c>
      <c r="G25" s="17">
        <f t="shared" si="0"/>
        <v>-11.196911196911197</v>
      </c>
      <c r="H25" s="2">
        <f>+B25-C25+'Septiembre 2017'!H25</f>
        <v>286</v>
      </c>
      <c r="I25" s="18">
        <f>+'Octubre 2016'!H25</f>
        <v>306</v>
      </c>
      <c r="J25" s="17">
        <f t="shared" si="1"/>
        <v>-6.5359477124183005</v>
      </c>
    </row>
    <row r="26" spans="1:10" ht="13" x14ac:dyDescent="0.15">
      <c r="A26" s="1" t="s">
        <v>21</v>
      </c>
      <c r="B26" s="19">
        <v>3</v>
      </c>
      <c r="C26" s="19">
        <f>+'Octubre 2016'!B26</f>
        <v>8</v>
      </c>
      <c r="D26" s="17">
        <f t="shared" si="6"/>
        <v>-62.5</v>
      </c>
      <c r="E26" s="2">
        <f>+B26+'Septiembre 2017'!E26</f>
        <v>66</v>
      </c>
      <c r="F26" s="2">
        <f>+C26+'Septiembre 2017'!F26</f>
        <v>60</v>
      </c>
      <c r="G26" s="17">
        <f t="shared" si="0"/>
        <v>10</v>
      </c>
      <c r="H26" s="2">
        <f>+B26-C26+'Septiembre 2017'!H26</f>
        <v>84</v>
      </c>
      <c r="I26" s="18">
        <f>+'Octubre 2016'!H26</f>
        <v>69</v>
      </c>
      <c r="J26" s="17">
        <f t="shared" si="1"/>
        <v>21.739130434782609</v>
      </c>
    </row>
    <row r="27" spans="1:10" ht="13" x14ac:dyDescent="0.15">
      <c r="A27" s="1" t="s">
        <v>30</v>
      </c>
      <c r="B27" s="19">
        <v>2</v>
      </c>
      <c r="C27" s="19">
        <f>+'Octubre 2016'!B27</f>
        <v>0</v>
      </c>
      <c r="D27" s="17"/>
      <c r="E27" s="2">
        <f>+B27+'Septiembre 2017'!E27</f>
        <v>32</v>
      </c>
      <c r="F27" s="2">
        <f>+C27+'Septiembre 2017'!F27</f>
        <v>22</v>
      </c>
      <c r="G27" s="17">
        <f t="shared" si="0"/>
        <v>45.454545454545453</v>
      </c>
      <c r="H27" s="2">
        <f>+B27-C27+'Septiembre 2017'!H27</f>
        <v>37</v>
      </c>
      <c r="I27" s="18">
        <f>+'Octubre 2016'!H27</f>
        <v>25</v>
      </c>
      <c r="J27" s="17">
        <f t="shared" si="1"/>
        <v>48</v>
      </c>
    </row>
    <row r="28" spans="1:10" x14ac:dyDescent="0.15">
      <c r="A28" s="8" t="s">
        <v>27</v>
      </c>
      <c r="B28" s="6">
        <f>SUM(B20:B27)</f>
        <v>134</v>
      </c>
      <c r="C28" s="6">
        <f>SUM(C20:C27)</f>
        <v>135</v>
      </c>
      <c r="D28" s="7">
        <f>+(B28-C28)*100/C28</f>
        <v>-0.7407407407407407</v>
      </c>
      <c r="E28" s="6">
        <f>SUM(E20:E27)</f>
        <v>1296</v>
      </c>
      <c r="F28" s="6">
        <f>SUM(F20:F27)</f>
        <v>1251</v>
      </c>
      <c r="G28" s="7">
        <f>+(E28-F28)*100/F28</f>
        <v>3.5971223021582732</v>
      </c>
      <c r="H28" s="6">
        <f>SUM(H20:H27)</f>
        <v>1583</v>
      </c>
      <c r="I28" s="6">
        <f>SUM(I20:I27)</f>
        <v>1487</v>
      </c>
      <c r="J28" s="7">
        <f>+(H28-I28)*100/I28</f>
        <v>6.4559515803631475</v>
      </c>
    </row>
    <row r="29" spans="1:10" ht="14" x14ac:dyDescent="0.15">
      <c r="A29" s="16" t="s">
        <v>28</v>
      </c>
      <c r="B29" s="14">
        <f>+B7+B13+B19+B28</f>
        <v>2355</v>
      </c>
      <c r="C29" s="14">
        <f>+C7+C13+C19+C28</f>
        <v>2172</v>
      </c>
      <c r="D29" s="15">
        <f>+(B29-C29)*100/C29</f>
        <v>8.4254143646408846</v>
      </c>
      <c r="E29" s="14">
        <f t="shared" ref="E29:I29" si="7">+E7+E13+E19+E28</f>
        <v>23606</v>
      </c>
      <c r="F29" s="14">
        <f t="shared" si="7"/>
        <v>23671</v>
      </c>
      <c r="G29" s="15">
        <f>+(E29-F29)*100/F29</f>
        <v>-0.27459760888851337</v>
      </c>
      <c r="H29" s="14">
        <f t="shared" si="7"/>
        <v>28236</v>
      </c>
      <c r="I29" s="14">
        <f t="shared" si="7"/>
        <v>28331</v>
      </c>
      <c r="J29" s="15">
        <f>+(H29-I29)*100/I29</f>
        <v>-0.33532173237796054</v>
      </c>
    </row>
    <row r="30" spans="1:10" x14ac:dyDescent="0.15">
      <c r="A30" s="13" t="s">
        <v>29</v>
      </c>
      <c r="B30" s="13">
        <f>+B29-B7</f>
        <v>1748</v>
      </c>
      <c r="C30" s="13">
        <f>+C29-C7</f>
        <v>1656</v>
      </c>
      <c r="D30" s="12">
        <f>+(B30-C30)*100/C30</f>
        <v>5.5555555555555554</v>
      </c>
      <c r="E30" s="13">
        <f t="shared" ref="E30:I30" si="8">+E29-E7</f>
        <v>18155</v>
      </c>
      <c r="F30" s="13">
        <f t="shared" si="8"/>
        <v>18057</v>
      </c>
      <c r="G30" s="12">
        <f>+(E30-F30)*100/F30</f>
        <v>0.54272581270421438</v>
      </c>
      <c r="H30" s="13">
        <f t="shared" si="8"/>
        <v>21763</v>
      </c>
      <c r="I30" s="13">
        <f t="shared" si="8"/>
        <v>21691</v>
      </c>
      <c r="J30" s="12">
        <f>+(H30-I30)*100/I30</f>
        <v>0.33193490387718411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69"/>
  <dimension ref="A2:J54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128</v>
      </c>
      <c r="C4" s="19">
        <f>+'Septiembre 2016'!B4</f>
        <v>123</v>
      </c>
      <c r="D4" s="17">
        <f>+(B4-C4)*100/C4</f>
        <v>4.0650406504065044</v>
      </c>
      <c r="E4" s="2">
        <f>+B4+'Agosto 2017'!E4</f>
        <v>1365</v>
      </c>
      <c r="F4" s="2">
        <f>+C4+'Agosto 2017'!F4</f>
        <v>1490</v>
      </c>
      <c r="G4" s="17">
        <f t="shared" ref="G4:G27" si="0">+(E4-F4)*100/F4</f>
        <v>-8.3892617449664435</v>
      </c>
      <c r="H4" s="2">
        <f>+B4-C4+'Agosto 2017'!H4</f>
        <v>1804</v>
      </c>
      <c r="I4" s="18">
        <f>+'Septiembre 2016'!H4</f>
        <v>1916</v>
      </c>
      <c r="J4" s="17">
        <f t="shared" ref="J4:J27" si="1">+(H4-I4)*100/I4</f>
        <v>-5.8455114822546976</v>
      </c>
    </row>
    <row r="5" spans="1:10" ht="13" x14ac:dyDescent="0.15">
      <c r="A5" s="1" t="s">
        <v>5</v>
      </c>
      <c r="B5" s="19">
        <v>153</v>
      </c>
      <c r="C5" s="19">
        <f>+'Septiembre 2016'!B5</f>
        <v>132</v>
      </c>
      <c r="D5" s="17">
        <f t="shared" ref="D5:D12" si="2">+(B5-C5)*100/C5</f>
        <v>15.909090909090908</v>
      </c>
      <c r="E5" s="2">
        <f>+B5+'Agosto 2017'!E5</f>
        <v>1611</v>
      </c>
      <c r="F5" s="2">
        <f>+C5+'Agosto 2017'!F5</f>
        <v>1679</v>
      </c>
      <c r="G5" s="17">
        <f t="shared" si="0"/>
        <v>-4.0500297796307327</v>
      </c>
      <c r="H5" s="2">
        <f>+B5-C5+'Agosto 2017'!H5</f>
        <v>2136</v>
      </c>
      <c r="I5" s="18">
        <f>+'Septiembre 2016'!H5</f>
        <v>2207</v>
      </c>
      <c r="J5" s="17">
        <f t="shared" si="1"/>
        <v>-3.2170367014046217</v>
      </c>
    </row>
    <row r="6" spans="1:10" ht="13" x14ac:dyDescent="0.15">
      <c r="A6" s="1" t="s">
        <v>6</v>
      </c>
      <c r="B6" s="19">
        <v>185</v>
      </c>
      <c r="C6" s="19">
        <f>+'Septiembre 2016'!B6</f>
        <v>174</v>
      </c>
      <c r="D6" s="17">
        <f t="shared" si="2"/>
        <v>6.3218390804597702</v>
      </c>
      <c r="E6" s="2">
        <f>+B6+'Agosto 2017'!E6</f>
        <v>1868</v>
      </c>
      <c r="F6" s="2">
        <f>+C6+'Agosto 2017'!F6</f>
        <v>1929</v>
      </c>
      <c r="G6" s="17">
        <f t="shared" si="0"/>
        <v>-3.1622602384655263</v>
      </c>
      <c r="H6" s="2">
        <f>+B6-C6+'Agosto 2017'!H6</f>
        <v>2442</v>
      </c>
      <c r="I6" s="18">
        <f>+'Septiembre 2016'!H6</f>
        <v>2528</v>
      </c>
      <c r="J6" s="17">
        <f t="shared" si="1"/>
        <v>-3.4018987341772151</v>
      </c>
    </row>
    <row r="7" spans="1:10" x14ac:dyDescent="0.15">
      <c r="A7" s="8" t="s">
        <v>1</v>
      </c>
      <c r="B7" s="6">
        <f t="shared" ref="B7" si="3">+B4+B5+B6</f>
        <v>466</v>
      </c>
      <c r="C7" s="6">
        <f>SUM(C4:C6)</f>
        <v>429</v>
      </c>
      <c r="D7" s="7">
        <f>+(B7-C7)*100/C7</f>
        <v>8.6247086247086244</v>
      </c>
      <c r="E7" s="6">
        <f>SUM(E4:E6)</f>
        <v>4844</v>
      </c>
      <c r="F7" s="6">
        <f>SUM(F4:F6)</f>
        <v>5098</v>
      </c>
      <c r="G7" s="7">
        <f t="shared" si="0"/>
        <v>-4.9823460180462931</v>
      </c>
      <c r="H7" s="6">
        <f>SUM(H4:H6)</f>
        <v>6382</v>
      </c>
      <c r="I7" s="6">
        <f>SUM(I4:I6)</f>
        <v>6651</v>
      </c>
      <c r="J7" s="7">
        <f t="shared" si="1"/>
        <v>-4.0445045857765747</v>
      </c>
    </row>
    <row r="8" spans="1:10" ht="13" x14ac:dyDescent="0.15">
      <c r="A8" s="1" t="s">
        <v>7</v>
      </c>
      <c r="B8" s="19">
        <v>166</v>
      </c>
      <c r="C8" s="19">
        <f>+'Septiembre 2016'!B8</f>
        <v>165</v>
      </c>
      <c r="D8" s="17">
        <f t="shared" si="2"/>
        <v>0.60606060606060608</v>
      </c>
      <c r="E8" s="2">
        <f>+B8+'Agosto 2017'!E8</f>
        <v>1936</v>
      </c>
      <c r="F8" s="2">
        <f>+C8+'Agosto 2017'!F8</f>
        <v>1985</v>
      </c>
      <c r="G8" s="17">
        <f t="shared" si="0"/>
        <v>-2.4685138539042821</v>
      </c>
      <c r="H8" s="2">
        <f>+B8-C8+'Agosto 2017'!H8</f>
        <v>2540</v>
      </c>
      <c r="I8" s="18">
        <f>+'Septiembre 2016'!H8</f>
        <v>2596</v>
      </c>
      <c r="J8" s="17">
        <f t="shared" si="1"/>
        <v>-2.157164869029276</v>
      </c>
    </row>
    <row r="9" spans="1:10" ht="13" x14ac:dyDescent="0.15">
      <c r="A9" s="1" t="s">
        <v>8</v>
      </c>
      <c r="B9" s="19">
        <v>194</v>
      </c>
      <c r="C9" s="19">
        <f>+'Septiembre 2016'!B9</f>
        <v>199</v>
      </c>
      <c r="D9" s="17">
        <f t="shared" si="2"/>
        <v>-2.512562814070352</v>
      </c>
      <c r="E9" s="2">
        <f>+B9+'Agosto 2017'!E9</f>
        <v>2229</v>
      </c>
      <c r="F9" s="2">
        <f>+C9+'Agosto 2017'!F9</f>
        <v>2275</v>
      </c>
      <c r="G9" s="17">
        <f t="shared" si="0"/>
        <v>-2.0219780219780219</v>
      </c>
      <c r="H9" s="2">
        <f>+B9-C9+'Agosto 2017'!H9</f>
        <v>2948</v>
      </c>
      <c r="I9" s="18">
        <f>+'Septiembre 2016'!H9</f>
        <v>3018</v>
      </c>
      <c r="J9" s="17">
        <f t="shared" si="1"/>
        <v>-2.3194168323392974</v>
      </c>
    </row>
    <row r="10" spans="1:10" ht="13" x14ac:dyDescent="0.15">
      <c r="A10" s="1" t="s">
        <v>9</v>
      </c>
      <c r="B10" s="19">
        <v>275</v>
      </c>
      <c r="C10" s="19">
        <f>+'Septiembre 2016'!B10</f>
        <v>305</v>
      </c>
      <c r="D10" s="17">
        <f t="shared" si="2"/>
        <v>-9.8360655737704921</v>
      </c>
      <c r="E10" s="2">
        <f>+B10+'Agosto 2017'!E10</f>
        <v>3023</v>
      </c>
      <c r="F10" s="2">
        <f>+C10+'Agosto 2017'!F10</f>
        <v>3136</v>
      </c>
      <c r="G10" s="17">
        <f t="shared" si="0"/>
        <v>-3.6033163265306123</v>
      </c>
      <c r="H10" s="2">
        <f>+B10-C10+'Agosto 2017'!H10</f>
        <v>3960</v>
      </c>
      <c r="I10" s="18">
        <f>+'Septiembre 2016'!H10</f>
        <v>4139</v>
      </c>
      <c r="J10" s="17">
        <f t="shared" si="1"/>
        <v>-4.324716115003624</v>
      </c>
    </row>
    <row r="11" spans="1:10" ht="13" x14ac:dyDescent="0.15">
      <c r="A11" s="1" t="s">
        <v>10</v>
      </c>
      <c r="B11" s="19">
        <v>176</v>
      </c>
      <c r="C11" s="19">
        <f>+'Septiembre 2016'!B11</f>
        <v>199</v>
      </c>
      <c r="D11" s="17">
        <f t="shared" si="2"/>
        <v>-11.557788944723619</v>
      </c>
      <c r="E11" s="2">
        <f>+B11+'Agosto 2017'!E11</f>
        <v>2229</v>
      </c>
      <c r="F11" s="2">
        <f>+C11+'Agosto 2017'!F11</f>
        <v>2212</v>
      </c>
      <c r="G11" s="17">
        <f t="shared" si="0"/>
        <v>0.76853526220614832</v>
      </c>
      <c r="H11" s="2">
        <f>+B11-C11+'Agosto 2017'!H11</f>
        <v>2924</v>
      </c>
      <c r="I11" s="18">
        <f>+'Septiembre 2016'!H11</f>
        <v>2951</v>
      </c>
      <c r="J11" s="17">
        <f t="shared" si="1"/>
        <v>-0.91494408675025418</v>
      </c>
    </row>
    <row r="12" spans="1:10" ht="13" x14ac:dyDescent="0.15">
      <c r="A12" s="1" t="s">
        <v>11</v>
      </c>
      <c r="B12" s="19">
        <v>194</v>
      </c>
      <c r="C12" s="19">
        <f>+'Septiembre 2016'!B12</f>
        <v>206</v>
      </c>
      <c r="D12" s="17">
        <f t="shared" si="2"/>
        <v>-5.825242718446602</v>
      </c>
      <c r="E12" s="2">
        <f>+B12+'Agosto 2017'!E12</f>
        <v>2320</v>
      </c>
      <c r="F12" s="2">
        <f>+C12+'Agosto 2017'!F12</f>
        <v>2208</v>
      </c>
      <c r="G12" s="17">
        <f t="shared" si="0"/>
        <v>5.0724637681159424</v>
      </c>
      <c r="H12" s="2">
        <f>+B12-C12+'Agosto 2017'!H12</f>
        <v>2998</v>
      </c>
      <c r="I12" s="18">
        <f>+'Septiembre 2016'!H12</f>
        <v>2926</v>
      </c>
      <c r="J12" s="17">
        <f t="shared" si="1"/>
        <v>2.4606971975393028</v>
      </c>
    </row>
    <row r="13" spans="1:10" x14ac:dyDescent="0.15">
      <c r="A13" s="8" t="s">
        <v>2</v>
      </c>
      <c r="B13" s="6">
        <f t="shared" ref="B13" si="4">+B8+B9+B10+B11+B12</f>
        <v>1005</v>
      </c>
      <c r="C13" s="6">
        <f>SUM(C8:C12)</f>
        <v>1074</v>
      </c>
      <c r="D13" s="7">
        <f t="shared" ref="D13:D30" si="5">+(B13-C13)*100/C13</f>
        <v>-6.4245810055865924</v>
      </c>
      <c r="E13" s="6">
        <f>SUM(E8:E12)</f>
        <v>11737</v>
      </c>
      <c r="F13" s="6">
        <f>SUM(F8:F12)</f>
        <v>11816</v>
      </c>
      <c r="G13" s="7">
        <f t="shared" si="0"/>
        <v>-0.66858496953283686</v>
      </c>
      <c r="H13" s="6">
        <f>SUM(H8:H12)</f>
        <v>15370</v>
      </c>
      <c r="I13" s="6">
        <f>SUM(I8:I12)</f>
        <v>15630</v>
      </c>
      <c r="J13" s="7">
        <f t="shared" si="1"/>
        <v>-1.6634676903390915</v>
      </c>
    </row>
    <row r="14" spans="1:10" ht="13" x14ac:dyDescent="0.15">
      <c r="A14" s="1" t="s">
        <v>12</v>
      </c>
      <c r="B14" s="19">
        <v>83</v>
      </c>
      <c r="C14" s="19">
        <f>+'Septiembre 2016'!B14</f>
        <v>91</v>
      </c>
      <c r="D14" s="17">
        <f t="shared" si="5"/>
        <v>-8.791208791208792</v>
      </c>
      <c r="E14" s="2">
        <f>+B14+'Agosto 2017'!E14</f>
        <v>1132</v>
      </c>
      <c r="F14" s="2">
        <f>+C14+'Agosto 2017'!F14</f>
        <v>1069</v>
      </c>
      <c r="G14" s="17">
        <f t="shared" si="0"/>
        <v>5.8933582787652012</v>
      </c>
      <c r="H14" s="2">
        <f>+B14-C14+'Agosto 2017'!H14</f>
        <v>1522</v>
      </c>
      <c r="I14" s="18">
        <f>+'Septiembre 2016'!H14</f>
        <v>1440</v>
      </c>
      <c r="J14" s="17">
        <f t="shared" si="1"/>
        <v>5.6944444444444446</v>
      </c>
    </row>
    <row r="15" spans="1:10" ht="13" x14ac:dyDescent="0.15">
      <c r="A15" s="1" t="s">
        <v>13</v>
      </c>
      <c r="B15" s="19">
        <v>62</v>
      </c>
      <c r="C15" s="19">
        <f>+'Septiembre 2016'!B15</f>
        <v>59</v>
      </c>
      <c r="D15" s="17">
        <f t="shared" si="5"/>
        <v>5.0847457627118642</v>
      </c>
      <c r="E15" s="2">
        <f>+B15+'Agosto 2017'!E15</f>
        <v>814</v>
      </c>
      <c r="F15" s="2">
        <f>+C15+'Agosto 2017'!F15</f>
        <v>780</v>
      </c>
      <c r="G15" s="17">
        <f t="shared" si="0"/>
        <v>4.3589743589743586</v>
      </c>
      <c r="H15" s="2">
        <f>+B15-C15+'Agosto 2017'!H15</f>
        <v>1084</v>
      </c>
      <c r="I15" s="18">
        <f>+'Septiembre 2016'!H15</f>
        <v>1065</v>
      </c>
      <c r="J15" s="17">
        <f t="shared" si="1"/>
        <v>1.784037558685446</v>
      </c>
    </row>
    <row r="16" spans="1:10" ht="13" x14ac:dyDescent="0.15">
      <c r="A16" s="1" t="s">
        <v>14</v>
      </c>
      <c r="B16" s="19">
        <v>79</v>
      </c>
      <c r="C16" s="19">
        <f>+'Septiembre 2016'!B16</f>
        <v>76</v>
      </c>
      <c r="D16" s="17">
        <f t="shared" si="5"/>
        <v>3.9473684210526314</v>
      </c>
      <c r="E16" s="2">
        <f>+B16+'Agosto 2017'!E16</f>
        <v>740</v>
      </c>
      <c r="F16" s="2">
        <f>+C16+'Agosto 2017'!F16</f>
        <v>793</v>
      </c>
      <c r="G16" s="17">
        <f t="shared" si="0"/>
        <v>-6.6834804539722574</v>
      </c>
      <c r="H16" s="2">
        <f>+B16-C16+'Agosto 2017'!H16</f>
        <v>1020</v>
      </c>
      <c r="I16" s="18">
        <f>+'Septiembre 2016'!H16</f>
        <v>1079</v>
      </c>
      <c r="J16" s="17">
        <f t="shared" si="1"/>
        <v>-5.4680259499536605</v>
      </c>
    </row>
    <row r="17" spans="1:10" ht="13" x14ac:dyDescent="0.15">
      <c r="A17" s="1" t="s">
        <v>15</v>
      </c>
      <c r="B17" s="19">
        <v>49</v>
      </c>
      <c r="C17" s="19">
        <f>+'Septiembre 2016'!B17</f>
        <v>57</v>
      </c>
      <c r="D17" s="17">
        <f t="shared" si="5"/>
        <v>-14.035087719298245</v>
      </c>
      <c r="E17" s="2">
        <f>+B17+'Agosto 2017'!E17</f>
        <v>524</v>
      </c>
      <c r="F17" s="2">
        <f>+C17+'Agosto 2017'!F17</f>
        <v>542</v>
      </c>
      <c r="G17" s="17">
        <f t="shared" si="0"/>
        <v>-3.3210332103321032</v>
      </c>
      <c r="H17" s="2">
        <f>+B17-C17+'Agosto 2017'!H17</f>
        <v>698</v>
      </c>
      <c r="I17" s="18">
        <f>+'Septiembre 2016'!H17</f>
        <v>739</v>
      </c>
      <c r="J17" s="17">
        <f t="shared" si="1"/>
        <v>-5.5480378890392421</v>
      </c>
    </row>
    <row r="18" spans="1:10" ht="13" x14ac:dyDescent="0.15">
      <c r="A18" s="1" t="s">
        <v>31</v>
      </c>
      <c r="B18" s="19">
        <v>31</v>
      </c>
      <c r="C18" s="19">
        <f>+'Septiembre 2016'!B18</f>
        <v>25</v>
      </c>
      <c r="D18" s="17">
        <f t="shared" si="5"/>
        <v>24</v>
      </c>
      <c r="E18" s="2">
        <f>+B18+'Agosto 2017'!E18</f>
        <v>298</v>
      </c>
      <c r="F18" s="2">
        <f>+C18+'Agosto 2017'!F18</f>
        <v>285</v>
      </c>
      <c r="G18" s="17">
        <f t="shared" si="0"/>
        <v>4.5614035087719298</v>
      </c>
      <c r="H18" s="2">
        <f>+B18-C18+'Agosto 2017'!H18</f>
        <v>393</v>
      </c>
      <c r="I18" s="18">
        <f>+'Septiembre 2016'!H18</f>
        <v>402</v>
      </c>
      <c r="J18" s="17">
        <f t="shared" si="1"/>
        <v>-2.2388059701492535</v>
      </c>
    </row>
    <row r="19" spans="1:10" x14ac:dyDescent="0.15">
      <c r="A19" s="8" t="s">
        <v>3</v>
      </c>
      <c r="B19" s="6">
        <f t="shared" ref="B19" si="6">+B14+B16+B15+B17+B18</f>
        <v>304</v>
      </c>
      <c r="C19" s="6">
        <f>SUM(C14:C18)</f>
        <v>308</v>
      </c>
      <c r="D19" s="7">
        <f t="shared" si="5"/>
        <v>-1.2987012987012987</v>
      </c>
      <c r="E19" s="6">
        <f>SUM(E14:E18)</f>
        <v>3508</v>
      </c>
      <c r="F19" s="6">
        <f>SUM(F14:F18)</f>
        <v>3469</v>
      </c>
      <c r="G19" s="7">
        <f t="shared" si="0"/>
        <v>1.12424329778034</v>
      </c>
      <c r="H19" s="6">
        <f>SUM(H14:H18)</f>
        <v>4717</v>
      </c>
      <c r="I19" s="6">
        <f>SUM(I14:I18)</f>
        <v>4725</v>
      </c>
      <c r="J19" s="7">
        <f t="shared" si="1"/>
        <v>-0.1693121693121693</v>
      </c>
    </row>
    <row r="20" spans="1:10" ht="13" x14ac:dyDescent="0.15">
      <c r="A20" s="1" t="s">
        <v>16</v>
      </c>
      <c r="B20" s="19">
        <v>25</v>
      </c>
      <c r="C20" s="19">
        <f>+'Septiembre 2016'!B20</f>
        <v>19</v>
      </c>
      <c r="D20" s="17">
        <f t="shared" si="5"/>
        <v>31.578947368421051</v>
      </c>
      <c r="E20" s="2">
        <f>+B20+'Agosto 2017'!E20</f>
        <v>243</v>
      </c>
      <c r="F20" s="2">
        <f>+C20+'Agosto 2017'!F20</f>
        <v>240</v>
      </c>
      <c r="G20" s="17">
        <f t="shared" si="0"/>
        <v>1.25</v>
      </c>
      <c r="H20" s="2">
        <f>+B20-C20+'Agosto 2017'!H20</f>
        <v>337</v>
      </c>
      <c r="I20" s="18">
        <f>+'Septiembre 2016'!H20</f>
        <v>312</v>
      </c>
      <c r="J20" s="17">
        <f t="shared" si="1"/>
        <v>8.0128205128205128</v>
      </c>
    </row>
    <row r="21" spans="1:10" ht="13" x14ac:dyDescent="0.15">
      <c r="A21" s="1" t="s">
        <v>17</v>
      </c>
      <c r="B21" s="19">
        <v>26</v>
      </c>
      <c r="C21" s="19">
        <f>+'Septiembre 2016'!B21</f>
        <v>19</v>
      </c>
      <c r="D21" s="17">
        <f t="shared" si="5"/>
        <v>36.842105263157897</v>
      </c>
      <c r="E21" s="2">
        <f>+B21+'Agosto 2017'!E21</f>
        <v>267</v>
      </c>
      <c r="F21" s="2">
        <f>+C21+'Agosto 2017'!F21</f>
        <v>245</v>
      </c>
      <c r="G21" s="17">
        <f t="shared" si="0"/>
        <v>8.9795918367346932</v>
      </c>
      <c r="H21" s="2">
        <f>+B21-C21+'Agosto 2017'!H21</f>
        <v>365</v>
      </c>
      <c r="I21" s="18">
        <f>+'Septiembre 2016'!H21</f>
        <v>334</v>
      </c>
      <c r="J21" s="17">
        <f t="shared" si="1"/>
        <v>9.2814371257485035</v>
      </c>
    </row>
    <row r="22" spans="1:10" ht="13" x14ac:dyDescent="0.15">
      <c r="A22" s="1" t="s">
        <v>19</v>
      </c>
      <c r="B22" s="19">
        <v>10</v>
      </c>
      <c r="C22" s="19">
        <f>+'Septiembre 2016'!B22</f>
        <v>11</v>
      </c>
      <c r="D22" s="17">
        <f t="shared" si="5"/>
        <v>-9.0909090909090917</v>
      </c>
      <c r="E22" s="2">
        <f>+B22+'Agosto 2017'!E22</f>
        <v>87</v>
      </c>
      <c r="F22" s="2">
        <f>+C22+'Agosto 2017'!F22</f>
        <v>106</v>
      </c>
      <c r="G22" s="17">
        <f t="shared" si="0"/>
        <v>-17.924528301886792</v>
      </c>
      <c r="H22" s="2">
        <f>+B22-C22+'Agosto 2017'!H22</f>
        <v>123</v>
      </c>
      <c r="I22" s="18">
        <f>+'Septiembre 2016'!H22</f>
        <v>137</v>
      </c>
      <c r="J22" s="17">
        <f t="shared" si="1"/>
        <v>-10.218978102189782</v>
      </c>
    </row>
    <row r="23" spans="1:10" ht="13" x14ac:dyDescent="0.15">
      <c r="A23" s="1" t="s">
        <v>18</v>
      </c>
      <c r="B23" s="19">
        <v>17</v>
      </c>
      <c r="C23" s="19">
        <f>+'Septiembre 2016'!B23</f>
        <v>7</v>
      </c>
      <c r="D23" s="17">
        <f t="shared" si="5"/>
        <v>142.85714285714286</v>
      </c>
      <c r="E23" s="2">
        <f>+B23+'Agosto 2017'!E23</f>
        <v>137</v>
      </c>
      <c r="F23" s="2">
        <f>+C23+'Agosto 2017'!F23</f>
        <v>116</v>
      </c>
      <c r="G23" s="17">
        <f t="shared" si="0"/>
        <v>18.103448275862068</v>
      </c>
      <c r="H23" s="2">
        <f>+B23-C23+'Agosto 2017'!H23</f>
        <v>188</v>
      </c>
      <c r="I23" s="18">
        <f>+'Septiembre 2016'!H23</f>
        <v>158</v>
      </c>
      <c r="J23" s="17">
        <f t="shared" si="1"/>
        <v>18.9873417721519</v>
      </c>
    </row>
    <row r="24" spans="1:10" ht="13" x14ac:dyDescent="0.15">
      <c r="A24" s="1" t="s">
        <v>20</v>
      </c>
      <c r="B24" s="19">
        <v>13</v>
      </c>
      <c r="C24" s="19">
        <f>+'Septiembre 2016'!B24</f>
        <v>5</v>
      </c>
      <c r="D24" s="17">
        <f t="shared" si="5"/>
        <v>160</v>
      </c>
      <c r="E24" s="2">
        <f>+B24+'Agosto 2017'!E24</f>
        <v>126</v>
      </c>
      <c r="F24" s="2">
        <f>+C24+'Agosto 2017'!F24</f>
        <v>97</v>
      </c>
      <c r="G24" s="17">
        <f t="shared" si="0"/>
        <v>29.896907216494846</v>
      </c>
      <c r="H24" s="2">
        <f>+B24-C24+'Agosto 2017'!H24</f>
        <v>161</v>
      </c>
      <c r="I24" s="18">
        <f>+'Septiembre 2016'!H24</f>
        <v>126</v>
      </c>
      <c r="J24" s="17">
        <f t="shared" si="1"/>
        <v>27.777777777777779</v>
      </c>
    </row>
    <row r="25" spans="1:10" ht="13" x14ac:dyDescent="0.15">
      <c r="A25" s="1" t="s">
        <v>22</v>
      </c>
      <c r="B25" s="19">
        <v>10</v>
      </c>
      <c r="C25" s="19">
        <f>+'Septiembre 2016'!B25</f>
        <v>21</v>
      </c>
      <c r="D25" s="17">
        <f t="shared" si="5"/>
        <v>-52.38095238095238</v>
      </c>
      <c r="E25" s="2">
        <f>+B25+'Agosto 2017'!E25</f>
        <v>209</v>
      </c>
      <c r="F25" s="2">
        <f>+C25+'Agosto 2017'!F25</f>
        <v>238</v>
      </c>
      <c r="G25" s="17">
        <f t="shared" si="0"/>
        <v>-12.184873949579831</v>
      </c>
      <c r="H25" s="2">
        <f>+B25-C25+'Agosto 2017'!H25</f>
        <v>286</v>
      </c>
      <c r="I25" s="18">
        <f>+'Septiembre 2016'!H25</f>
        <v>310</v>
      </c>
      <c r="J25" s="17">
        <f t="shared" si="1"/>
        <v>-7.741935483870968</v>
      </c>
    </row>
    <row r="26" spans="1:10" ht="13" x14ac:dyDescent="0.15">
      <c r="A26" s="1" t="s">
        <v>21</v>
      </c>
      <c r="B26" s="19">
        <v>4</v>
      </c>
      <c r="C26" s="19">
        <f>+'Septiembre 2016'!B26</f>
        <v>4</v>
      </c>
      <c r="D26" s="17">
        <f t="shared" si="5"/>
        <v>0</v>
      </c>
      <c r="E26" s="2">
        <f>+B26+'Agosto 2017'!E26</f>
        <v>63</v>
      </c>
      <c r="F26" s="2">
        <f>+C26+'Agosto 2017'!F26</f>
        <v>52</v>
      </c>
      <c r="G26" s="17">
        <f t="shared" si="0"/>
        <v>21.153846153846153</v>
      </c>
      <c r="H26" s="2">
        <f>+B26-C26+'Agosto 2017'!H26</f>
        <v>89</v>
      </c>
      <c r="I26" s="18">
        <f>+'Septiembre 2016'!H26</f>
        <v>68</v>
      </c>
      <c r="J26" s="17">
        <f t="shared" si="1"/>
        <v>30.882352941176471</v>
      </c>
    </row>
    <row r="27" spans="1:10" ht="13" x14ac:dyDescent="0.15">
      <c r="A27" s="1" t="s">
        <v>30</v>
      </c>
      <c r="B27" s="19">
        <v>3</v>
      </c>
      <c r="C27" s="19">
        <f>+'Septiembre 2016'!B27</f>
        <v>2</v>
      </c>
      <c r="D27" s="17">
        <f t="shared" si="5"/>
        <v>50</v>
      </c>
      <c r="E27" s="2">
        <f>+B27+'Agosto 2017'!E27</f>
        <v>30</v>
      </c>
      <c r="F27" s="2">
        <f>+C27+'Agosto 2017'!F27</f>
        <v>22</v>
      </c>
      <c r="G27" s="17">
        <f t="shared" si="0"/>
        <v>36.363636363636367</v>
      </c>
      <c r="H27" s="2">
        <f>+B27-C27+'Agosto 2017'!H27</f>
        <v>35</v>
      </c>
      <c r="I27" s="18">
        <f>+'Septiembre 2016'!H27</f>
        <v>25</v>
      </c>
      <c r="J27" s="17">
        <f t="shared" si="1"/>
        <v>40</v>
      </c>
    </row>
    <row r="28" spans="1:10" x14ac:dyDescent="0.15">
      <c r="A28" s="8" t="s">
        <v>27</v>
      </c>
      <c r="B28" s="6">
        <f>SUM(B20:B27)</f>
        <v>108</v>
      </c>
      <c r="C28" s="6">
        <f>SUM(C20:C27)</f>
        <v>88</v>
      </c>
      <c r="D28" s="7">
        <f t="shared" si="5"/>
        <v>22.727272727272727</v>
      </c>
      <c r="E28" s="6">
        <f>SUM(E20:E27)</f>
        <v>1162</v>
      </c>
      <c r="F28" s="6">
        <f>SUM(F20:F27)</f>
        <v>1116</v>
      </c>
      <c r="G28" s="7">
        <f>+(E28-F28)*100/F28</f>
        <v>4.1218637992831537</v>
      </c>
      <c r="H28" s="6">
        <f>SUM(H20:H27)</f>
        <v>1584</v>
      </c>
      <c r="I28" s="6">
        <f>SUM(I20:I27)</f>
        <v>1470</v>
      </c>
      <c r="J28" s="7">
        <f>+(H28-I28)*100/I28</f>
        <v>7.7551020408163263</v>
      </c>
    </row>
    <row r="29" spans="1:10" ht="14" x14ac:dyDescent="0.15">
      <c r="A29" s="16" t="s">
        <v>28</v>
      </c>
      <c r="B29" s="14">
        <f>+B7+B13+B19+B28</f>
        <v>1883</v>
      </c>
      <c r="C29" s="14">
        <f>+C7+C13+C19+C28</f>
        <v>1899</v>
      </c>
      <c r="D29" s="15">
        <f t="shared" si="5"/>
        <v>-0.84254870984728802</v>
      </c>
      <c r="E29" s="14">
        <f t="shared" ref="E29:I29" si="7">+E7+E13+E19+E28</f>
        <v>21251</v>
      </c>
      <c r="F29" s="14">
        <f t="shared" si="7"/>
        <v>21499</v>
      </c>
      <c r="G29" s="15">
        <f>+(E29-F29)*100/F29</f>
        <v>-1.1535420252104749</v>
      </c>
      <c r="H29" s="14">
        <f t="shared" si="7"/>
        <v>28053</v>
      </c>
      <c r="I29" s="14">
        <f t="shared" si="7"/>
        <v>28476</v>
      </c>
      <c r="J29" s="15">
        <f>+(H29-I29)*100/I29</f>
        <v>-1.4854614412136535</v>
      </c>
    </row>
    <row r="30" spans="1:10" x14ac:dyDescent="0.15">
      <c r="A30" s="13" t="s">
        <v>29</v>
      </c>
      <c r="B30" s="13">
        <f>+B29-B7</f>
        <v>1417</v>
      </c>
      <c r="C30" s="13">
        <f>+C29-C7</f>
        <v>1470</v>
      </c>
      <c r="D30" s="12">
        <f t="shared" si="5"/>
        <v>-3.6054421768707483</v>
      </c>
      <c r="E30" s="13">
        <f t="shared" ref="E30:I30" si="8">+E29-E7</f>
        <v>16407</v>
      </c>
      <c r="F30" s="13">
        <f t="shared" si="8"/>
        <v>16401</v>
      </c>
      <c r="G30" s="12">
        <f>+(E30-F30)*100/F30</f>
        <v>3.6583135174684471E-2</v>
      </c>
      <c r="H30" s="13">
        <f t="shared" si="8"/>
        <v>21671</v>
      </c>
      <c r="I30" s="13">
        <f t="shared" si="8"/>
        <v>21825</v>
      </c>
      <c r="J30" s="12">
        <f>+(H30-I30)*100/I30</f>
        <v>-0.70561282932416958</v>
      </c>
    </row>
    <row r="31" spans="1:10" x14ac:dyDescent="0.15">
      <c r="B31" s="19"/>
    </row>
    <row r="32" spans="1:10" x14ac:dyDescent="0.15">
      <c r="B32" s="19"/>
    </row>
    <row r="33" spans="2:2" x14ac:dyDescent="0.15">
      <c r="B33" s="19"/>
    </row>
    <row r="34" spans="2:2" x14ac:dyDescent="0.15">
      <c r="B34" s="19"/>
    </row>
    <row r="35" spans="2:2" x14ac:dyDescent="0.15">
      <c r="B35" s="19"/>
    </row>
    <row r="36" spans="2:2" x14ac:dyDescent="0.15">
      <c r="B36" s="19"/>
    </row>
    <row r="37" spans="2:2" x14ac:dyDescent="0.15">
      <c r="B37" s="19"/>
    </row>
    <row r="38" spans="2:2" x14ac:dyDescent="0.15">
      <c r="B38" s="19"/>
    </row>
    <row r="39" spans="2:2" x14ac:dyDescent="0.15">
      <c r="B39" s="19"/>
    </row>
    <row r="40" spans="2:2" x14ac:dyDescent="0.15">
      <c r="B40" s="19"/>
    </row>
    <row r="41" spans="2:2" x14ac:dyDescent="0.15">
      <c r="B41" s="19"/>
    </row>
    <row r="42" spans="2:2" x14ac:dyDescent="0.15">
      <c r="B42" s="19"/>
    </row>
    <row r="43" spans="2:2" x14ac:dyDescent="0.15">
      <c r="B43" s="19"/>
    </row>
    <row r="44" spans="2:2" x14ac:dyDescent="0.15">
      <c r="B44" s="19"/>
    </row>
    <row r="45" spans="2:2" x14ac:dyDescent="0.15">
      <c r="B45" s="19"/>
    </row>
    <row r="46" spans="2:2" x14ac:dyDescent="0.15">
      <c r="B46" s="19"/>
    </row>
    <row r="47" spans="2:2" x14ac:dyDescent="0.15">
      <c r="B47" s="19"/>
    </row>
    <row r="48" spans="2:2" x14ac:dyDescent="0.15">
      <c r="B48" s="19"/>
    </row>
    <row r="49" spans="2:2" x14ac:dyDescent="0.15">
      <c r="B49" s="19"/>
    </row>
    <row r="50" spans="2:2" x14ac:dyDescent="0.15">
      <c r="B50" s="19"/>
    </row>
    <row r="51" spans="2:2" x14ac:dyDescent="0.15">
      <c r="B51" s="19"/>
    </row>
    <row r="52" spans="2:2" x14ac:dyDescent="0.15">
      <c r="B52" s="19"/>
    </row>
    <row r="53" spans="2:2" x14ac:dyDescent="0.15">
      <c r="B53" s="19"/>
    </row>
    <row r="54" spans="2:2" x14ac:dyDescent="0.15">
      <c r="B54" s="19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70"/>
  <dimension ref="A2:J54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102</v>
      </c>
      <c r="C4" s="19">
        <f>+'Agosto 2016'!B4</f>
        <v>139</v>
      </c>
      <c r="D4" s="17">
        <f>+(B4-C4)*100/C4</f>
        <v>-26.618705035971225</v>
      </c>
      <c r="E4" s="2">
        <f>+B4+'Julio 2017'!E4</f>
        <v>1237</v>
      </c>
      <c r="F4" s="2">
        <f>+C4+'Julio 2017'!F4</f>
        <v>1367</v>
      </c>
      <c r="G4" s="17">
        <f t="shared" ref="G4:G27" si="0">+(E4-F4)*100/F4</f>
        <v>-9.5098756400877829</v>
      </c>
      <c r="H4" s="2">
        <f>+B4-C4+'Julio 2017'!H4</f>
        <v>1799</v>
      </c>
      <c r="I4" s="18">
        <f>+'Agosto 2016'!H4</f>
        <v>1940</v>
      </c>
      <c r="J4" s="17">
        <f t="shared" ref="J4:J27" si="1">+(H4-I4)*100/I4</f>
        <v>-7.268041237113402</v>
      </c>
    </row>
    <row r="5" spans="1:10" ht="13" x14ac:dyDescent="0.15">
      <c r="A5" s="1" t="s">
        <v>5</v>
      </c>
      <c r="B5" s="19">
        <v>145</v>
      </c>
      <c r="C5" s="19">
        <f>+'Agosto 2016'!B5</f>
        <v>174</v>
      </c>
      <c r="D5" s="17">
        <f t="shared" ref="D5:D18" si="2">+(B5-C5)*100/C5</f>
        <v>-16.666666666666668</v>
      </c>
      <c r="E5" s="2">
        <f>+B5+'Julio 2017'!E5</f>
        <v>1458</v>
      </c>
      <c r="F5" s="2">
        <f>+C5+'Julio 2017'!F5</f>
        <v>1547</v>
      </c>
      <c r="G5" s="17">
        <f t="shared" si="0"/>
        <v>-5.7530704589528119</v>
      </c>
      <c r="H5" s="2">
        <f>+B5-C5+'Julio 2017'!H5</f>
        <v>2115</v>
      </c>
      <c r="I5" s="18">
        <f>+'Agosto 2016'!H5</f>
        <v>2208</v>
      </c>
      <c r="J5" s="17">
        <f t="shared" si="1"/>
        <v>-4.2119565217391308</v>
      </c>
    </row>
    <row r="6" spans="1:10" ht="13" x14ac:dyDescent="0.15">
      <c r="A6" s="1" t="s">
        <v>6</v>
      </c>
      <c r="B6" s="19">
        <v>154</v>
      </c>
      <c r="C6" s="19">
        <f>+'Agosto 2016'!B6</f>
        <v>186</v>
      </c>
      <c r="D6" s="17">
        <f t="shared" si="2"/>
        <v>-17.204301075268816</v>
      </c>
      <c r="E6" s="2">
        <f>+B6+'Julio 2017'!E6</f>
        <v>1683</v>
      </c>
      <c r="F6" s="2">
        <f>+C6+'Julio 2017'!F6</f>
        <v>1755</v>
      </c>
      <c r="G6" s="17">
        <f t="shared" si="0"/>
        <v>-4.1025641025641022</v>
      </c>
      <c r="H6" s="2">
        <f>+B6-C6+'Julio 2017'!H6</f>
        <v>2431</v>
      </c>
      <c r="I6" s="18">
        <f>+'Agosto 2016'!H6</f>
        <v>2528</v>
      </c>
      <c r="J6" s="17">
        <f t="shared" si="1"/>
        <v>-3.837025316455696</v>
      </c>
    </row>
    <row r="7" spans="1:10" x14ac:dyDescent="0.15">
      <c r="A7" s="8" t="s">
        <v>1</v>
      </c>
      <c r="B7" s="6">
        <f t="shared" ref="B7" si="3">+B4+B5+B6</f>
        <v>401</v>
      </c>
      <c r="C7" s="6">
        <f>SUM(C4:C6)</f>
        <v>499</v>
      </c>
      <c r="D7" s="7">
        <f>+(B7-C7)*100/C7</f>
        <v>-19.639278557114228</v>
      </c>
      <c r="E7" s="6">
        <f>SUM(E4:E6)</f>
        <v>4378</v>
      </c>
      <c r="F7" s="6">
        <f>SUM(F4:F6)</f>
        <v>4669</v>
      </c>
      <c r="G7" s="7">
        <f t="shared" si="0"/>
        <v>-6.2325979867209256</v>
      </c>
      <c r="H7" s="6">
        <f>SUM(H4:H6)</f>
        <v>6345</v>
      </c>
      <c r="I7" s="6">
        <f>SUM(I4:I6)</f>
        <v>6676</v>
      </c>
      <c r="J7" s="7">
        <f t="shared" si="1"/>
        <v>-4.9580587177950868</v>
      </c>
    </row>
    <row r="8" spans="1:10" ht="13" x14ac:dyDescent="0.15">
      <c r="A8" s="1" t="s">
        <v>7</v>
      </c>
      <c r="B8" s="19">
        <v>176</v>
      </c>
      <c r="C8" s="19">
        <f>+'Agosto 2016'!B8</f>
        <v>192</v>
      </c>
      <c r="D8" s="17">
        <f t="shared" si="2"/>
        <v>-8.3333333333333339</v>
      </c>
      <c r="E8" s="2">
        <f>+B8+'Julio 2017'!E8</f>
        <v>1770</v>
      </c>
      <c r="F8" s="2">
        <f>+C8+'Julio 2017'!F8</f>
        <v>1820</v>
      </c>
      <c r="G8" s="17">
        <f t="shared" si="0"/>
        <v>-2.7472527472527473</v>
      </c>
      <c r="H8" s="2">
        <f>+B8-C8+'Julio 2017'!H8</f>
        <v>2539</v>
      </c>
      <c r="I8" s="18">
        <f>+'Agosto 2016'!H8</f>
        <v>2631</v>
      </c>
      <c r="J8" s="17">
        <f t="shared" si="1"/>
        <v>-3.4967692892436335</v>
      </c>
    </row>
    <row r="9" spans="1:10" ht="13" x14ac:dyDescent="0.15">
      <c r="A9" s="1" t="s">
        <v>8</v>
      </c>
      <c r="B9" s="19">
        <v>160</v>
      </c>
      <c r="C9" s="19">
        <f>+'Agosto 2016'!B9</f>
        <v>198</v>
      </c>
      <c r="D9" s="17">
        <f t="shared" si="2"/>
        <v>-19.19191919191919</v>
      </c>
      <c r="E9" s="2">
        <f>+B9+'Julio 2017'!E9</f>
        <v>2035</v>
      </c>
      <c r="F9" s="2">
        <f>+C9+'Julio 2017'!F9</f>
        <v>2076</v>
      </c>
      <c r="G9" s="17">
        <f t="shared" si="0"/>
        <v>-1.9749518304431599</v>
      </c>
      <c r="H9" s="2">
        <f>+B9-C9+'Julio 2017'!H9</f>
        <v>2953</v>
      </c>
      <c r="I9" s="18">
        <f>+'Agosto 2016'!H9</f>
        <v>3018</v>
      </c>
      <c r="J9" s="17">
        <f t="shared" si="1"/>
        <v>-2.1537442014579193</v>
      </c>
    </row>
    <row r="10" spans="1:10" ht="13" x14ac:dyDescent="0.15">
      <c r="A10" s="1" t="s">
        <v>9</v>
      </c>
      <c r="B10" s="19">
        <v>224</v>
      </c>
      <c r="C10" s="19">
        <f>+'Agosto 2016'!B10</f>
        <v>280</v>
      </c>
      <c r="D10" s="17">
        <f t="shared" si="2"/>
        <v>-20</v>
      </c>
      <c r="E10" s="2">
        <f>+B10+'Julio 2017'!E10</f>
        <v>2748</v>
      </c>
      <c r="F10" s="2">
        <f>+C10+'Julio 2017'!F10</f>
        <v>2831</v>
      </c>
      <c r="G10" s="17">
        <f t="shared" si="0"/>
        <v>-2.9318262098198518</v>
      </c>
      <c r="H10" s="2">
        <f>+B10-C10+'Julio 2017'!H10</f>
        <v>3990</v>
      </c>
      <c r="I10" s="18">
        <f>+'Agosto 2016'!H10</f>
        <v>4106</v>
      </c>
      <c r="J10" s="17">
        <f t="shared" si="1"/>
        <v>-2.82513395031661</v>
      </c>
    </row>
    <row r="11" spans="1:10" ht="13" x14ac:dyDescent="0.15">
      <c r="A11" s="1" t="s">
        <v>10</v>
      </c>
      <c r="B11" s="19">
        <v>183</v>
      </c>
      <c r="C11" s="19">
        <f>+'Agosto 2016'!B11</f>
        <v>212</v>
      </c>
      <c r="D11" s="17">
        <f t="shared" si="2"/>
        <v>-13.679245283018869</v>
      </c>
      <c r="E11" s="2">
        <f>+B11+'Julio 2017'!E11</f>
        <v>2053</v>
      </c>
      <c r="F11" s="2">
        <f>+C11+'Julio 2017'!F11</f>
        <v>2013</v>
      </c>
      <c r="G11" s="17">
        <f t="shared" si="0"/>
        <v>1.9870839542970691</v>
      </c>
      <c r="H11" s="2">
        <f>+B11-C11+'Julio 2017'!H11</f>
        <v>2947</v>
      </c>
      <c r="I11" s="18">
        <f>+'Agosto 2016'!H11</f>
        <v>2950</v>
      </c>
      <c r="J11" s="17">
        <f t="shared" si="1"/>
        <v>-0.10169491525423729</v>
      </c>
    </row>
    <row r="12" spans="1:10" ht="13" x14ac:dyDescent="0.15">
      <c r="A12" s="1" t="s">
        <v>11</v>
      </c>
      <c r="B12" s="19">
        <v>172</v>
      </c>
      <c r="C12" s="19">
        <f>+'Agosto 2016'!B12</f>
        <v>194</v>
      </c>
      <c r="D12" s="17">
        <f t="shared" si="2"/>
        <v>-11.340206185567011</v>
      </c>
      <c r="E12" s="2">
        <f>+B12+'Julio 2017'!E12</f>
        <v>2126</v>
      </c>
      <c r="F12" s="2">
        <f>+C12+'Julio 2017'!F12</f>
        <v>2002</v>
      </c>
      <c r="G12" s="17">
        <f t="shared" si="0"/>
        <v>6.1938061938061937</v>
      </c>
      <c r="H12" s="2">
        <f>+B12-C12+'Julio 2017'!H12</f>
        <v>3010</v>
      </c>
      <c r="I12" s="18">
        <f>+'Agosto 2016'!H12</f>
        <v>2900</v>
      </c>
      <c r="J12" s="17">
        <f t="shared" si="1"/>
        <v>3.7931034482758621</v>
      </c>
    </row>
    <row r="13" spans="1:10" x14ac:dyDescent="0.15">
      <c r="A13" s="8" t="s">
        <v>2</v>
      </c>
      <c r="B13" s="6">
        <f t="shared" ref="B13" si="4">+B8+B9+B10+B11+B12</f>
        <v>915</v>
      </c>
      <c r="C13" s="6">
        <f>SUM(C8:C12)</f>
        <v>1076</v>
      </c>
      <c r="D13" s="7">
        <f>+(B13-C13)*100/C13</f>
        <v>-14.962825278810408</v>
      </c>
      <c r="E13" s="6">
        <f>SUM(E8:E12)</f>
        <v>10732</v>
      </c>
      <c r="F13" s="6">
        <f>SUM(F8:F12)</f>
        <v>10742</v>
      </c>
      <c r="G13" s="7">
        <f t="shared" si="0"/>
        <v>-9.30925339787749E-2</v>
      </c>
      <c r="H13" s="6">
        <f>SUM(H8:H12)</f>
        <v>15439</v>
      </c>
      <c r="I13" s="6">
        <f>SUM(I8:I12)</f>
        <v>15605</v>
      </c>
      <c r="J13" s="7">
        <f t="shared" si="1"/>
        <v>-1.0637616148670297</v>
      </c>
    </row>
    <row r="14" spans="1:10" ht="13" x14ac:dyDescent="0.15">
      <c r="A14" s="1" t="s">
        <v>12</v>
      </c>
      <c r="B14" s="19">
        <v>100</v>
      </c>
      <c r="C14" s="19">
        <f>+'Agosto 2016'!B14</f>
        <v>95</v>
      </c>
      <c r="D14" s="17">
        <f t="shared" si="2"/>
        <v>5.2631578947368425</v>
      </c>
      <c r="E14" s="2">
        <f>+B14+'Julio 2017'!E14</f>
        <v>1049</v>
      </c>
      <c r="F14" s="2">
        <f>+C14+'Julio 2017'!F14</f>
        <v>978</v>
      </c>
      <c r="G14" s="17">
        <f t="shared" si="0"/>
        <v>7.259713701431493</v>
      </c>
      <c r="H14" s="2">
        <f>+B14-C14+'Julio 2017'!H14</f>
        <v>1530</v>
      </c>
      <c r="I14" s="18">
        <f>+'Agosto 2016'!H14</f>
        <v>1431</v>
      </c>
      <c r="J14" s="17">
        <f t="shared" si="1"/>
        <v>6.9182389937106921</v>
      </c>
    </row>
    <row r="15" spans="1:10" ht="13" x14ac:dyDescent="0.15">
      <c r="A15" s="1" t="s">
        <v>13</v>
      </c>
      <c r="B15" s="19">
        <v>61</v>
      </c>
      <c r="C15" s="19">
        <f>+'Agosto 2016'!B15</f>
        <v>72</v>
      </c>
      <c r="D15" s="17">
        <f t="shared" si="2"/>
        <v>-15.277777777777779</v>
      </c>
      <c r="E15" s="2">
        <f>+B15+'Julio 2017'!E15</f>
        <v>752</v>
      </c>
      <c r="F15" s="2">
        <f>+C15+'Julio 2017'!F15</f>
        <v>721</v>
      </c>
      <c r="G15" s="17">
        <f t="shared" si="0"/>
        <v>4.2995839112343965</v>
      </c>
      <c r="H15" s="2">
        <f>+B15-C15+'Julio 2017'!H15</f>
        <v>1081</v>
      </c>
      <c r="I15" s="18">
        <f>+'Agosto 2016'!H15</f>
        <v>1095</v>
      </c>
      <c r="J15" s="17">
        <f t="shared" si="1"/>
        <v>-1.2785388127853881</v>
      </c>
    </row>
    <row r="16" spans="1:10" ht="13" x14ac:dyDescent="0.15">
      <c r="A16" s="1" t="s">
        <v>14</v>
      </c>
      <c r="B16" s="19">
        <v>49</v>
      </c>
      <c r="C16" s="19">
        <f>+'Agosto 2016'!B16</f>
        <v>70</v>
      </c>
      <c r="D16" s="17">
        <f t="shared" si="2"/>
        <v>-30</v>
      </c>
      <c r="E16" s="2">
        <f>+B16+'Julio 2017'!E16</f>
        <v>661</v>
      </c>
      <c r="F16" s="2">
        <f>+C16+'Julio 2017'!F16</f>
        <v>717</v>
      </c>
      <c r="G16" s="17">
        <f t="shared" si="0"/>
        <v>-7.8103207810320781</v>
      </c>
      <c r="H16" s="2">
        <f>+B16-C16+'Julio 2017'!H16</f>
        <v>1017</v>
      </c>
      <c r="I16" s="18">
        <f>+'Agosto 2016'!H16</f>
        <v>1073</v>
      </c>
      <c r="J16" s="17">
        <f t="shared" si="1"/>
        <v>-5.2190121155638396</v>
      </c>
    </row>
    <row r="17" spans="1:10" ht="13" x14ac:dyDescent="0.15">
      <c r="A17" s="1" t="s">
        <v>15</v>
      </c>
      <c r="B17" s="19">
        <v>37</v>
      </c>
      <c r="C17" s="19">
        <f>+'Agosto 2016'!B17</f>
        <v>50</v>
      </c>
      <c r="D17" s="17">
        <f t="shared" si="2"/>
        <v>-26</v>
      </c>
      <c r="E17" s="2">
        <f>+B17+'Julio 2017'!E17</f>
        <v>475</v>
      </c>
      <c r="F17" s="2">
        <f>+C17+'Julio 2017'!F17</f>
        <v>485</v>
      </c>
      <c r="G17" s="17">
        <f t="shared" si="0"/>
        <v>-2.0618556701030926</v>
      </c>
      <c r="H17" s="2">
        <f>+B17-C17+'Julio 2017'!H17</f>
        <v>706</v>
      </c>
      <c r="I17" s="18">
        <f>+'Agosto 2016'!H17</f>
        <v>736</v>
      </c>
      <c r="J17" s="17">
        <f t="shared" si="1"/>
        <v>-4.0760869565217392</v>
      </c>
    </row>
    <row r="18" spans="1:10" ht="13" x14ac:dyDescent="0.15">
      <c r="A18" s="1" t="s">
        <v>31</v>
      </c>
      <c r="B18" s="19">
        <v>23</v>
      </c>
      <c r="C18" s="19">
        <f>+'Agosto 2016'!B18</f>
        <v>24</v>
      </c>
      <c r="D18" s="17">
        <f t="shared" si="2"/>
        <v>-4.166666666666667</v>
      </c>
      <c r="E18" s="2">
        <f>+B18+'Julio 2017'!E18</f>
        <v>267</v>
      </c>
      <c r="F18" s="2">
        <f>+C18+'Julio 2017'!F18</f>
        <v>260</v>
      </c>
      <c r="G18" s="17">
        <f t="shared" si="0"/>
        <v>2.6923076923076925</v>
      </c>
      <c r="H18" s="2">
        <f>+B18-C18+'Julio 2017'!H18</f>
        <v>387</v>
      </c>
      <c r="I18" s="18">
        <f>+'Agosto 2016'!H18</f>
        <v>399</v>
      </c>
      <c r="J18" s="17">
        <f t="shared" si="1"/>
        <v>-3.007518796992481</v>
      </c>
    </row>
    <row r="19" spans="1:10" x14ac:dyDescent="0.15">
      <c r="A19" s="8" t="s">
        <v>3</v>
      </c>
      <c r="B19" s="6">
        <f t="shared" ref="B19" si="5">+B14+B16+B15+B17+B18</f>
        <v>270</v>
      </c>
      <c r="C19" s="6">
        <f>SUM(C14:C18)</f>
        <v>311</v>
      </c>
      <c r="D19" s="7">
        <f>+(B19-C19)*100/C19</f>
        <v>-13.183279742765274</v>
      </c>
      <c r="E19" s="6">
        <f>SUM(E14:E18)</f>
        <v>3204</v>
      </c>
      <c r="F19" s="6">
        <f>SUM(F14:F18)</f>
        <v>3161</v>
      </c>
      <c r="G19" s="7">
        <f t="shared" si="0"/>
        <v>1.3603290098070231</v>
      </c>
      <c r="H19" s="6">
        <f>SUM(H14:H18)</f>
        <v>4721</v>
      </c>
      <c r="I19" s="6">
        <f>SUM(I14:I18)</f>
        <v>4734</v>
      </c>
      <c r="J19" s="7">
        <f t="shared" si="1"/>
        <v>-0.2746092099704267</v>
      </c>
    </row>
    <row r="20" spans="1:10" ht="13" x14ac:dyDescent="0.15">
      <c r="A20" s="1" t="s">
        <v>16</v>
      </c>
      <c r="B20" s="19">
        <v>19</v>
      </c>
      <c r="C20" s="19">
        <f>+'Agosto 2016'!B20</f>
        <v>23</v>
      </c>
      <c r="D20" s="17">
        <f t="shared" ref="D20:D27" si="6">+(B20-C20)*100/C20</f>
        <v>-17.391304347826086</v>
      </c>
      <c r="E20" s="2">
        <f>+B20+'Julio 2017'!E20</f>
        <v>218</v>
      </c>
      <c r="F20" s="2">
        <f>+C20+'Julio 2017'!F20</f>
        <v>221</v>
      </c>
      <c r="G20" s="17">
        <f t="shared" si="0"/>
        <v>-1.3574660633484164</v>
      </c>
      <c r="H20" s="2">
        <f>+B20-C20+'Julio 2017'!H20</f>
        <v>331</v>
      </c>
      <c r="I20" s="18">
        <f>+'Agosto 2016'!H20</f>
        <v>317</v>
      </c>
      <c r="J20" s="17">
        <f t="shared" si="1"/>
        <v>4.4164037854889591</v>
      </c>
    </row>
    <row r="21" spans="1:10" ht="13" x14ac:dyDescent="0.15">
      <c r="A21" s="1" t="s">
        <v>17</v>
      </c>
      <c r="B21" s="19">
        <v>36</v>
      </c>
      <c r="C21" s="19">
        <f>+'Agosto 2016'!B21</f>
        <v>20</v>
      </c>
      <c r="D21" s="17">
        <f t="shared" si="6"/>
        <v>80</v>
      </c>
      <c r="E21" s="2">
        <f>+B21+'Julio 2017'!E21</f>
        <v>241</v>
      </c>
      <c r="F21" s="2">
        <f>+C21+'Julio 2017'!F21</f>
        <v>226</v>
      </c>
      <c r="G21" s="17">
        <f t="shared" si="0"/>
        <v>6.6371681415929205</v>
      </c>
      <c r="H21" s="2">
        <f>+B21-C21+'Julio 2017'!H21</f>
        <v>358</v>
      </c>
      <c r="I21" s="18">
        <f>+'Agosto 2016'!H21</f>
        <v>335</v>
      </c>
      <c r="J21" s="17">
        <f t="shared" si="1"/>
        <v>6.8656716417910451</v>
      </c>
    </row>
    <row r="22" spans="1:10" ht="13" x14ac:dyDescent="0.15">
      <c r="A22" s="1" t="s">
        <v>19</v>
      </c>
      <c r="B22" s="19">
        <v>8</v>
      </c>
      <c r="C22" s="19">
        <f>+'Agosto 2016'!B22</f>
        <v>7</v>
      </c>
      <c r="D22" s="17">
        <f t="shared" si="6"/>
        <v>14.285714285714286</v>
      </c>
      <c r="E22" s="2">
        <f>+B22+'Julio 2017'!E22</f>
        <v>77</v>
      </c>
      <c r="F22" s="2">
        <f>+C22+'Julio 2017'!F22</f>
        <v>95</v>
      </c>
      <c r="G22" s="17">
        <f t="shared" si="0"/>
        <v>-18.94736842105263</v>
      </c>
      <c r="H22" s="2">
        <f>+B22-C22+'Julio 2017'!H22</f>
        <v>124</v>
      </c>
      <c r="I22" s="18">
        <f>+'Agosto 2016'!H22</f>
        <v>138</v>
      </c>
      <c r="J22" s="17">
        <f t="shared" si="1"/>
        <v>-10.144927536231885</v>
      </c>
    </row>
    <row r="23" spans="1:10" ht="13" x14ac:dyDescent="0.15">
      <c r="A23" s="1" t="s">
        <v>18</v>
      </c>
      <c r="B23" s="19">
        <v>10</v>
      </c>
      <c r="C23" s="19">
        <f>+'Agosto 2016'!B23</f>
        <v>10</v>
      </c>
      <c r="D23" s="17">
        <f t="shared" si="6"/>
        <v>0</v>
      </c>
      <c r="E23" s="2">
        <f>+B23+'Julio 2017'!E23</f>
        <v>120</v>
      </c>
      <c r="F23" s="2">
        <f>+C23+'Julio 2017'!F23</f>
        <v>109</v>
      </c>
      <c r="G23" s="17">
        <f t="shared" si="0"/>
        <v>10.091743119266056</v>
      </c>
      <c r="H23" s="2">
        <f>+B23-C23+'Julio 2017'!H23</f>
        <v>178</v>
      </c>
      <c r="I23" s="18">
        <f>+'Agosto 2016'!H23</f>
        <v>160</v>
      </c>
      <c r="J23" s="17">
        <f t="shared" si="1"/>
        <v>11.25</v>
      </c>
    </row>
    <row r="24" spans="1:10" ht="13" x14ac:dyDescent="0.15">
      <c r="A24" s="1" t="s">
        <v>20</v>
      </c>
      <c r="B24" s="19">
        <v>10</v>
      </c>
      <c r="C24" s="19">
        <f>+'Agosto 2016'!B24</f>
        <v>7</v>
      </c>
      <c r="D24" s="17">
        <f t="shared" si="6"/>
        <v>42.857142857142854</v>
      </c>
      <c r="E24" s="2">
        <f>+B24+'Julio 2017'!E24</f>
        <v>113</v>
      </c>
      <c r="F24" s="2">
        <f>+C24+'Julio 2017'!F24</f>
        <v>92</v>
      </c>
      <c r="G24" s="17">
        <f t="shared" si="0"/>
        <v>22.826086956521738</v>
      </c>
      <c r="H24" s="2">
        <f>+B24-C24+'Julio 2017'!H24</f>
        <v>153</v>
      </c>
      <c r="I24" s="18">
        <f>+'Agosto 2016'!H24</f>
        <v>133</v>
      </c>
      <c r="J24" s="17">
        <f t="shared" si="1"/>
        <v>15.037593984962406</v>
      </c>
    </row>
    <row r="25" spans="1:10" ht="13" x14ac:dyDescent="0.15">
      <c r="A25" s="1" t="s">
        <v>22</v>
      </c>
      <c r="B25" s="19">
        <v>20</v>
      </c>
      <c r="C25" s="19">
        <f>+'Agosto 2016'!B25</f>
        <v>19</v>
      </c>
      <c r="D25" s="17">
        <f t="shared" si="6"/>
        <v>5.2631578947368425</v>
      </c>
      <c r="E25" s="2">
        <f>+B25+'Julio 2017'!E25</f>
        <v>199</v>
      </c>
      <c r="F25" s="2">
        <f>+C25+'Julio 2017'!F25</f>
        <v>217</v>
      </c>
      <c r="G25" s="17">
        <f t="shared" si="0"/>
        <v>-8.2949308755760374</v>
      </c>
      <c r="H25" s="2">
        <f>+B25-C25+'Julio 2017'!H25</f>
        <v>297</v>
      </c>
      <c r="I25" s="18">
        <f>+'Agosto 2016'!H25</f>
        <v>305</v>
      </c>
      <c r="J25" s="17">
        <f t="shared" si="1"/>
        <v>-2.622950819672131</v>
      </c>
    </row>
    <row r="26" spans="1:10" ht="13" x14ac:dyDescent="0.15">
      <c r="A26" s="1" t="s">
        <v>21</v>
      </c>
      <c r="B26" s="19">
        <v>8</v>
      </c>
      <c r="C26" s="19">
        <f>+'Agosto 2016'!B26</f>
        <v>6</v>
      </c>
      <c r="D26" s="17">
        <f t="shared" si="6"/>
        <v>33.333333333333336</v>
      </c>
      <c r="E26" s="2">
        <f>+B26+'Julio 2017'!E26</f>
        <v>59</v>
      </c>
      <c r="F26" s="2">
        <f>+C26+'Julio 2017'!F26</f>
        <v>48</v>
      </c>
      <c r="G26" s="17">
        <f t="shared" si="0"/>
        <v>22.916666666666668</v>
      </c>
      <c r="H26" s="2">
        <f>+B26-C26+'Julio 2017'!H26</f>
        <v>89</v>
      </c>
      <c r="I26" s="18">
        <f>+'Agosto 2016'!H26</f>
        <v>75</v>
      </c>
      <c r="J26" s="17">
        <f t="shared" si="1"/>
        <v>18.666666666666668</v>
      </c>
    </row>
    <row r="27" spans="1:10" ht="13" x14ac:dyDescent="0.15">
      <c r="A27" s="1" t="s">
        <v>30</v>
      </c>
      <c r="B27" s="19">
        <v>2</v>
      </c>
      <c r="C27" s="19">
        <f>+'Agosto 2016'!B27</f>
        <v>2</v>
      </c>
      <c r="D27" s="17">
        <f t="shared" si="6"/>
        <v>0</v>
      </c>
      <c r="E27" s="2">
        <f>+B27+'Julio 2017'!E27</f>
        <v>27</v>
      </c>
      <c r="F27" s="2">
        <f>+C27+'Julio 2017'!F27</f>
        <v>20</v>
      </c>
      <c r="G27" s="17">
        <f t="shared" si="0"/>
        <v>35</v>
      </c>
      <c r="H27" s="2">
        <f>+B27-C27+'Julio 2017'!H27</f>
        <v>34</v>
      </c>
      <c r="I27" s="18">
        <f>+'Agosto 2016'!H27</f>
        <v>23</v>
      </c>
      <c r="J27" s="17">
        <f t="shared" si="1"/>
        <v>47.826086956521742</v>
      </c>
    </row>
    <row r="28" spans="1:10" x14ac:dyDescent="0.15">
      <c r="A28" s="8" t="s">
        <v>27</v>
      </c>
      <c r="B28" s="6">
        <f>SUM(B20:B27)</f>
        <v>113</v>
      </c>
      <c r="C28" s="6">
        <f>SUM(C20:C27)</f>
        <v>94</v>
      </c>
      <c r="D28" s="7">
        <f>+(B28-C28)*100/C28</f>
        <v>20.212765957446809</v>
      </c>
      <c r="E28" s="6">
        <f>SUM(E20:E27)</f>
        <v>1054</v>
      </c>
      <c r="F28" s="6">
        <f>SUM(F20:F27)</f>
        <v>1028</v>
      </c>
      <c r="G28" s="7">
        <f>+(E28-F28)*100/F28</f>
        <v>2.5291828793774318</v>
      </c>
      <c r="H28" s="6">
        <f>SUM(H20:H27)</f>
        <v>1564</v>
      </c>
      <c r="I28" s="6">
        <f>SUM(I20:I27)</f>
        <v>1486</v>
      </c>
      <c r="J28" s="7">
        <f>+(H28-I28)*100/I28</f>
        <v>5.2489905787348583</v>
      </c>
    </row>
    <row r="29" spans="1:10" ht="14" x14ac:dyDescent="0.15">
      <c r="A29" s="16" t="s">
        <v>28</v>
      </c>
      <c r="B29" s="14">
        <f>+B7+B13+B19+B28</f>
        <v>1699</v>
      </c>
      <c r="C29" s="14">
        <f>+C7+C13+C19+C28</f>
        <v>1980</v>
      </c>
      <c r="D29" s="15">
        <f>+(B29-C29)*100/C29</f>
        <v>-14.191919191919192</v>
      </c>
      <c r="E29" s="14">
        <f t="shared" ref="E29:I29" si="7">+E7+E13+E19+E28</f>
        <v>19368</v>
      </c>
      <c r="F29" s="14">
        <f t="shared" si="7"/>
        <v>19600</v>
      </c>
      <c r="G29" s="15">
        <f>+(E29-F29)*100/F29</f>
        <v>-1.1836734693877551</v>
      </c>
      <c r="H29" s="14">
        <f t="shared" si="7"/>
        <v>28069</v>
      </c>
      <c r="I29" s="14">
        <f t="shared" si="7"/>
        <v>28501</v>
      </c>
      <c r="J29" s="15">
        <f>+(H29-I29)*100/I29</f>
        <v>-1.5157362899547384</v>
      </c>
    </row>
    <row r="30" spans="1:10" x14ac:dyDescent="0.15">
      <c r="A30" s="13" t="s">
        <v>29</v>
      </c>
      <c r="B30" s="13">
        <f>+B29-B7</f>
        <v>1298</v>
      </c>
      <c r="C30" s="13">
        <f>+C29-C7</f>
        <v>1481</v>
      </c>
      <c r="D30" s="12">
        <f>+(B30-C30)*100/C30</f>
        <v>-12.356515867656988</v>
      </c>
      <c r="E30" s="13">
        <f t="shared" ref="E30:I30" si="8">+E29-E7</f>
        <v>14990</v>
      </c>
      <c r="F30" s="13">
        <f t="shared" si="8"/>
        <v>14931</v>
      </c>
      <c r="G30" s="12">
        <f>+(E30-F30)*100/F30</f>
        <v>0.39515102806242047</v>
      </c>
      <c r="H30" s="13">
        <f t="shared" si="8"/>
        <v>21724</v>
      </c>
      <c r="I30" s="13">
        <f t="shared" si="8"/>
        <v>21825</v>
      </c>
      <c r="J30" s="12">
        <f>+(H30-I30)*100/I30</f>
        <v>-0.4627720504009164</v>
      </c>
    </row>
    <row r="31" spans="1:10" x14ac:dyDescent="0.15">
      <c r="B31" s="19"/>
    </row>
    <row r="32" spans="1:10" x14ac:dyDescent="0.15">
      <c r="B32" s="19"/>
    </row>
    <row r="33" spans="2:2" x14ac:dyDescent="0.15">
      <c r="B33" s="19"/>
    </row>
    <row r="34" spans="2:2" x14ac:dyDescent="0.15">
      <c r="B34" s="19"/>
    </row>
    <row r="35" spans="2:2" x14ac:dyDescent="0.15">
      <c r="B35" s="19"/>
    </row>
    <row r="36" spans="2:2" x14ac:dyDescent="0.15">
      <c r="B36" s="19"/>
    </row>
    <row r="37" spans="2:2" x14ac:dyDescent="0.15">
      <c r="B37" s="19"/>
    </row>
    <row r="38" spans="2:2" x14ac:dyDescent="0.15">
      <c r="B38" s="19"/>
    </row>
    <row r="39" spans="2:2" x14ac:dyDescent="0.15">
      <c r="B39" s="19"/>
    </row>
    <row r="40" spans="2:2" x14ac:dyDescent="0.15">
      <c r="B40" s="19"/>
    </row>
    <row r="41" spans="2:2" x14ac:dyDescent="0.15">
      <c r="B41" s="19"/>
    </row>
    <row r="42" spans="2:2" x14ac:dyDescent="0.15">
      <c r="B42" s="19"/>
    </row>
    <row r="43" spans="2:2" x14ac:dyDescent="0.15">
      <c r="B43" s="19"/>
    </row>
    <row r="44" spans="2:2" x14ac:dyDescent="0.15">
      <c r="B44" s="19"/>
    </row>
    <row r="45" spans="2:2" x14ac:dyDescent="0.15">
      <c r="B45" s="19"/>
    </row>
    <row r="46" spans="2:2" x14ac:dyDescent="0.15">
      <c r="B46" s="19"/>
    </row>
    <row r="47" spans="2:2" x14ac:dyDescent="0.15">
      <c r="B47" s="19"/>
    </row>
    <row r="48" spans="2:2" x14ac:dyDescent="0.15">
      <c r="B48" s="19"/>
    </row>
    <row r="49" spans="2:2" x14ac:dyDescent="0.15">
      <c r="B49" s="19"/>
    </row>
    <row r="50" spans="2:2" x14ac:dyDescent="0.15">
      <c r="B50" s="19"/>
    </row>
    <row r="51" spans="2:2" x14ac:dyDescent="0.15">
      <c r="B51" s="19"/>
    </row>
    <row r="52" spans="2:2" x14ac:dyDescent="0.15">
      <c r="B52" s="19"/>
    </row>
    <row r="53" spans="2:2" x14ac:dyDescent="0.15">
      <c r="B53" s="19"/>
    </row>
    <row r="54" spans="2:2" x14ac:dyDescent="0.15">
      <c r="B54" s="19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71"/>
  <dimension ref="A2:J54"/>
  <sheetViews>
    <sheetView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140</v>
      </c>
      <c r="C4" s="19">
        <f>+'Julio 2016'!B4</f>
        <v>172</v>
      </c>
      <c r="D4" s="17">
        <f>+(B4-C4)*100/C4</f>
        <v>-18.604651162790699</v>
      </c>
      <c r="E4" s="2">
        <f>+B4+'Junio 2017'!E4</f>
        <v>1135</v>
      </c>
      <c r="F4" s="2">
        <f>+C4+'Junio 2017'!F4</f>
        <v>1228</v>
      </c>
      <c r="G4" s="17">
        <f t="shared" ref="G4:G27" si="0">+(E4-F4)*100/F4</f>
        <v>-7.5732899022801305</v>
      </c>
      <c r="H4" s="2">
        <f>+B4-C4+'Junio 2017'!H4</f>
        <v>1836</v>
      </c>
      <c r="I4" s="18">
        <f>+'Julio 2016'!H4</f>
        <v>1932</v>
      </c>
      <c r="J4" s="17">
        <f t="shared" ref="J4:J27" si="1">+(H4-I4)*100/I4</f>
        <v>-4.9689440993788816</v>
      </c>
    </row>
    <row r="5" spans="1:10" ht="13" x14ac:dyDescent="0.15">
      <c r="A5" s="1" t="s">
        <v>5</v>
      </c>
      <c r="B5" s="19">
        <v>156</v>
      </c>
      <c r="C5" s="19">
        <f>+'Julio 2016'!B5</f>
        <v>159</v>
      </c>
      <c r="D5" s="17">
        <f t="shared" ref="D5:D18" si="2">+(B5-C5)*100/C5</f>
        <v>-1.8867924528301887</v>
      </c>
      <c r="E5" s="2">
        <f>+B5+'Junio 2017'!E5</f>
        <v>1313</v>
      </c>
      <c r="F5" s="2">
        <f>+C5+'Junio 2017'!F5</f>
        <v>1373</v>
      </c>
      <c r="G5" s="17">
        <f t="shared" si="0"/>
        <v>-4.369992716678806</v>
      </c>
      <c r="H5" s="2">
        <f>+B5-C5+'Junio 2017'!H5</f>
        <v>2144</v>
      </c>
      <c r="I5" s="18">
        <f>+'Julio 2016'!H5</f>
        <v>2159</v>
      </c>
      <c r="J5" s="17">
        <f t="shared" si="1"/>
        <v>-0.69476609541454382</v>
      </c>
    </row>
    <row r="6" spans="1:10" ht="13" x14ac:dyDescent="0.15">
      <c r="A6" s="1" t="s">
        <v>6</v>
      </c>
      <c r="B6" s="19">
        <v>183</v>
      </c>
      <c r="C6" s="19">
        <f>+'Julio 2016'!B6</f>
        <v>202</v>
      </c>
      <c r="D6" s="17">
        <f t="shared" si="2"/>
        <v>-9.4059405940594054</v>
      </c>
      <c r="E6" s="2">
        <f>+B6+'Junio 2017'!E6</f>
        <v>1529</v>
      </c>
      <c r="F6" s="2">
        <f>+C6+'Junio 2017'!F6</f>
        <v>1569</v>
      </c>
      <c r="G6" s="17">
        <f t="shared" si="0"/>
        <v>-2.5493945188017846</v>
      </c>
      <c r="H6" s="2">
        <f>+B6-C6+'Junio 2017'!H6</f>
        <v>2463</v>
      </c>
      <c r="I6" s="18">
        <f>+'Julio 2016'!H6</f>
        <v>2488</v>
      </c>
      <c r="J6" s="17">
        <f t="shared" si="1"/>
        <v>-1.004823151125402</v>
      </c>
    </row>
    <row r="7" spans="1:10" x14ac:dyDescent="0.15">
      <c r="A7" s="8" t="s">
        <v>1</v>
      </c>
      <c r="B7" s="6">
        <f t="shared" ref="B7" si="3">+B4+B5+B6</f>
        <v>479</v>
      </c>
      <c r="C7" s="6">
        <f>SUM(C4:C6)</f>
        <v>533</v>
      </c>
      <c r="D7" s="7">
        <f>+(B7-C7)*100/C7</f>
        <v>-10.131332082551594</v>
      </c>
      <c r="E7" s="6">
        <f>SUM(E4:E6)</f>
        <v>3977</v>
      </c>
      <c r="F7" s="6">
        <f>SUM(F4:F6)</f>
        <v>4170</v>
      </c>
      <c r="G7" s="7">
        <f t="shared" si="0"/>
        <v>-4.6282973621103114</v>
      </c>
      <c r="H7" s="6">
        <f>SUM(H4:H6)</f>
        <v>6443</v>
      </c>
      <c r="I7" s="6">
        <f>SUM(I4:I6)</f>
        <v>6579</v>
      </c>
      <c r="J7" s="7">
        <f t="shared" si="1"/>
        <v>-2.0671834625322996</v>
      </c>
    </row>
    <row r="8" spans="1:10" ht="13" x14ac:dyDescent="0.15">
      <c r="A8" s="1" t="s">
        <v>7</v>
      </c>
      <c r="B8" s="19">
        <v>236</v>
      </c>
      <c r="C8" s="19">
        <f>+'Julio 2016'!B8</f>
        <v>183</v>
      </c>
      <c r="D8" s="17">
        <f t="shared" si="2"/>
        <v>28.961748633879782</v>
      </c>
      <c r="E8" s="2">
        <f>+B8+'Junio 2017'!E8</f>
        <v>1594</v>
      </c>
      <c r="F8" s="2">
        <f>+C8+'Junio 2017'!F8</f>
        <v>1628</v>
      </c>
      <c r="G8" s="17">
        <f t="shared" si="0"/>
        <v>-2.0884520884520885</v>
      </c>
      <c r="H8" s="2">
        <f>+B8-C8+'Junio 2017'!H8</f>
        <v>2555</v>
      </c>
      <c r="I8" s="18">
        <f>+'Julio 2016'!H8</f>
        <v>2622</v>
      </c>
      <c r="J8" s="17">
        <f t="shared" si="1"/>
        <v>-2.555301296720061</v>
      </c>
    </row>
    <row r="9" spans="1:10" ht="13" x14ac:dyDescent="0.15">
      <c r="A9" s="1" t="s">
        <v>8</v>
      </c>
      <c r="B9" s="19">
        <v>229</v>
      </c>
      <c r="C9" s="19">
        <f>+'Julio 2016'!B9</f>
        <v>229</v>
      </c>
      <c r="D9" s="17">
        <f t="shared" si="2"/>
        <v>0</v>
      </c>
      <c r="E9" s="2">
        <f>+B9+'Junio 2017'!E9</f>
        <v>1875</v>
      </c>
      <c r="F9" s="2">
        <f>+C9+'Junio 2017'!F9</f>
        <v>1878</v>
      </c>
      <c r="G9" s="17">
        <f t="shared" si="0"/>
        <v>-0.15974440894568689</v>
      </c>
      <c r="H9" s="2">
        <f>+B9-C9+'Junio 2017'!H9</f>
        <v>2991</v>
      </c>
      <c r="I9" s="18">
        <f>+'Julio 2016'!H9</f>
        <v>2985</v>
      </c>
      <c r="J9" s="17">
        <f t="shared" si="1"/>
        <v>0.20100502512562815</v>
      </c>
    </row>
    <row r="10" spans="1:10" ht="13" x14ac:dyDescent="0.15">
      <c r="A10" s="1" t="s">
        <v>9</v>
      </c>
      <c r="B10" s="19">
        <v>311</v>
      </c>
      <c r="C10" s="19">
        <f>+'Julio 2016'!B10</f>
        <v>286</v>
      </c>
      <c r="D10" s="17">
        <f t="shared" si="2"/>
        <v>8.7412587412587417</v>
      </c>
      <c r="E10" s="2">
        <f>+B10+'Junio 2017'!E10</f>
        <v>2524</v>
      </c>
      <c r="F10" s="2">
        <f>+C10+'Junio 2017'!F10</f>
        <v>2551</v>
      </c>
      <c r="G10" s="17">
        <f t="shared" si="0"/>
        <v>-1.0584084672677381</v>
      </c>
      <c r="H10" s="2">
        <f>+B10-C10+'Junio 2017'!H10</f>
        <v>4046</v>
      </c>
      <c r="I10" s="18">
        <f>+'Julio 2016'!H10</f>
        <v>4078</v>
      </c>
      <c r="J10" s="17">
        <f t="shared" si="1"/>
        <v>-0.78469838155958804</v>
      </c>
    </row>
    <row r="11" spans="1:10" ht="13" x14ac:dyDescent="0.15">
      <c r="A11" s="1" t="s">
        <v>10</v>
      </c>
      <c r="B11" s="19">
        <v>223</v>
      </c>
      <c r="C11" s="19">
        <f>+'Julio 2016'!B11</f>
        <v>206</v>
      </c>
      <c r="D11" s="17">
        <f t="shared" si="2"/>
        <v>8.2524271844660202</v>
      </c>
      <c r="E11" s="2">
        <f>+B11+'Junio 2017'!E11</f>
        <v>1870</v>
      </c>
      <c r="F11" s="2">
        <f>+C11+'Junio 2017'!F11</f>
        <v>1801</v>
      </c>
      <c r="G11" s="17">
        <f t="shared" si="0"/>
        <v>3.8312048861743477</v>
      </c>
      <c r="H11" s="2">
        <f>+B11-C11+'Junio 2017'!H11</f>
        <v>2976</v>
      </c>
      <c r="I11" s="18">
        <f>+'Julio 2016'!H11</f>
        <v>2903</v>
      </c>
      <c r="J11" s="17">
        <f t="shared" si="1"/>
        <v>2.5146400275576988</v>
      </c>
    </row>
    <row r="12" spans="1:10" ht="13" x14ac:dyDescent="0.15">
      <c r="A12" s="1" t="s">
        <v>11</v>
      </c>
      <c r="B12" s="19">
        <v>207</v>
      </c>
      <c r="C12" s="19">
        <f>+'Julio 2016'!B12</f>
        <v>219</v>
      </c>
      <c r="D12" s="17">
        <f t="shared" si="2"/>
        <v>-5.4794520547945202</v>
      </c>
      <c r="E12" s="2">
        <f>+B12+'Junio 2017'!E12</f>
        <v>1954</v>
      </c>
      <c r="F12" s="2">
        <f>+C12+'Junio 2017'!F12</f>
        <v>1808</v>
      </c>
      <c r="G12" s="17">
        <f t="shared" si="0"/>
        <v>8.0752212389380524</v>
      </c>
      <c r="H12" s="2">
        <f>+B12-C12+'Junio 2017'!H12</f>
        <v>3032</v>
      </c>
      <c r="I12" s="18">
        <f>+'Julio 2016'!H12</f>
        <v>2862</v>
      </c>
      <c r="J12" s="17">
        <f t="shared" si="1"/>
        <v>5.9399021663172604</v>
      </c>
    </row>
    <row r="13" spans="1:10" x14ac:dyDescent="0.15">
      <c r="A13" s="8" t="s">
        <v>2</v>
      </c>
      <c r="B13" s="6">
        <f t="shared" ref="B13" si="4">+B8+B9+B10+B11+B12</f>
        <v>1206</v>
      </c>
      <c r="C13" s="6">
        <f>SUM(C8:C12)</f>
        <v>1123</v>
      </c>
      <c r="D13" s="7">
        <f>+(B13-C13)*100/C13</f>
        <v>7.3909171861086378</v>
      </c>
      <c r="E13" s="6">
        <f>SUM(E8:E12)</f>
        <v>9817</v>
      </c>
      <c r="F13" s="6">
        <f>SUM(F8:F12)</f>
        <v>9666</v>
      </c>
      <c r="G13" s="7">
        <f t="shared" si="0"/>
        <v>1.5621767018415063</v>
      </c>
      <c r="H13" s="6">
        <f>SUM(H8:H12)</f>
        <v>15600</v>
      </c>
      <c r="I13" s="6">
        <f>SUM(I8:I12)</f>
        <v>15450</v>
      </c>
      <c r="J13" s="7">
        <f t="shared" si="1"/>
        <v>0.970873786407767</v>
      </c>
    </row>
    <row r="14" spans="1:10" ht="13" x14ac:dyDescent="0.15">
      <c r="A14" s="1" t="s">
        <v>12</v>
      </c>
      <c r="B14" s="19">
        <v>106</v>
      </c>
      <c r="C14" s="19">
        <f>+'Julio 2016'!B14</f>
        <v>116</v>
      </c>
      <c r="D14" s="17">
        <f t="shared" si="2"/>
        <v>-8.6206896551724146</v>
      </c>
      <c r="E14" s="2">
        <f>+B14+'Junio 2017'!E14</f>
        <v>949</v>
      </c>
      <c r="F14" s="2">
        <f>+C14+'Junio 2017'!F14</f>
        <v>883</v>
      </c>
      <c r="G14" s="17">
        <f t="shared" si="0"/>
        <v>7.4745186862967161</v>
      </c>
      <c r="H14" s="2">
        <f>+B14-C14+'Junio 2017'!H14</f>
        <v>1525</v>
      </c>
      <c r="I14" s="18">
        <f>+'Julio 2016'!H14</f>
        <v>1428</v>
      </c>
      <c r="J14" s="17">
        <f t="shared" si="1"/>
        <v>6.7927170868347337</v>
      </c>
    </row>
    <row r="15" spans="1:10" ht="13" x14ac:dyDescent="0.15">
      <c r="A15" s="1" t="s">
        <v>13</v>
      </c>
      <c r="B15" s="19">
        <v>104</v>
      </c>
      <c r="C15" s="19">
        <f>+'Julio 2016'!B15</f>
        <v>77</v>
      </c>
      <c r="D15" s="17">
        <f t="shared" si="2"/>
        <v>35.064935064935064</v>
      </c>
      <c r="E15" s="2">
        <f>+B15+'Junio 2017'!E15</f>
        <v>691</v>
      </c>
      <c r="F15" s="2">
        <f>+C15+'Junio 2017'!F15</f>
        <v>649</v>
      </c>
      <c r="G15" s="17">
        <f t="shared" si="0"/>
        <v>6.4714946070878279</v>
      </c>
      <c r="H15" s="2">
        <f>+B15-C15+'Junio 2017'!H15</f>
        <v>1092</v>
      </c>
      <c r="I15" s="18">
        <f>+'Julio 2016'!H15</f>
        <v>1082</v>
      </c>
      <c r="J15" s="17">
        <f t="shared" si="1"/>
        <v>0.92421441774491686</v>
      </c>
    </row>
    <row r="16" spans="1:10" ht="13" x14ac:dyDescent="0.15">
      <c r="A16" s="1" t="s">
        <v>14</v>
      </c>
      <c r="B16" s="19">
        <v>66</v>
      </c>
      <c r="C16" s="19">
        <f>+'Julio 2016'!B16</f>
        <v>72</v>
      </c>
      <c r="D16" s="17">
        <f t="shared" si="2"/>
        <v>-8.3333333333333339</v>
      </c>
      <c r="E16" s="2">
        <f>+B16+'Junio 2017'!E16</f>
        <v>612</v>
      </c>
      <c r="F16" s="2">
        <f>+C16+'Junio 2017'!F16</f>
        <v>647</v>
      </c>
      <c r="G16" s="17">
        <f t="shared" si="0"/>
        <v>-5.4095826893353944</v>
      </c>
      <c r="H16" s="2">
        <f>+B16-C16+'Junio 2017'!H16</f>
        <v>1038</v>
      </c>
      <c r="I16" s="18">
        <f>+'Julio 2016'!H16</f>
        <v>1050</v>
      </c>
      <c r="J16" s="17">
        <f t="shared" si="1"/>
        <v>-1.1428571428571428</v>
      </c>
    </row>
    <row r="17" spans="1:10" ht="13" x14ac:dyDescent="0.15">
      <c r="A17" s="1" t="s">
        <v>15</v>
      </c>
      <c r="B17" s="19">
        <v>58</v>
      </c>
      <c r="C17" s="19">
        <f>+'Julio 2016'!B17</f>
        <v>64</v>
      </c>
      <c r="D17" s="17">
        <f t="shared" si="2"/>
        <v>-9.375</v>
      </c>
      <c r="E17" s="2">
        <f>+B17+'Junio 2017'!E17</f>
        <v>438</v>
      </c>
      <c r="F17" s="2">
        <f>+C17+'Junio 2017'!F17</f>
        <v>435</v>
      </c>
      <c r="G17" s="17">
        <f t="shared" si="0"/>
        <v>0.68965517241379315</v>
      </c>
      <c r="H17" s="2">
        <f>+B17-C17+'Junio 2017'!H17</f>
        <v>719</v>
      </c>
      <c r="I17" s="18">
        <f>+'Julio 2016'!H17</f>
        <v>728</v>
      </c>
      <c r="J17" s="17">
        <f t="shared" si="1"/>
        <v>-1.2362637362637363</v>
      </c>
    </row>
    <row r="18" spans="1:10" ht="13" x14ac:dyDescent="0.15">
      <c r="A18" s="1" t="s">
        <v>31</v>
      </c>
      <c r="B18" s="19">
        <v>24</v>
      </c>
      <c r="C18" s="19">
        <f>+'Julio 2016'!B18</f>
        <v>20</v>
      </c>
      <c r="D18" s="17">
        <f t="shared" si="2"/>
        <v>20</v>
      </c>
      <c r="E18" s="2">
        <f>+B18+'Junio 2017'!E18</f>
        <v>244</v>
      </c>
      <c r="F18" s="2">
        <f>+C18+'Junio 2017'!F18</f>
        <v>236</v>
      </c>
      <c r="G18" s="17">
        <f t="shared" si="0"/>
        <v>3.3898305084745761</v>
      </c>
      <c r="H18" s="2">
        <f>+B18-C18+'Junio 2017'!H18</f>
        <v>388</v>
      </c>
      <c r="I18" s="18">
        <f>+'Julio 2016'!H18</f>
        <v>389</v>
      </c>
      <c r="J18" s="17">
        <f t="shared" si="1"/>
        <v>-0.25706940874035988</v>
      </c>
    </row>
    <row r="19" spans="1:10" x14ac:dyDescent="0.15">
      <c r="A19" s="8" t="s">
        <v>3</v>
      </c>
      <c r="B19" s="6">
        <f t="shared" ref="B19" si="5">+B14+B16+B15+B17+B18</f>
        <v>358</v>
      </c>
      <c r="C19" s="6">
        <f>SUM(C14:C18)</f>
        <v>349</v>
      </c>
      <c r="D19" s="7">
        <f>+(B19-C19)*100/C19</f>
        <v>2.5787965616045847</v>
      </c>
      <c r="E19" s="6">
        <f>SUM(E14:E18)</f>
        <v>2934</v>
      </c>
      <c r="F19" s="6">
        <f>SUM(F14:F18)</f>
        <v>2850</v>
      </c>
      <c r="G19" s="7">
        <f t="shared" si="0"/>
        <v>2.9473684210526314</v>
      </c>
      <c r="H19" s="6">
        <f>SUM(H14:H18)</f>
        <v>4762</v>
      </c>
      <c r="I19" s="6">
        <f>SUM(I14:I18)</f>
        <v>4677</v>
      </c>
      <c r="J19" s="7">
        <f t="shared" si="1"/>
        <v>1.817404319007911</v>
      </c>
    </row>
    <row r="20" spans="1:10" ht="13" x14ac:dyDescent="0.15">
      <c r="A20" s="1" t="s">
        <v>16</v>
      </c>
      <c r="B20" s="19">
        <v>22</v>
      </c>
      <c r="C20" s="19">
        <f>+'Julio 2016'!B20</f>
        <v>18</v>
      </c>
      <c r="D20" s="17">
        <f t="shared" ref="D20:D27" si="6">+(B20-C20)*100/C20</f>
        <v>22.222222222222221</v>
      </c>
      <c r="E20" s="2">
        <f>+B20+'Junio 2017'!E20</f>
        <v>199</v>
      </c>
      <c r="F20" s="2">
        <f>+C20+'Junio 2017'!F20</f>
        <v>198</v>
      </c>
      <c r="G20" s="17">
        <f t="shared" si="0"/>
        <v>0.50505050505050508</v>
      </c>
      <c r="H20" s="2">
        <f>+B20-C20+'Junio 2017'!H20</f>
        <v>335</v>
      </c>
      <c r="I20" s="18">
        <f>+'Julio 2016'!H20</f>
        <v>314</v>
      </c>
      <c r="J20" s="17">
        <f t="shared" si="1"/>
        <v>6.6878980891719744</v>
      </c>
    </row>
    <row r="21" spans="1:10" ht="13" x14ac:dyDescent="0.15">
      <c r="A21" s="1" t="s">
        <v>17</v>
      </c>
      <c r="B21" s="19">
        <v>15</v>
      </c>
      <c r="C21" s="19">
        <f>+'Julio 2016'!B21</f>
        <v>24</v>
      </c>
      <c r="D21" s="17">
        <f t="shared" si="6"/>
        <v>-37.5</v>
      </c>
      <c r="E21" s="2">
        <f>+B21+'Junio 2017'!E21</f>
        <v>205</v>
      </c>
      <c r="F21" s="2">
        <f>+C21+'Junio 2017'!F21</f>
        <v>206</v>
      </c>
      <c r="G21" s="17">
        <f t="shared" si="0"/>
        <v>-0.4854368932038835</v>
      </c>
      <c r="H21" s="2">
        <f>+B21-C21+'Junio 2017'!H21</f>
        <v>342</v>
      </c>
      <c r="I21" s="18">
        <f>+'Julio 2016'!H21</f>
        <v>322</v>
      </c>
      <c r="J21" s="17">
        <f t="shared" si="1"/>
        <v>6.2111801242236027</v>
      </c>
    </row>
    <row r="22" spans="1:10" ht="13" x14ac:dyDescent="0.15">
      <c r="A22" s="1" t="s">
        <v>19</v>
      </c>
      <c r="B22" s="19">
        <v>7</v>
      </c>
      <c r="C22" s="19">
        <f>+'Julio 2016'!B22</f>
        <v>10</v>
      </c>
      <c r="D22" s="17">
        <f t="shared" si="6"/>
        <v>-30</v>
      </c>
      <c r="E22" s="2">
        <f>+B22+'Junio 2017'!E22</f>
        <v>69</v>
      </c>
      <c r="F22" s="2">
        <f>+C22+'Junio 2017'!F22</f>
        <v>88</v>
      </c>
      <c r="G22" s="17">
        <f t="shared" si="0"/>
        <v>-21.59090909090909</v>
      </c>
      <c r="H22" s="2">
        <f>+B22-C22+'Junio 2017'!H22</f>
        <v>123</v>
      </c>
      <c r="I22" s="18">
        <f>+'Julio 2016'!H22</f>
        <v>141</v>
      </c>
      <c r="J22" s="17">
        <f t="shared" si="1"/>
        <v>-12.76595744680851</v>
      </c>
    </row>
    <row r="23" spans="1:10" ht="13" x14ac:dyDescent="0.15">
      <c r="A23" s="1" t="s">
        <v>18</v>
      </c>
      <c r="B23" s="19">
        <v>15</v>
      </c>
      <c r="C23" s="19">
        <f>+'Julio 2016'!B23</f>
        <v>12</v>
      </c>
      <c r="D23" s="17">
        <f t="shared" si="6"/>
        <v>25</v>
      </c>
      <c r="E23" s="2">
        <f>+B23+'Junio 2017'!E23</f>
        <v>110</v>
      </c>
      <c r="F23" s="2">
        <f>+C23+'Junio 2017'!F23</f>
        <v>99</v>
      </c>
      <c r="G23" s="17">
        <f t="shared" si="0"/>
        <v>11.111111111111111</v>
      </c>
      <c r="H23" s="2">
        <f>+B23-C23+'Junio 2017'!H23</f>
        <v>178</v>
      </c>
      <c r="I23" s="18">
        <f>+'Julio 2016'!H23</f>
        <v>160</v>
      </c>
      <c r="J23" s="17">
        <f t="shared" si="1"/>
        <v>11.25</v>
      </c>
    </row>
    <row r="24" spans="1:10" ht="13" x14ac:dyDescent="0.15">
      <c r="A24" s="1" t="s">
        <v>20</v>
      </c>
      <c r="B24" s="19">
        <v>15</v>
      </c>
      <c r="C24" s="19">
        <f>+'Julio 2016'!B24</f>
        <v>10</v>
      </c>
      <c r="D24" s="17">
        <f t="shared" si="6"/>
        <v>50</v>
      </c>
      <c r="E24" s="2">
        <f>+B24+'Junio 2017'!E24</f>
        <v>103</v>
      </c>
      <c r="F24" s="2">
        <f>+C24+'Junio 2017'!F24</f>
        <v>85</v>
      </c>
      <c r="G24" s="17">
        <f t="shared" si="0"/>
        <v>21.176470588235293</v>
      </c>
      <c r="H24" s="2">
        <f>+B24-C24+'Junio 2017'!H24</f>
        <v>150</v>
      </c>
      <c r="I24" s="18">
        <f>+'Julio 2016'!H24</f>
        <v>130</v>
      </c>
      <c r="J24" s="17">
        <f t="shared" si="1"/>
        <v>15.384615384615385</v>
      </c>
    </row>
    <row r="25" spans="1:10" ht="13" x14ac:dyDescent="0.15">
      <c r="A25" s="1" t="s">
        <v>22</v>
      </c>
      <c r="B25" s="19">
        <v>24</v>
      </c>
      <c r="C25" s="19">
        <f>+'Julio 2016'!B25</f>
        <v>25</v>
      </c>
      <c r="D25" s="17">
        <f t="shared" si="6"/>
        <v>-4</v>
      </c>
      <c r="E25" s="2">
        <f>+B25+'Junio 2017'!E25</f>
        <v>179</v>
      </c>
      <c r="F25" s="2">
        <f>+C25+'Junio 2017'!F25</f>
        <v>198</v>
      </c>
      <c r="G25" s="17">
        <f t="shared" si="0"/>
        <v>-9.5959595959595951</v>
      </c>
      <c r="H25" s="2">
        <f>+B25-C25+'Junio 2017'!H25</f>
        <v>296</v>
      </c>
      <c r="I25" s="18">
        <f>+'Julio 2016'!H25</f>
        <v>297</v>
      </c>
      <c r="J25" s="17">
        <f t="shared" si="1"/>
        <v>-0.33670033670033672</v>
      </c>
    </row>
    <row r="26" spans="1:10" ht="13" x14ac:dyDescent="0.15">
      <c r="A26" s="1" t="s">
        <v>21</v>
      </c>
      <c r="B26" s="19">
        <v>11</v>
      </c>
      <c r="C26" s="19">
        <f>+'Julio 2016'!B26</f>
        <v>3</v>
      </c>
      <c r="D26" s="17">
        <f t="shared" si="6"/>
        <v>266.66666666666669</v>
      </c>
      <c r="E26" s="2">
        <f>+B26+'Junio 2017'!E26</f>
        <v>51</v>
      </c>
      <c r="F26" s="2">
        <f>+C26+'Junio 2017'!F26</f>
        <v>42</v>
      </c>
      <c r="G26" s="17">
        <f t="shared" si="0"/>
        <v>21.428571428571427</v>
      </c>
      <c r="H26" s="2">
        <f>+B26-C26+'Junio 2017'!H26</f>
        <v>87</v>
      </c>
      <c r="I26" s="18">
        <f>+'Julio 2016'!H26</f>
        <v>74</v>
      </c>
      <c r="J26" s="17">
        <f t="shared" si="1"/>
        <v>17.567567567567568</v>
      </c>
    </row>
    <row r="27" spans="1:10" ht="13" x14ac:dyDescent="0.15">
      <c r="A27" s="1" t="s">
        <v>30</v>
      </c>
      <c r="B27" s="19">
        <v>5</v>
      </c>
      <c r="C27" s="19">
        <f>+'Julio 2016'!B27</f>
        <v>3</v>
      </c>
      <c r="D27" s="17">
        <f t="shared" si="6"/>
        <v>66.666666666666671</v>
      </c>
      <c r="E27" s="2">
        <f>+B27+'Junio 2017'!E27</f>
        <v>25</v>
      </c>
      <c r="F27" s="2">
        <f>+C27+'Junio 2017'!F27</f>
        <v>18</v>
      </c>
      <c r="G27" s="17">
        <f t="shared" si="0"/>
        <v>38.888888888888886</v>
      </c>
      <c r="H27" s="2">
        <f>+B27-C27+'Junio 2017'!H27</f>
        <v>34</v>
      </c>
      <c r="I27" s="18">
        <f>+'Julio 2016'!H27</f>
        <v>22</v>
      </c>
      <c r="J27" s="17">
        <f t="shared" si="1"/>
        <v>54.545454545454547</v>
      </c>
    </row>
    <row r="28" spans="1:10" x14ac:dyDescent="0.15">
      <c r="A28" s="8" t="s">
        <v>27</v>
      </c>
      <c r="B28" s="6">
        <f>SUM(B20:B27)</f>
        <v>114</v>
      </c>
      <c r="C28" s="6">
        <f>SUM(C20:C27)</f>
        <v>105</v>
      </c>
      <c r="D28" s="7">
        <f>+(B28-C28)*100/C28</f>
        <v>8.5714285714285712</v>
      </c>
      <c r="E28" s="6">
        <f>SUM(E20:E27)</f>
        <v>941</v>
      </c>
      <c r="F28" s="6">
        <f>SUM(F20:F27)</f>
        <v>934</v>
      </c>
      <c r="G28" s="7">
        <f>+(E28-F28)*100/F28</f>
        <v>0.74946466809421841</v>
      </c>
      <c r="H28" s="6">
        <f>SUM(H20:H27)</f>
        <v>1545</v>
      </c>
      <c r="I28" s="6">
        <f>SUM(I20:I27)</f>
        <v>1460</v>
      </c>
      <c r="J28" s="7">
        <f>+(H28-I28)*100/I28</f>
        <v>5.8219178082191778</v>
      </c>
    </row>
    <row r="29" spans="1:10" ht="14" x14ac:dyDescent="0.15">
      <c r="A29" s="16" t="s">
        <v>28</v>
      </c>
      <c r="B29" s="14">
        <f>+B7+B13+B19+B28</f>
        <v>2157</v>
      </c>
      <c r="C29" s="14">
        <f>+C7+C13+C19+C28</f>
        <v>2110</v>
      </c>
      <c r="D29" s="15">
        <f>+(B29-C29)*100/C29</f>
        <v>2.2274881516587679</v>
      </c>
      <c r="E29" s="14">
        <f t="shared" ref="E29:I29" si="7">+E7+E13+E19+E28</f>
        <v>17669</v>
      </c>
      <c r="F29" s="14">
        <f t="shared" si="7"/>
        <v>17620</v>
      </c>
      <c r="G29" s="15">
        <f>+(E29-F29)*100/F29</f>
        <v>0.27809307604994327</v>
      </c>
      <c r="H29" s="14">
        <f t="shared" si="7"/>
        <v>28350</v>
      </c>
      <c r="I29" s="14">
        <f t="shared" si="7"/>
        <v>28166</v>
      </c>
      <c r="J29" s="15">
        <f>+(H29-I29)*100/I29</f>
        <v>0.65326989987928707</v>
      </c>
    </row>
    <row r="30" spans="1:10" x14ac:dyDescent="0.15">
      <c r="A30" s="13" t="s">
        <v>29</v>
      </c>
      <c r="B30" s="13">
        <f>+B29-B7</f>
        <v>1678</v>
      </c>
      <c r="C30" s="13">
        <f>+C29-C7</f>
        <v>1577</v>
      </c>
      <c r="D30" s="12">
        <f>+(B30-C30)*100/C30</f>
        <v>6.4045656309448322</v>
      </c>
      <c r="E30" s="13">
        <f t="shared" ref="E30:I30" si="8">+E29-E7</f>
        <v>13692</v>
      </c>
      <c r="F30" s="13">
        <f t="shared" si="8"/>
        <v>13450</v>
      </c>
      <c r="G30" s="12">
        <f>+(E30-F30)*100/F30</f>
        <v>1.7992565055762082</v>
      </c>
      <c r="H30" s="13">
        <f t="shared" si="8"/>
        <v>21907</v>
      </c>
      <c r="I30" s="13">
        <f t="shared" si="8"/>
        <v>21587</v>
      </c>
      <c r="J30" s="12">
        <f>+(H30-I30)*100/I30</f>
        <v>1.4823736508083569</v>
      </c>
    </row>
    <row r="31" spans="1:10" x14ac:dyDescent="0.15">
      <c r="B31" s="19"/>
    </row>
    <row r="32" spans="1:10" x14ac:dyDescent="0.15">
      <c r="B32" s="19"/>
    </row>
    <row r="33" spans="2:2" x14ac:dyDescent="0.15">
      <c r="B33" s="19"/>
    </row>
    <row r="34" spans="2:2" x14ac:dyDescent="0.15">
      <c r="B34" s="19"/>
    </row>
    <row r="35" spans="2:2" x14ac:dyDescent="0.15">
      <c r="B35" s="19"/>
    </row>
    <row r="36" spans="2:2" x14ac:dyDescent="0.15">
      <c r="B36" s="19"/>
    </row>
    <row r="37" spans="2:2" x14ac:dyDescent="0.15">
      <c r="B37" s="19"/>
    </row>
    <row r="38" spans="2:2" x14ac:dyDescent="0.15">
      <c r="B38" s="19"/>
    </row>
    <row r="39" spans="2:2" x14ac:dyDescent="0.15">
      <c r="B39" s="19"/>
    </row>
    <row r="40" spans="2:2" x14ac:dyDescent="0.15">
      <c r="B40" s="19"/>
    </row>
    <row r="41" spans="2:2" x14ac:dyDescent="0.15">
      <c r="B41" s="19"/>
    </row>
    <row r="42" spans="2:2" x14ac:dyDescent="0.15">
      <c r="B42" s="19"/>
    </row>
    <row r="43" spans="2:2" x14ac:dyDescent="0.15">
      <c r="B43" s="19"/>
    </row>
    <row r="44" spans="2:2" x14ac:dyDescent="0.15">
      <c r="B44" s="19"/>
    </row>
    <row r="45" spans="2:2" x14ac:dyDescent="0.15">
      <c r="B45" s="19"/>
    </row>
    <row r="46" spans="2:2" x14ac:dyDescent="0.15">
      <c r="B46" s="19"/>
    </row>
    <row r="47" spans="2:2" x14ac:dyDescent="0.15">
      <c r="B47" s="19"/>
    </row>
    <row r="48" spans="2:2" x14ac:dyDescent="0.15">
      <c r="B48" s="19"/>
    </row>
    <row r="49" spans="2:2" x14ac:dyDescent="0.15">
      <c r="B49" s="19"/>
    </row>
    <row r="50" spans="2:2" x14ac:dyDescent="0.15">
      <c r="B50" s="19"/>
    </row>
    <row r="51" spans="2:2" x14ac:dyDescent="0.15">
      <c r="B51" s="19"/>
    </row>
    <row r="52" spans="2:2" x14ac:dyDescent="0.15">
      <c r="B52" s="19"/>
    </row>
    <row r="53" spans="2:2" x14ac:dyDescent="0.15">
      <c r="B53" s="19"/>
    </row>
    <row r="54" spans="2:2" x14ac:dyDescent="0.15">
      <c r="B54" s="19"/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72"/>
  <dimension ref="A2:J30"/>
  <sheetViews>
    <sheetView topLeftCell="A2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173</v>
      </c>
      <c r="C4" s="19">
        <f>+'Junio 2016'!B4</f>
        <v>164</v>
      </c>
      <c r="D4" s="17">
        <f>+(B4-C4)*100/C4</f>
        <v>5.4878048780487809</v>
      </c>
      <c r="E4" s="2">
        <f>+B4+'Mayo 2017'!E4</f>
        <v>995</v>
      </c>
      <c r="F4" s="2">
        <f>+C4+'Mayo 2017'!F4</f>
        <v>1056</v>
      </c>
      <c r="G4" s="17">
        <f t="shared" ref="G4:G27" si="0">+(E4-F4)*100/F4</f>
        <v>-5.7765151515151514</v>
      </c>
      <c r="H4" s="2">
        <f>+B4-C4+'Mayo 2017'!H4</f>
        <v>1868</v>
      </c>
      <c r="I4" s="18">
        <f>+'Junio 2016'!H4</f>
        <v>1910</v>
      </c>
      <c r="J4" s="17">
        <f t="shared" ref="J4:J27" si="1">+(H4-I4)*100/I4</f>
        <v>-2.1989528795811517</v>
      </c>
    </row>
    <row r="5" spans="1:10" ht="13" x14ac:dyDescent="0.15">
      <c r="A5" s="1" t="s">
        <v>5</v>
      </c>
      <c r="B5" s="19">
        <v>214</v>
      </c>
      <c r="C5" s="19">
        <f>+'Junio 2016'!B5</f>
        <v>206</v>
      </c>
      <c r="D5" s="17">
        <f t="shared" ref="D5:D18" si="2">+(B5-C5)*100/C5</f>
        <v>3.883495145631068</v>
      </c>
      <c r="E5" s="2">
        <f>+B5+'Mayo 2017'!E5</f>
        <v>1157</v>
      </c>
      <c r="F5" s="2">
        <f>+C5+'Mayo 2017'!F5</f>
        <v>1214</v>
      </c>
      <c r="G5" s="17">
        <f t="shared" si="0"/>
        <v>-4.6952224052718288</v>
      </c>
      <c r="H5" s="2">
        <f>+B5-C5+'Mayo 2017'!H5</f>
        <v>2147</v>
      </c>
      <c r="I5" s="18">
        <f>+'Junio 2016'!H5</f>
        <v>2145</v>
      </c>
      <c r="J5" s="17">
        <f t="shared" si="1"/>
        <v>9.3240093240093247E-2</v>
      </c>
    </row>
    <row r="6" spans="1:10" ht="13" x14ac:dyDescent="0.15">
      <c r="A6" s="1" t="s">
        <v>6</v>
      </c>
      <c r="B6" s="19">
        <v>226</v>
      </c>
      <c r="C6" s="19">
        <f>+'Junio 2016'!B6</f>
        <v>208</v>
      </c>
      <c r="D6" s="17">
        <f t="shared" si="2"/>
        <v>8.6538461538461533</v>
      </c>
      <c r="E6" s="2">
        <f>+B6+'Mayo 2017'!E6</f>
        <v>1346</v>
      </c>
      <c r="F6" s="2">
        <f>+C6+'Mayo 2017'!F6</f>
        <v>1367</v>
      </c>
      <c r="G6" s="17">
        <f t="shared" si="0"/>
        <v>-1.5362106803218727</v>
      </c>
      <c r="H6" s="2">
        <f>+B6-C6+'Mayo 2017'!H6</f>
        <v>2482</v>
      </c>
      <c r="I6" s="18">
        <f>+'Junio 2016'!H6</f>
        <v>2467</v>
      </c>
      <c r="J6" s="17">
        <f t="shared" si="1"/>
        <v>0.6080259424402108</v>
      </c>
    </row>
    <row r="7" spans="1:10" x14ac:dyDescent="0.15">
      <c r="A7" s="8" t="s">
        <v>1</v>
      </c>
      <c r="B7" s="6">
        <f t="shared" ref="B7" si="3">+B4+B5+B6</f>
        <v>613</v>
      </c>
      <c r="C7" s="6">
        <f>SUM(C4:C6)</f>
        <v>578</v>
      </c>
      <c r="D7" s="7">
        <f>+(B7-C7)*100/C7</f>
        <v>6.0553633217993079</v>
      </c>
      <c r="E7" s="6">
        <f>SUM(E4:E6)</f>
        <v>3498</v>
      </c>
      <c r="F7" s="6">
        <f>SUM(F4:F6)</f>
        <v>3637</v>
      </c>
      <c r="G7" s="7">
        <f t="shared" si="0"/>
        <v>-3.82183117954358</v>
      </c>
      <c r="H7" s="6">
        <f>SUM(H4:H6)</f>
        <v>6497</v>
      </c>
      <c r="I7" s="6">
        <f>SUM(I4:I6)</f>
        <v>6522</v>
      </c>
      <c r="J7" s="7">
        <f t="shared" si="1"/>
        <v>-0.38331800061330878</v>
      </c>
    </row>
    <row r="8" spans="1:10" ht="13" x14ac:dyDescent="0.15">
      <c r="A8" s="1" t="s">
        <v>7</v>
      </c>
      <c r="B8" s="19">
        <v>231</v>
      </c>
      <c r="C8" s="19">
        <f>+'Junio 2016'!B8</f>
        <v>244</v>
      </c>
      <c r="D8" s="17">
        <f t="shared" si="2"/>
        <v>-5.3278688524590168</v>
      </c>
      <c r="E8" s="2">
        <f>+B8+'Mayo 2017'!E8</f>
        <v>1358</v>
      </c>
      <c r="F8" s="2">
        <f>+C8+'Mayo 2017'!F8</f>
        <v>1445</v>
      </c>
      <c r="G8" s="17">
        <f t="shared" si="0"/>
        <v>-6.0207612456747404</v>
      </c>
      <c r="H8" s="2">
        <f>+B8-C8+'Mayo 2017'!H8</f>
        <v>2502</v>
      </c>
      <c r="I8" s="18">
        <f>+'Junio 2016'!H8</f>
        <v>2665</v>
      </c>
      <c r="J8" s="17">
        <f t="shared" si="1"/>
        <v>-6.1163227016885555</v>
      </c>
    </row>
    <row r="9" spans="1:10" ht="13" x14ac:dyDescent="0.15">
      <c r="A9" s="1" t="s">
        <v>8</v>
      </c>
      <c r="B9" s="19">
        <v>263</v>
      </c>
      <c r="C9" s="19">
        <f>+'Junio 2016'!B9</f>
        <v>290</v>
      </c>
      <c r="D9" s="17">
        <f t="shared" si="2"/>
        <v>-9.3103448275862064</v>
      </c>
      <c r="E9" s="2">
        <f>+B9+'Mayo 2017'!E9</f>
        <v>1646</v>
      </c>
      <c r="F9" s="2">
        <f>+C9+'Mayo 2017'!F9</f>
        <v>1649</v>
      </c>
      <c r="G9" s="17">
        <f t="shared" si="0"/>
        <v>-0.18192844147968465</v>
      </c>
      <c r="H9" s="2">
        <f>+B9-C9+'Mayo 2017'!H9</f>
        <v>2991</v>
      </c>
      <c r="I9" s="18">
        <f>+'Junio 2016'!H9</f>
        <v>2966</v>
      </c>
      <c r="J9" s="17">
        <f t="shared" si="1"/>
        <v>0.84288604180714766</v>
      </c>
    </row>
    <row r="10" spans="1:10" ht="13" x14ac:dyDescent="0.15">
      <c r="A10" s="1" t="s">
        <v>9</v>
      </c>
      <c r="B10" s="19">
        <v>352</v>
      </c>
      <c r="C10" s="19">
        <f>+'Junio 2016'!B10</f>
        <v>398</v>
      </c>
      <c r="D10" s="17">
        <f t="shared" si="2"/>
        <v>-11.557788944723619</v>
      </c>
      <c r="E10" s="2">
        <f>+B10+'Mayo 2017'!E10</f>
        <v>2213</v>
      </c>
      <c r="F10" s="2">
        <f>+C10+'Mayo 2017'!F10</f>
        <v>2265</v>
      </c>
      <c r="G10" s="17">
        <f t="shared" si="0"/>
        <v>-2.295805739514349</v>
      </c>
      <c r="H10" s="2">
        <f>+B10-C10+'Mayo 2017'!H10</f>
        <v>4021</v>
      </c>
      <c r="I10" s="18">
        <f>+'Junio 2016'!H10</f>
        <v>4101</v>
      </c>
      <c r="J10" s="17">
        <f t="shared" si="1"/>
        <v>-1.9507437210436478</v>
      </c>
    </row>
    <row r="11" spans="1:10" ht="13" x14ac:dyDescent="0.15">
      <c r="A11" s="1" t="s">
        <v>10</v>
      </c>
      <c r="B11" s="19">
        <v>221</v>
      </c>
      <c r="C11" s="19">
        <f>+'Junio 2016'!B11</f>
        <v>247</v>
      </c>
      <c r="D11" s="17">
        <f t="shared" si="2"/>
        <v>-10.526315789473685</v>
      </c>
      <c r="E11" s="2">
        <f>+B11+'Mayo 2017'!E11</f>
        <v>1647</v>
      </c>
      <c r="F11" s="2">
        <f>+C11+'Mayo 2017'!F11</f>
        <v>1595</v>
      </c>
      <c r="G11" s="17">
        <f t="shared" si="0"/>
        <v>3.2601880877742948</v>
      </c>
      <c r="H11" s="2">
        <f>+B11-C11+'Mayo 2017'!H11</f>
        <v>2959</v>
      </c>
      <c r="I11" s="18">
        <f>+'Junio 2016'!H11</f>
        <v>2918</v>
      </c>
      <c r="J11" s="17">
        <f t="shared" si="1"/>
        <v>1.4050719671007539</v>
      </c>
    </row>
    <row r="12" spans="1:10" ht="13" x14ac:dyDescent="0.15">
      <c r="A12" s="1" t="s">
        <v>11</v>
      </c>
      <c r="B12" s="19">
        <v>275</v>
      </c>
      <c r="C12" s="19">
        <f>+'Junio 2016'!B12</f>
        <v>266</v>
      </c>
      <c r="D12" s="17">
        <f t="shared" si="2"/>
        <v>3.3834586466165413</v>
      </c>
      <c r="E12" s="2">
        <f>+B12+'Mayo 2017'!E12</f>
        <v>1747</v>
      </c>
      <c r="F12" s="2">
        <f>+C12+'Mayo 2017'!F12</f>
        <v>1589</v>
      </c>
      <c r="G12" s="17">
        <f t="shared" si="0"/>
        <v>9.9433606041535558</v>
      </c>
      <c r="H12" s="2">
        <f>+B12-C12+'Mayo 2017'!H12</f>
        <v>3044</v>
      </c>
      <c r="I12" s="18">
        <f>+'Junio 2016'!H12</f>
        <v>2852</v>
      </c>
      <c r="J12" s="17">
        <f t="shared" si="1"/>
        <v>6.7321178120617109</v>
      </c>
    </row>
    <row r="13" spans="1:10" x14ac:dyDescent="0.15">
      <c r="A13" s="8" t="s">
        <v>2</v>
      </c>
      <c r="B13" s="6">
        <f t="shared" ref="B13" si="4">+B8+B9+B10+B11+B12</f>
        <v>1342</v>
      </c>
      <c r="C13" s="6">
        <f>SUM(C8:C12)</f>
        <v>1445</v>
      </c>
      <c r="D13" s="7">
        <f>+(B13-C13)*100/C13</f>
        <v>-7.1280276816608996</v>
      </c>
      <c r="E13" s="6">
        <f>SUM(E8:E12)</f>
        <v>8611</v>
      </c>
      <c r="F13" s="6">
        <f>SUM(F8:F12)</f>
        <v>8543</v>
      </c>
      <c r="G13" s="7">
        <f t="shared" si="0"/>
        <v>0.79597331148308559</v>
      </c>
      <c r="H13" s="6">
        <f>SUM(H8:H12)</f>
        <v>15517</v>
      </c>
      <c r="I13" s="6">
        <f>SUM(I8:I12)</f>
        <v>15502</v>
      </c>
      <c r="J13" s="7">
        <f t="shared" si="1"/>
        <v>9.6761708166688165E-2</v>
      </c>
    </row>
    <row r="14" spans="1:10" ht="13" x14ac:dyDescent="0.15">
      <c r="A14" s="1" t="s">
        <v>12</v>
      </c>
      <c r="B14" s="19">
        <v>130</v>
      </c>
      <c r="C14" s="19">
        <f>+'Junio 2016'!B14</f>
        <v>119</v>
      </c>
      <c r="D14" s="17">
        <f t="shared" si="2"/>
        <v>9.2436974789915958</v>
      </c>
      <c r="E14" s="2">
        <f>+B14+'Mayo 2017'!E14</f>
        <v>843</v>
      </c>
      <c r="F14" s="2">
        <f>+C14+'Mayo 2017'!F14</f>
        <v>767</v>
      </c>
      <c r="G14" s="17">
        <f t="shared" si="0"/>
        <v>9.9087353324641452</v>
      </c>
      <c r="H14" s="2">
        <f>+B14-C14+'Mayo 2017'!H14</f>
        <v>1535</v>
      </c>
      <c r="I14" s="18">
        <f>+'Junio 2016'!H14</f>
        <v>1421</v>
      </c>
      <c r="J14" s="17">
        <f t="shared" si="1"/>
        <v>8.0225193525686134</v>
      </c>
    </row>
    <row r="15" spans="1:10" ht="13" x14ac:dyDescent="0.15">
      <c r="A15" s="1" t="s">
        <v>13</v>
      </c>
      <c r="B15" s="19">
        <v>91</v>
      </c>
      <c r="C15" s="19">
        <f>+'Junio 2016'!B15</f>
        <v>96</v>
      </c>
      <c r="D15" s="17">
        <f t="shared" si="2"/>
        <v>-5.208333333333333</v>
      </c>
      <c r="E15" s="2">
        <f>+B15+'Mayo 2017'!E15</f>
        <v>587</v>
      </c>
      <c r="F15" s="2">
        <f>+C15+'Mayo 2017'!F15</f>
        <v>572</v>
      </c>
      <c r="G15" s="17">
        <f t="shared" si="0"/>
        <v>2.6223776223776225</v>
      </c>
      <c r="H15" s="2">
        <f>+B15-C15+'Mayo 2017'!H15</f>
        <v>1065</v>
      </c>
      <c r="I15" s="18">
        <f>+'Junio 2016'!H15</f>
        <v>1062</v>
      </c>
      <c r="J15" s="17">
        <f t="shared" si="1"/>
        <v>0.2824858757062147</v>
      </c>
    </row>
    <row r="16" spans="1:10" ht="13" x14ac:dyDescent="0.15">
      <c r="A16" s="1" t="s">
        <v>14</v>
      </c>
      <c r="B16" s="19">
        <v>83</v>
      </c>
      <c r="C16" s="19">
        <f>+'Junio 2016'!B16</f>
        <v>77</v>
      </c>
      <c r="D16" s="17">
        <f t="shared" si="2"/>
        <v>7.7922077922077921</v>
      </c>
      <c r="E16" s="2">
        <f>+B16+'Mayo 2017'!E16</f>
        <v>546</v>
      </c>
      <c r="F16" s="2">
        <f>+C16+'Mayo 2017'!F16</f>
        <v>575</v>
      </c>
      <c r="G16" s="17">
        <f t="shared" si="0"/>
        <v>-5.0434782608695654</v>
      </c>
      <c r="H16" s="2">
        <f>+B16-C16+'Mayo 2017'!H16</f>
        <v>1044</v>
      </c>
      <c r="I16" s="18">
        <f>+'Junio 2016'!H16</f>
        <v>1039</v>
      </c>
      <c r="J16" s="17">
        <f t="shared" si="1"/>
        <v>0.48123195380173245</v>
      </c>
    </row>
    <row r="17" spans="1:10" ht="13" x14ac:dyDescent="0.15">
      <c r="A17" s="1" t="s">
        <v>15</v>
      </c>
      <c r="B17" s="19">
        <v>55</v>
      </c>
      <c r="C17" s="19">
        <f>+'Junio 2016'!B17</f>
        <v>62</v>
      </c>
      <c r="D17" s="17">
        <f t="shared" si="2"/>
        <v>-11.290322580645162</v>
      </c>
      <c r="E17" s="2">
        <f>+B17+'Mayo 2017'!E17</f>
        <v>380</v>
      </c>
      <c r="F17" s="2">
        <f>+C17+'Mayo 2017'!F17</f>
        <v>371</v>
      </c>
      <c r="G17" s="17">
        <f t="shared" si="0"/>
        <v>2.4258760107816713</v>
      </c>
      <c r="H17" s="2">
        <f>+B17-C17+'Mayo 2017'!H17</f>
        <v>725</v>
      </c>
      <c r="I17" s="18">
        <f>+'Junio 2016'!H17</f>
        <v>710</v>
      </c>
      <c r="J17" s="17">
        <f t="shared" si="1"/>
        <v>2.112676056338028</v>
      </c>
    </row>
    <row r="18" spans="1:10" ht="13" x14ac:dyDescent="0.15">
      <c r="A18" s="1" t="s">
        <v>31</v>
      </c>
      <c r="B18" s="19">
        <v>36</v>
      </c>
      <c r="C18" s="19">
        <f>+'Junio 2016'!B18</f>
        <v>36</v>
      </c>
      <c r="D18" s="17">
        <f t="shared" si="2"/>
        <v>0</v>
      </c>
      <c r="E18" s="2">
        <f>+B18+'Mayo 2017'!E18</f>
        <v>220</v>
      </c>
      <c r="F18" s="2">
        <f>+C18+'Mayo 2017'!F18</f>
        <v>216</v>
      </c>
      <c r="G18" s="17">
        <f t="shared" si="0"/>
        <v>1.8518518518518519</v>
      </c>
      <c r="H18" s="2">
        <f>+B18-C18+'Mayo 2017'!H18</f>
        <v>384</v>
      </c>
      <c r="I18" s="18">
        <f>+'Junio 2016'!H18</f>
        <v>400</v>
      </c>
      <c r="J18" s="17">
        <f t="shared" si="1"/>
        <v>-4</v>
      </c>
    </row>
    <row r="19" spans="1:10" x14ac:dyDescent="0.15">
      <c r="A19" s="8" t="s">
        <v>3</v>
      </c>
      <c r="B19" s="6">
        <f t="shared" ref="B19" si="5">+B14+B16+B15+B17+B18</f>
        <v>395</v>
      </c>
      <c r="C19" s="6">
        <f>SUM(C14:C18)</f>
        <v>390</v>
      </c>
      <c r="D19" s="7">
        <f>+(B19-C19)*100/C19</f>
        <v>1.2820512820512822</v>
      </c>
      <c r="E19" s="6">
        <f>SUM(E14:E18)</f>
        <v>2576</v>
      </c>
      <c r="F19" s="6">
        <f>SUM(F14:F18)</f>
        <v>2501</v>
      </c>
      <c r="G19" s="7">
        <f t="shared" si="0"/>
        <v>2.998800479808077</v>
      </c>
      <c r="H19" s="6">
        <f>SUM(H14:H18)</f>
        <v>4753</v>
      </c>
      <c r="I19" s="6">
        <f>SUM(I14:I18)</f>
        <v>4632</v>
      </c>
      <c r="J19" s="7">
        <f t="shared" si="1"/>
        <v>2.6122625215889466</v>
      </c>
    </row>
    <row r="20" spans="1:10" ht="13" x14ac:dyDescent="0.15">
      <c r="A20" s="1" t="s">
        <v>16</v>
      </c>
      <c r="B20" s="19">
        <v>22</v>
      </c>
      <c r="C20" s="19">
        <f>+'Junio 2016'!B20</f>
        <v>21</v>
      </c>
      <c r="D20" s="17">
        <f t="shared" ref="D20:D27" si="6">+(B20-C20)*100/C20</f>
        <v>4.7619047619047619</v>
      </c>
      <c r="E20" s="2">
        <f>+B20+'Mayo 2017'!E20</f>
        <v>177</v>
      </c>
      <c r="F20" s="2">
        <f>+C20+'Mayo 2017'!F20</f>
        <v>180</v>
      </c>
      <c r="G20" s="17">
        <f t="shared" si="0"/>
        <v>-1.6666666666666667</v>
      </c>
      <c r="H20" s="2">
        <f>+B20-C20+'Mayo 2017'!H20</f>
        <v>331</v>
      </c>
      <c r="I20" s="18">
        <f>+'Junio 2016'!H20</f>
        <v>321</v>
      </c>
      <c r="J20" s="17">
        <f t="shared" si="1"/>
        <v>3.1152647975077881</v>
      </c>
    </row>
    <row r="21" spans="1:10" ht="13" x14ac:dyDescent="0.15">
      <c r="A21" s="1" t="s">
        <v>17</v>
      </c>
      <c r="B21" s="19">
        <v>30</v>
      </c>
      <c r="C21" s="19">
        <f>+'Junio 2016'!B21</f>
        <v>26</v>
      </c>
      <c r="D21" s="17">
        <f t="shared" si="6"/>
        <v>15.384615384615385</v>
      </c>
      <c r="E21" s="2">
        <f>+B21+'Mayo 2017'!E21</f>
        <v>190</v>
      </c>
      <c r="F21" s="2">
        <f>+C21+'Mayo 2017'!F21</f>
        <v>182</v>
      </c>
      <c r="G21" s="17">
        <f t="shared" si="0"/>
        <v>4.395604395604396</v>
      </c>
      <c r="H21" s="2">
        <f>+B21-C21+'Mayo 2017'!H21</f>
        <v>351</v>
      </c>
      <c r="I21" s="18">
        <f>+'Junio 2016'!H21</f>
        <v>319</v>
      </c>
      <c r="J21" s="17">
        <f t="shared" si="1"/>
        <v>10.031347962382446</v>
      </c>
    </row>
    <row r="22" spans="1:10" ht="13" x14ac:dyDescent="0.15">
      <c r="A22" s="1" t="s">
        <v>19</v>
      </c>
      <c r="B22" s="19">
        <v>10</v>
      </c>
      <c r="C22" s="19">
        <f>+'Junio 2016'!B22</f>
        <v>15</v>
      </c>
      <c r="D22" s="17">
        <f t="shared" si="6"/>
        <v>-33.333333333333336</v>
      </c>
      <c r="E22" s="2">
        <f>+B22+'Mayo 2017'!E22</f>
        <v>62</v>
      </c>
      <c r="F22" s="2">
        <f>+C22+'Mayo 2017'!F22</f>
        <v>78</v>
      </c>
      <c r="G22" s="17">
        <f t="shared" si="0"/>
        <v>-20.512820512820515</v>
      </c>
      <c r="H22" s="2">
        <f>+B22-C22+'Mayo 2017'!H22</f>
        <v>126</v>
      </c>
      <c r="I22" s="18">
        <f>+'Junio 2016'!H22</f>
        <v>138</v>
      </c>
      <c r="J22" s="17">
        <f t="shared" si="1"/>
        <v>-8.695652173913043</v>
      </c>
    </row>
    <row r="23" spans="1:10" ht="13" x14ac:dyDescent="0.15">
      <c r="A23" s="1" t="s">
        <v>18</v>
      </c>
      <c r="B23" s="19">
        <v>13</v>
      </c>
      <c r="C23" s="19">
        <f>+'Junio 2016'!B23</f>
        <v>20</v>
      </c>
      <c r="D23" s="17">
        <f t="shared" si="6"/>
        <v>-35</v>
      </c>
      <c r="E23" s="2">
        <f>+B23+'Mayo 2017'!E23</f>
        <v>95</v>
      </c>
      <c r="F23" s="2">
        <f>+C23+'Mayo 2017'!F23</f>
        <v>87</v>
      </c>
      <c r="G23" s="17">
        <f t="shared" si="0"/>
        <v>9.1954022988505741</v>
      </c>
      <c r="H23" s="2">
        <f>+B23-C23+'Mayo 2017'!H23</f>
        <v>175</v>
      </c>
      <c r="I23" s="18">
        <f>+'Junio 2016'!H23</f>
        <v>159</v>
      </c>
      <c r="J23" s="17">
        <f t="shared" si="1"/>
        <v>10.062893081761006</v>
      </c>
    </row>
    <row r="24" spans="1:10" ht="13" x14ac:dyDescent="0.15">
      <c r="A24" s="1" t="s">
        <v>20</v>
      </c>
      <c r="B24" s="19">
        <v>12</v>
      </c>
      <c r="C24" s="19">
        <f>+'Junio 2016'!B24</f>
        <v>10</v>
      </c>
      <c r="D24" s="17">
        <f t="shared" si="6"/>
        <v>20</v>
      </c>
      <c r="E24" s="2">
        <f>+B24+'Mayo 2017'!E24</f>
        <v>88</v>
      </c>
      <c r="F24" s="2">
        <f>+C24+'Mayo 2017'!F24</f>
        <v>75</v>
      </c>
      <c r="G24" s="17">
        <f t="shared" si="0"/>
        <v>17.333333333333332</v>
      </c>
      <c r="H24" s="2">
        <f>+B24-C24+'Mayo 2017'!H24</f>
        <v>145</v>
      </c>
      <c r="I24" s="18">
        <f>+'Junio 2016'!H24</f>
        <v>128</v>
      </c>
      <c r="J24" s="17">
        <f t="shared" si="1"/>
        <v>13.28125</v>
      </c>
    </row>
    <row r="25" spans="1:10" ht="13" x14ac:dyDescent="0.15">
      <c r="A25" s="1" t="s">
        <v>22</v>
      </c>
      <c r="B25" s="19">
        <v>15</v>
      </c>
      <c r="C25" s="19">
        <f>+'Junio 2016'!B25</f>
        <v>28</v>
      </c>
      <c r="D25" s="17">
        <f t="shared" si="6"/>
        <v>-46.428571428571431</v>
      </c>
      <c r="E25" s="2">
        <f>+B25+'Mayo 2017'!E25</f>
        <v>155</v>
      </c>
      <c r="F25" s="2">
        <f>+C25+'Mayo 2017'!F25</f>
        <v>173</v>
      </c>
      <c r="G25" s="17">
        <f t="shared" si="0"/>
        <v>-10.404624277456648</v>
      </c>
      <c r="H25" s="2">
        <f>+B25-C25+'Mayo 2017'!H25</f>
        <v>297</v>
      </c>
      <c r="I25" s="18">
        <f>+'Junio 2016'!H25</f>
        <v>285</v>
      </c>
      <c r="J25" s="17">
        <f t="shared" si="1"/>
        <v>4.2105263157894735</v>
      </c>
    </row>
    <row r="26" spans="1:10" ht="13" x14ac:dyDescent="0.15">
      <c r="A26" s="1" t="s">
        <v>21</v>
      </c>
      <c r="B26" s="19">
        <v>7</v>
      </c>
      <c r="C26" s="19">
        <f>+'Junio 2016'!B26</f>
        <v>5</v>
      </c>
      <c r="D26" s="17">
        <f t="shared" si="6"/>
        <v>40</v>
      </c>
      <c r="E26" s="2">
        <f>+B26+'Mayo 2017'!E26</f>
        <v>40</v>
      </c>
      <c r="F26" s="2">
        <f>+C26+'Mayo 2017'!F26</f>
        <v>39</v>
      </c>
      <c r="G26" s="17">
        <f t="shared" si="0"/>
        <v>2.5641025641025643</v>
      </c>
      <c r="H26" s="2">
        <f>+B26-C26+'Mayo 2017'!H26</f>
        <v>79</v>
      </c>
      <c r="I26" s="18">
        <f>+'Junio 2016'!H26</f>
        <v>75</v>
      </c>
      <c r="J26" s="17">
        <f t="shared" si="1"/>
        <v>5.333333333333333</v>
      </c>
    </row>
    <row r="27" spans="1:10" ht="13" x14ac:dyDescent="0.15">
      <c r="A27" s="1" t="s">
        <v>30</v>
      </c>
      <c r="B27" s="19">
        <v>4</v>
      </c>
      <c r="C27" s="19">
        <f>+'Junio 2016'!B27</f>
        <v>3</v>
      </c>
      <c r="D27" s="17">
        <f t="shared" si="6"/>
        <v>33.333333333333336</v>
      </c>
      <c r="E27" s="2">
        <f>+B27+'Mayo 2017'!E27</f>
        <v>20</v>
      </c>
      <c r="F27" s="2">
        <f>+C27+'Mayo 2017'!F27</f>
        <v>15</v>
      </c>
      <c r="G27" s="17">
        <f t="shared" si="0"/>
        <v>33.333333333333336</v>
      </c>
      <c r="H27" s="2">
        <f>+B27-C27+'Mayo 2017'!H27</f>
        <v>32</v>
      </c>
      <c r="I27" s="18">
        <f>+'Junio 2016'!H27</f>
        <v>20</v>
      </c>
      <c r="J27" s="17">
        <f t="shared" si="1"/>
        <v>60</v>
      </c>
    </row>
    <row r="28" spans="1:10" x14ac:dyDescent="0.15">
      <c r="A28" s="8" t="s">
        <v>27</v>
      </c>
      <c r="B28" s="6">
        <f t="shared" ref="B28" si="7">SUM(B20:B27)</f>
        <v>113</v>
      </c>
      <c r="C28" s="6">
        <f>SUM(C20:C27)</f>
        <v>128</v>
      </c>
      <c r="D28" s="7">
        <f>+(B28-C28)*100/C28</f>
        <v>-11.71875</v>
      </c>
      <c r="E28" s="6">
        <f>SUM(E20:E27)</f>
        <v>827</v>
      </c>
      <c r="F28" s="6">
        <f>SUM(F20:F27)</f>
        <v>829</v>
      </c>
      <c r="G28" s="7">
        <f>+(E28-F28)*100/F28</f>
        <v>-0.24125452352231605</v>
      </c>
      <c r="H28" s="6">
        <f>SUM(H20:H27)</f>
        <v>1536</v>
      </c>
      <c r="I28" s="6">
        <f>SUM(I20:I27)</f>
        <v>1445</v>
      </c>
      <c r="J28" s="7">
        <f>+(H28-I28)*100/I28</f>
        <v>6.29757785467128</v>
      </c>
    </row>
    <row r="29" spans="1:10" ht="14" x14ac:dyDescent="0.15">
      <c r="A29" s="16" t="s">
        <v>28</v>
      </c>
      <c r="B29" s="14">
        <f>+B7+B13+B19+B28</f>
        <v>2463</v>
      </c>
      <c r="C29" s="14">
        <f>+C7+C13+C19+C28</f>
        <v>2541</v>
      </c>
      <c r="D29" s="15">
        <f>+(B29-C29)*100/C29</f>
        <v>-3.0696576151121606</v>
      </c>
      <c r="E29" s="14">
        <f t="shared" ref="E29:I29" si="8">+E7+E13+E19+E28</f>
        <v>15512</v>
      </c>
      <c r="F29" s="14">
        <f t="shared" si="8"/>
        <v>15510</v>
      </c>
      <c r="G29" s="15">
        <f>+(E29-F29)*100/F29</f>
        <v>1.2894906511927788E-2</v>
      </c>
      <c r="H29" s="14">
        <f t="shared" si="8"/>
        <v>28303</v>
      </c>
      <c r="I29" s="14">
        <f t="shared" si="8"/>
        <v>28101</v>
      </c>
      <c r="J29" s="15">
        <f>+(H29-I29)*100/I29</f>
        <v>0.7188356286253158</v>
      </c>
    </row>
    <row r="30" spans="1:10" x14ac:dyDescent="0.15">
      <c r="A30" s="13" t="s">
        <v>29</v>
      </c>
      <c r="B30" s="13">
        <f>+B29-B7</f>
        <v>1850</v>
      </c>
      <c r="C30" s="13">
        <f>+C29-C7</f>
        <v>1963</v>
      </c>
      <c r="D30" s="12">
        <f>+(B30-C30)*100/C30</f>
        <v>-5.7564951604686705</v>
      </c>
      <c r="E30" s="13">
        <f t="shared" ref="E30:I30" si="9">+E29-E7</f>
        <v>12014</v>
      </c>
      <c r="F30" s="13">
        <f t="shared" si="9"/>
        <v>11873</v>
      </c>
      <c r="G30" s="12">
        <f>+(E30-F30)*100/F30</f>
        <v>1.1875684325781184</v>
      </c>
      <c r="H30" s="13">
        <f t="shared" si="9"/>
        <v>21806</v>
      </c>
      <c r="I30" s="13">
        <f t="shared" si="9"/>
        <v>21579</v>
      </c>
      <c r="J30" s="12">
        <f>+(H30-I30)*100/I30</f>
        <v>1.0519486537837712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5497-B735-DD43-ABB2-D9E24D15E0FF}">
  <dimension ref="A2:J30"/>
  <sheetViews>
    <sheetView zoomScale="129" zoomScaleNormal="129" zoomScalePageLayoutView="129" workbookViewId="0">
      <selection activeCell="F39" sqref="F3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81</v>
      </c>
      <c r="C4" s="19">
        <f>+'Febrero 2023'!B4</f>
        <v>80</v>
      </c>
      <c r="D4" s="17">
        <f>+(B4-C4)*100/C4</f>
        <v>1.25</v>
      </c>
      <c r="E4" s="2">
        <f>+B4+'Enero 2024'!E4</f>
        <v>164</v>
      </c>
      <c r="F4" s="2">
        <f>+C4+'Enero 2024'!F4</f>
        <v>166</v>
      </c>
      <c r="G4" s="17">
        <f t="shared" ref="G4:G27" si="0">+(E4-F4)*100/F4</f>
        <v>-1.2048192771084338</v>
      </c>
      <c r="H4" s="2">
        <f>+B4-C4+'Enero 2024'!H4</f>
        <v>1017</v>
      </c>
      <c r="I4" s="18">
        <f>+'Febrero 2023'!H4</f>
        <v>1110</v>
      </c>
      <c r="J4" s="17">
        <f t="shared" ref="J4:J27" si="1">+(H4-I4)*100/I4</f>
        <v>-8.378378378378379</v>
      </c>
    </row>
    <row r="5" spans="1:10" ht="13" x14ac:dyDescent="0.15">
      <c r="A5" s="1" t="s">
        <v>5</v>
      </c>
      <c r="B5" s="2">
        <v>114</v>
      </c>
      <c r="C5" s="19">
        <f>+'Febrero 2023'!B5</f>
        <v>104</v>
      </c>
      <c r="D5" s="17">
        <f t="shared" ref="D5:D18" si="2">+(B5-C5)*100/C5</f>
        <v>9.615384615384615</v>
      </c>
      <c r="E5" s="2">
        <f>+B5+'Enero 2024'!E5</f>
        <v>204</v>
      </c>
      <c r="F5" s="2">
        <f>+C5+'Enero 2024'!F5</f>
        <v>184</v>
      </c>
      <c r="G5" s="17">
        <f t="shared" si="0"/>
        <v>10.869565217391305</v>
      </c>
      <c r="H5" s="2">
        <f>+B5-C5+'Enero 2024'!H5</f>
        <v>1173</v>
      </c>
      <c r="I5" s="18">
        <f>+'Febrero 2023'!H5</f>
        <v>1253</v>
      </c>
      <c r="J5" s="17">
        <f t="shared" si="1"/>
        <v>-6.3846767757382281</v>
      </c>
    </row>
    <row r="6" spans="1:10" ht="13" x14ac:dyDescent="0.15">
      <c r="A6" s="1" t="s">
        <v>6</v>
      </c>
      <c r="B6" s="2">
        <v>106</v>
      </c>
      <c r="C6" s="19">
        <f>+'Febrero 2023'!B6</f>
        <v>106</v>
      </c>
      <c r="D6" s="17">
        <f t="shared" si="2"/>
        <v>0</v>
      </c>
      <c r="E6" s="2">
        <f>+B6+'Enero 2024'!E6</f>
        <v>203</v>
      </c>
      <c r="F6" s="2">
        <f>+C6+'Enero 2024'!F6</f>
        <v>225</v>
      </c>
      <c r="G6" s="17">
        <f t="shared" si="0"/>
        <v>-9.7777777777777786</v>
      </c>
      <c r="H6" s="2">
        <f>+B6-C6+'Enero 2024'!H6</f>
        <v>1399</v>
      </c>
      <c r="I6" s="18">
        <f>+'Febrero 2023'!H6</f>
        <v>1557</v>
      </c>
      <c r="J6" s="17">
        <f t="shared" si="1"/>
        <v>-10.14771997430957</v>
      </c>
    </row>
    <row r="7" spans="1:10" x14ac:dyDescent="0.15">
      <c r="A7" s="8" t="s">
        <v>1</v>
      </c>
      <c r="B7" s="6">
        <f t="shared" ref="B7" si="3">SUM(B4:B6)</f>
        <v>301</v>
      </c>
      <c r="C7" s="6">
        <f>SUM(C4:C6)</f>
        <v>290</v>
      </c>
      <c r="D7" s="7">
        <f>+(B7-C7)*100/C7</f>
        <v>3.7931034482758621</v>
      </c>
      <c r="E7" s="6">
        <f>SUM(E4:E6)</f>
        <v>571</v>
      </c>
      <c r="F7" s="6">
        <f>SUM(F4:F6)</f>
        <v>575</v>
      </c>
      <c r="G7" s="7">
        <f t="shared" si="0"/>
        <v>-0.69565217391304346</v>
      </c>
      <c r="H7" s="6">
        <f>SUM(H4:H6)</f>
        <v>3589</v>
      </c>
      <c r="I7" s="6">
        <f>SUM(I4:I6)</f>
        <v>3920</v>
      </c>
      <c r="J7" s="7">
        <f t="shared" si="1"/>
        <v>-8.4438775510204085</v>
      </c>
    </row>
    <row r="8" spans="1:10" ht="13" x14ac:dyDescent="0.15">
      <c r="A8" s="1" t="s">
        <v>7</v>
      </c>
      <c r="B8" s="2">
        <v>99</v>
      </c>
      <c r="C8" s="19">
        <f>+'Febrero 2023'!B8</f>
        <v>109</v>
      </c>
      <c r="D8" s="17">
        <f t="shared" si="2"/>
        <v>-9.1743119266055047</v>
      </c>
      <c r="E8" s="2">
        <f>+B8+'Enero 2024'!E8</f>
        <v>194</v>
      </c>
      <c r="F8" s="2">
        <f>+C8+'Enero 2024'!F8</f>
        <v>214</v>
      </c>
      <c r="G8" s="17">
        <f t="shared" si="0"/>
        <v>-9.3457943925233646</v>
      </c>
      <c r="H8" s="2">
        <f>+B8-C8+'Enero 2024'!H8</f>
        <v>1231</v>
      </c>
      <c r="I8" s="18">
        <f>+'Febrero 2023'!H8</f>
        <v>1336</v>
      </c>
      <c r="J8" s="17">
        <f t="shared" si="1"/>
        <v>-7.8592814371257482</v>
      </c>
    </row>
    <row r="9" spans="1:10" ht="13" x14ac:dyDescent="0.15">
      <c r="A9" s="1" t="s">
        <v>8</v>
      </c>
      <c r="B9" s="2">
        <v>233</v>
      </c>
      <c r="C9" s="19">
        <f>+'Febrero 2023'!B9</f>
        <v>188</v>
      </c>
      <c r="D9" s="17">
        <f t="shared" si="2"/>
        <v>23.936170212765958</v>
      </c>
      <c r="E9" s="2">
        <f>+B9+'Enero 2024'!E9</f>
        <v>408</v>
      </c>
      <c r="F9" s="2">
        <f>+C9+'Enero 2024'!F9</f>
        <v>361</v>
      </c>
      <c r="G9" s="17">
        <f t="shared" si="0"/>
        <v>13.019390581717451</v>
      </c>
      <c r="H9" s="2">
        <f>+B9-C9+'Enero 2024'!H9</f>
        <v>2175</v>
      </c>
      <c r="I9" s="18">
        <f>+'Febrero 2023'!H9</f>
        <v>2369</v>
      </c>
      <c r="J9" s="17">
        <f t="shared" si="1"/>
        <v>-8.18910932883073</v>
      </c>
    </row>
    <row r="10" spans="1:10" ht="13" x14ac:dyDescent="0.15">
      <c r="A10" s="1" t="s">
        <v>9</v>
      </c>
      <c r="B10" s="2">
        <v>338</v>
      </c>
      <c r="C10" s="19">
        <f>+'Febrero 2023'!B10</f>
        <v>306</v>
      </c>
      <c r="D10" s="17">
        <f t="shared" si="2"/>
        <v>10.457516339869281</v>
      </c>
      <c r="E10" s="2">
        <f>+B10+'Enero 2024'!E10</f>
        <v>609</v>
      </c>
      <c r="F10" s="2">
        <f>+C10+'Enero 2024'!F10</f>
        <v>573</v>
      </c>
      <c r="G10" s="17">
        <f t="shared" si="0"/>
        <v>6.2827225130890056</v>
      </c>
      <c r="H10" s="2">
        <f>+B10-C10+'Enero 2024'!H10</f>
        <v>3513</v>
      </c>
      <c r="I10" s="18">
        <f>+'Febrero 2023'!H10</f>
        <v>3601</v>
      </c>
      <c r="J10" s="17">
        <f t="shared" si="1"/>
        <v>-2.4437656206609275</v>
      </c>
    </row>
    <row r="11" spans="1:10" ht="13" x14ac:dyDescent="0.15">
      <c r="A11" s="1" t="s">
        <v>10</v>
      </c>
      <c r="B11" s="2">
        <v>287</v>
      </c>
      <c r="C11" s="19">
        <f>+'Febrero 2023'!B11</f>
        <v>293</v>
      </c>
      <c r="D11" s="17">
        <f t="shared" si="2"/>
        <v>-2.0477815699658701</v>
      </c>
      <c r="E11" s="2">
        <f>+B11+'Enero 2024'!E11</f>
        <v>524</v>
      </c>
      <c r="F11" s="2">
        <f>+C11+'Enero 2024'!F11</f>
        <v>525</v>
      </c>
      <c r="G11" s="17">
        <f t="shared" si="0"/>
        <v>-0.19047619047619047</v>
      </c>
      <c r="H11" s="2">
        <f>+B11-C11+'Enero 2024'!H11</f>
        <v>2764</v>
      </c>
      <c r="I11" s="18">
        <f>+'Febrero 2023'!H11</f>
        <v>2893</v>
      </c>
      <c r="J11" s="17">
        <f t="shared" si="1"/>
        <v>-4.4590390597995162</v>
      </c>
    </row>
    <row r="12" spans="1:10" ht="13" x14ac:dyDescent="0.15">
      <c r="A12" s="1" t="s">
        <v>11</v>
      </c>
      <c r="B12" s="2">
        <v>288</v>
      </c>
      <c r="C12" s="19">
        <f>+'Febrero 2023'!B12</f>
        <v>300</v>
      </c>
      <c r="D12" s="17">
        <f t="shared" si="2"/>
        <v>-4</v>
      </c>
      <c r="E12" s="2">
        <f>+B12+'Enero 2024'!E12</f>
        <v>565</v>
      </c>
      <c r="F12" s="2">
        <f>+C12+'Enero 2024'!F12</f>
        <v>583</v>
      </c>
      <c r="G12" s="17">
        <f t="shared" si="0"/>
        <v>-3.0874785591766725</v>
      </c>
      <c r="H12" s="2">
        <f>+B12-C12+'Enero 2024'!H12</f>
        <v>3188</v>
      </c>
      <c r="I12" s="18">
        <f>+'Febrero 2023'!H12</f>
        <v>3327</v>
      </c>
      <c r="J12" s="17">
        <f t="shared" si="1"/>
        <v>-4.1779380823564773</v>
      </c>
    </row>
    <row r="13" spans="1:10" x14ac:dyDescent="0.15">
      <c r="A13" s="8" t="s">
        <v>2</v>
      </c>
      <c r="B13" s="6">
        <f t="shared" ref="B13" si="4">SUM(B8:B12)</f>
        <v>1245</v>
      </c>
      <c r="C13" s="6">
        <f>SUM(C8:C12)</f>
        <v>1196</v>
      </c>
      <c r="D13" s="7">
        <f>+(B13-C13)*100/C13</f>
        <v>4.0969899665551841</v>
      </c>
      <c r="E13" s="6">
        <f>SUM(E8:E12)</f>
        <v>2300</v>
      </c>
      <c r="F13" s="6">
        <f>SUM(F8:F12)</f>
        <v>2256</v>
      </c>
      <c r="G13" s="7">
        <f t="shared" si="0"/>
        <v>1.9503546099290781</v>
      </c>
      <c r="H13" s="6">
        <f>SUM(H8:H12)</f>
        <v>12871</v>
      </c>
      <c r="I13" s="6">
        <f>SUM(I8:I12)</f>
        <v>13526</v>
      </c>
      <c r="J13" s="7">
        <f t="shared" si="1"/>
        <v>-4.8425255064320565</v>
      </c>
    </row>
    <row r="14" spans="1:10" ht="13" x14ac:dyDescent="0.15">
      <c r="A14" s="1" t="s">
        <v>12</v>
      </c>
      <c r="B14" s="2">
        <v>160</v>
      </c>
      <c r="C14" s="19">
        <f>+'Febrero 2023'!B14</f>
        <v>152</v>
      </c>
      <c r="D14" s="17">
        <f t="shared" si="2"/>
        <v>5.2631578947368425</v>
      </c>
      <c r="E14" s="2">
        <f>+B14+'Enero 2024'!E14</f>
        <v>307</v>
      </c>
      <c r="F14" s="2">
        <f>+C14+'Enero 2024'!F14</f>
        <v>276</v>
      </c>
      <c r="G14" s="17">
        <f t="shared" si="0"/>
        <v>11.231884057971014</v>
      </c>
      <c r="H14" s="2">
        <f>+B14-C14+'Enero 2024'!H14</f>
        <v>1652</v>
      </c>
      <c r="I14" s="18">
        <f>+'Febrero 2023'!H14</f>
        <v>1678</v>
      </c>
      <c r="J14" s="17">
        <f t="shared" si="1"/>
        <v>-1.5494636471990464</v>
      </c>
    </row>
    <row r="15" spans="1:10" ht="13" x14ac:dyDescent="0.15">
      <c r="A15" s="1" t="s">
        <v>13</v>
      </c>
      <c r="B15" s="2">
        <v>127</v>
      </c>
      <c r="C15" s="19">
        <f>+'Febrero 2023'!B15</f>
        <v>142</v>
      </c>
      <c r="D15" s="17">
        <f t="shared" si="2"/>
        <v>-10.56338028169014</v>
      </c>
      <c r="E15" s="2">
        <f>+B15+'Enero 2024'!E15</f>
        <v>251</v>
      </c>
      <c r="F15" s="2">
        <f>+C15+'Enero 2024'!F15</f>
        <v>253</v>
      </c>
      <c r="G15" s="17">
        <f t="shared" si="0"/>
        <v>-0.79051383399209485</v>
      </c>
      <c r="H15" s="2">
        <f>+B15-C15+'Enero 2024'!H15</f>
        <v>1339</v>
      </c>
      <c r="I15" s="18">
        <f>+'Febrero 2023'!H15</f>
        <v>1377</v>
      </c>
      <c r="J15" s="17">
        <f t="shared" si="1"/>
        <v>-2.7596223674655049</v>
      </c>
    </row>
    <row r="16" spans="1:10" ht="13" x14ac:dyDescent="0.15">
      <c r="A16" s="1" t="s">
        <v>14</v>
      </c>
      <c r="B16" s="2">
        <v>118</v>
      </c>
      <c r="C16" s="19">
        <f>+'Febrero 2023'!B16</f>
        <v>112</v>
      </c>
      <c r="D16" s="17">
        <f t="shared" si="2"/>
        <v>5.3571428571428568</v>
      </c>
      <c r="E16" s="2">
        <f>+B16+'Enero 2024'!E16</f>
        <v>220</v>
      </c>
      <c r="F16" s="2">
        <f>+C16+'Enero 2024'!F16</f>
        <v>216</v>
      </c>
      <c r="G16" s="17">
        <f t="shared" si="0"/>
        <v>1.8518518518518519</v>
      </c>
      <c r="H16" s="2">
        <f>+B16-C16+'Enero 2024'!H16</f>
        <v>1133</v>
      </c>
      <c r="I16" s="18">
        <f>+'Febrero 2023'!H16</f>
        <v>1202</v>
      </c>
      <c r="J16" s="17">
        <f t="shared" si="1"/>
        <v>-5.7404326123128122</v>
      </c>
    </row>
    <row r="17" spans="1:10" ht="13" x14ac:dyDescent="0.15">
      <c r="A17" s="1" t="s">
        <v>15</v>
      </c>
      <c r="B17" s="2">
        <v>61</v>
      </c>
      <c r="C17" s="19">
        <f>+'Febrero 2023'!B17</f>
        <v>83</v>
      </c>
      <c r="D17" s="17">
        <f t="shared" si="2"/>
        <v>-26.506024096385541</v>
      </c>
      <c r="E17" s="2">
        <f>+B17+'Enero 2024'!E17</f>
        <v>126</v>
      </c>
      <c r="F17" s="2">
        <f>+C17+'Enero 2024'!F17</f>
        <v>139</v>
      </c>
      <c r="G17" s="17">
        <f t="shared" si="0"/>
        <v>-9.3525179856115113</v>
      </c>
      <c r="H17" s="2">
        <f>+B17-C17+'Enero 2024'!H17</f>
        <v>746</v>
      </c>
      <c r="I17" s="18">
        <f>+'Febrero 2023'!H17</f>
        <v>786</v>
      </c>
      <c r="J17" s="17">
        <f t="shared" si="1"/>
        <v>-5.0890585241730282</v>
      </c>
    </row>
    <row r="18" spans="1:10" ht="13" x14ac:dyDescent="0.15">
      <c r="A18" s="1" t="s">
        <v>31</v>
      </c>
      <c r="B18" s="2">
        <v>53</v>
      </c>
      <c r="C18" s="19">
        <f>+'Febrero 2023'!B18</f>
        <v>45</v>
      </c>
      <c r="D18" s="17">
        <f t="shared" si="2"/>
        <v>17.777777777777779</v>
      </c>
      <c r="E18" s="2">
        <f>+B18+'Enero 2024'!E18</f>
        <v>97</v>
      </c>
      <c r="F18" s="2">
        <f>+C18+'Enero 2024'!F18</f>
        <v>73</v>
      </c>
      <c r="G18" s="17">
        <f t="shared" si="0"/>
        <v>32.876712328767127</v>
      </c>
      <c r="H18" s="2">
        <f>+B18-C18+'Enero 2024'!H18</f>
        <v>533</v>
      </c>
      <c r="I18" s="18">
        <f>+'Febrero 2023'!H18</f>
        <v>530</v>
      </c>
      <c r="J18" s="17">
        <f t="shared" si="1"/>
        <v>0.56603773584905659</v>
      </c>
    </row>
    <row r="19" spans="1:10" x14ac:dyDescent="0.15">
      <c r="A19" s="8" t="s">
        <v>3</v>
      </c>
      <c r="B19" s="6">
        <f t="shared" ref="B19" si="5">SUM(B14:B18)</f>
        <v>519</v>
      </c>
      <c r="C19" s="6">
        <f>SUM(C14:C18)</f>
        <v>534</v>
      </c>
      <c r="D19" s="7">
        <f>+(B19-C19)*100/C19</f>
        <v>-2.808988764044944</v>
      </c>
      <c r="E19" s="6">
        <f>SUM(E14:E18)</f>
        <v>1001</v>
      </c>
      <c r="F19" s="6">
        <f>SUM(F14:F18)</f>
        <v>957</v>
      </c>
      <c r="G19" s="7">
        <f t="shared" si="0"/>
        <v>4.5977011494252871</v>
      </c>
      <c r="H19" s="6">
        <f>SUM(H14:H18)</f>
        <v>5403</v>
      </c>
      <c r="I19" s="6">
        <f>SUM(I14:I18)</f>
        <v>5573</v>
      </c>
      <c r="J19" s="7">
        <f t="shared" si="1"/>
        <v>-3.0504216759375562</v>
      </c>
    </row>
    <row r="20" spans="1:10" ht="13" x14ac:dyDescent="0.15">
      <c r="A20" s="1" t="s">
        <v>16</v>
      </c>
      <c r="B20" s="2">
        <v>46</v>
      </c>
      <c r="C20" s="19">
        <f>+'Febrero 2023'!B20</f>
        <v>32</v>
      </c>
      <c r="D20" s="17">
        <f t="shared" ref="D20:D27" si="6">+(B20-C20)*100/C20</f>
        <v>43.75</v>
      </c>
      <c r="E20" s="2">
        <f>+B20+'Enero 2024'!E20</f>
        <v>93</v>
      </c>
      <c r="F20" s="2">
        <f>+C20+'Enero 2024'!F20</f>
        <v>88</v>
      </c>
      <c r="G20" s="17">
        <f t="shared" si="0"/>
        <v>5.6818181818181817</v>
      </c>
      <c r="H20" s="2">
        <f>+B20-C20+'Enero 2024'!H20</f>
        <v>440</v>
      </c>
      <c r="I20" s="18">
        <f>+'Febrero 2023'!H20</f>
        <v>481</v>
      </c>
      <c r="J20" s="17">
        <f t="shared" si="1"/>
        <v>-8.5239085239085242</v>
      </c>
    </row>
    <row r="21" spans="1:10" ht="13" x14ac:dyDescent="0.15">
      <c r="A21" s="1" t="s">
        <v>17</v>
      </c>
      <c r="B21" s="2">
        <v>56</v>
      </c>
      <c r="C21" s="19">
        <f>+'Febrero 2023'!B21</f>
        <v>47</v>
      </c>
      <c r="D21" s="17">
        <f t="shared" si="6"/>
        <v>19.148936170212767</v>
      </c>
      <c r="E21" s="2">
        <f>+B21+'Enero 2024'!E21</f>
        <v>98</v>
      </c>
      <c r="F21" s="2">
        <f>+C21+'Enero 2024'!F21</f>
        <v>76</v>
      </c>
      <c r="G21" s="17">
        <f t="shared" si="0"/>
        <v>28.94736842105263</v>
      </c>
      <c r="H21" s="2">
        <f>+B21-C21+'Enero 2024'!H21</f>
        <v>468</v>
      </c>
      <c r="I21" s="18">
        <f>+'Febrero 2023'!H21</f>
        <v>442</v>
      </c>
      <c r="J21" s="17">
        <f t="shared" si="1"/>
        <v>5.882352941176471</v>
      </c>
    </row>
    <row r="22" spans="1:10" ht="13" x14ac:dyDescent="0.15">
      <c r="A22" s="1" t="s">
        <v>19</v>
      </c>
      <c r="B22" s="2">
        <v>20</v>
      </c>
      <c r="C22" s="19">
        <f>+'Febrero 2023'!B22</f>
        <v>17</v>
      </c>
      <c r="D22" s="17">
        <f t="shared" si="6"/>
        <v>17.647058823529413</v>
      </c>
      <c r="E22" s="2">
        <f>+B22+'Enero 2024'!E22</f>
        <v>36</v>
      </c>
      <c r="F22" s="2">
        <f>+C22+'Enero 2024'!F22</f>
        <v>32</v>
      </c>
      <c r="G22" s="17">
        <f t="shared" si="0"/>
        <v>12.5</v>
      </c>
      <c r="H22" s="2">
        <f>+B22-C22+'Enero 2024'!H22</f>
        <v>205</v>
      </c>
      <c r="I22" s="18">
        <f>+'Febrero 2023'!H22</f>
        <v>215</v>
      </c>
      <c r="J22" s="17">
        <f t="shared" si="1"/>
        <v>-4.6511627906976747</v>
      </c>
    </row>
    <row r="23" spans="1:10" ht="13" x14ac:dyDescent="0.15">
      <c r="A23" s="1" t="s">
        <v>18</v>
      </c>
      <c r="B23" s="2">
        <v>21</v>
      </c>
      <c r="C23" s="19">
        <f>+'Febrero 2023'!B23</f>
        <v>22</v>
      </c>
      <c r="D23" s="17">
        <f t="shared" si="6"/>
        <v>-4.5454545454545459</v>
      </c>
      <c r="E23" s="2">
        <f>+B23+'Enero 2024'!E23</f>
        <v>39</v>
      </c>
      <c r="F23" s="2">
        <f>+C23+'Enero 2024'!F23</f>
        <v>41</v>
      </c>
      <c r="G23" s="17">
        <f t="shared" si="0"/>
        <v>-4.8780487804878048</v>
      </c>
      <c r="H23" s="2">
        <f>+B23-C23+'Enero 2024'!H23</f>
        <v>217</v>
      </c>
      <c r="I23" s="18">
        <f>+'Febrero 2023'!H23</f>
        <v>240</v>
      </c>
      <c r="J23" s="17">
        <f t="shared" si="1"/>
        <v>-9.5833333333333339</v>
      </c>
    </row>
    <row r="24" spans="1:10" ht="13" x14ac:dyDescent="0.15">
      <c r="A24" s="1" t="s">
        <v>20</v>
      </c>
      <c r="B24" s="2">
        <v>20</v>
      </c>
      <c r="C24" s="19">
        <f>+'Febrero 2023'!B24</f>
        <v>28</v>
      </c>
      <c r="D24" s="17">
        <f t="shared" si="6"/>
        <v>-28.571428571428573</v>
      </c>
      <c r="E24" s="2">
        <f>+B24+'Enero 2024'!E24</f>
        <v>45</v>
      </c>
      <c r="F24" s="2">
        <f>+C24+'Enero 2024'!F24</f>
        <v>57</v>
      </c>
      <c r="G24" s="17">
        <f t="shared" si="0"/>
        <v>-21.05263157894737</v>
      </c>
      <c r="H24" s="2">
        <f>+B24-C24+'Enero 2024'!H24</f>
        <v>229</v>
      </c>
      <c r="I24" s="18">
        <f>+'Febrero 2023'!H24</f>
        <v>227</v>
      </c>
      <c r="J24" s="17">
        <f t="shared" si="1"/>
        <v>0.88105726872246692</v>
      </c>
    </row>
    <row r="25" spans="1:10" ht="13" x14ac:dyDescent="0.15">
      <c r="A25" s="1" t="s">
        <v>22</v>
      </c>
      <c r="B25" s="2">
        <v>54</v>
      </c>
      <c r="C25" s="19">
        <f>+'Febrero 2023'!B25</f>
        <v>52</v>
      </c>
      <c r="D25" s="17">
        <f t="shared" si="6"/>
        <v>3.8461538461538463</v>
      </c>
      <c r="E25" s="2">
        <f>+B25+'Enero 2024'!E25</f>
        <v>110</v>
      </c>
      <c r="F25" s="2">
        <f>+C25+'Enero 2024'!F25</f>
        <v>103</v>
      </c>
      <c r="G25" s="17">
        <f t="shared" si="0"/>
        <v>6.7961165048543686</v>
      </c>
      <c r="H25" s="2">
        <f>+B25-C25+'Enero 2024'!H25</f>
        <v>539</v>
      </c>
      <c r="I25" s="18">
        <f>+'Febrero 2023'!H25</f>
        <v>572</v>
      </c>
      <c r="J25" s="17">
        <f t="shared" si="1"/>
        <v>-5.7692307692307692</v>
      </c>
    </row>
    <row r="26" spans="1:10" ht="13" x14ac:dyDescent="0.15">
      <c r="A26" s="1" t="s">
        <v>21</v>
      </c>
      <c r="B26" s="2">
        <v>27</v>
      </c>
      <c r="C26" s="19">
        <f>+'Febrero 2023'!B26</f>
        <v>15</v>
      </c>
      <c r="D26" s="17">
        <f t="shared" si="6"/>
        <v>80</v>
      </c>
      <c r="E26" s="2">
        <f>+B26+'Enero 2024'!E26</f>
        <v>36</v>
      </c>
      <c r="F26" s="2">
        <f>+C26+'Enero 2024'!F26</f>
        <v>24</v>
      </c>
      <c r="G26" s="17">
        <f t="shared" si="0"/>
        <v>50</v>
      </c>
      <c r="H26" s="2">
        <f>+B26-C26+'Enero 2024'!H26</f>
        <v>178</v>
      </c>
      <c r="I26" s="18">
        <f>+'Febrero 2023'!H26</f>
        <v>165</v>
      </c>
      <c r="J26" s="17">
        <f t="shared" si="1"/>
        <v>7.8787878787878789</v>
      </c>
    </row>
    <row r="27" spans="1:10" ht="13" x14ac:dyDescent="0.15">
      <c r="A27" s="1" t="s">
        <v>30</v>
      </c>
      <c r="B27" s="2">
        <v>11</v>
      </c>
      <c r="C27" s="19">
        <f>+'Febrero 2023'!B27</f>
        <v>12</v>
      </c>
      <c r="D27" s="17">
        <f t="shared" si="6"/>
        <v>-8.3333333333333339</v>
      </c>
      <c r="E27" s="2">
        <f>+B27+'Enero 2024'!E27</f>
        <v>20</v>
      </c>
      <c r="F27" s="2">
        <f>+C27+'Enero 2024'!F27</f>
        <v>19</v>
      </c>
      <c r="G27" s="17">
        <f t="shared" si="0"/>
        <v>5.2631578947368425</v>
      </c>
      <c r="H27" s="2">
        <f>+B27-C27+'Enero 2024'!H27</f>
        <v>97</v>
      </c>
      <c r="I27" s="18">
        <f>+'Febrero 2023'!H27</f>
        <v>96</v>
      </c>
      <c r="J27" s="17">
        <f t="shared" si="1"/>
        <v>1.0416666666666667</v>
      </c>
    </row>
    <row r="28" spans="1:10" x14ac:dyDescent="0.15">
      <c r="A28" s="8" t="s">
        <v>27</v>
      </c>
      <c r="B28" s="6">
        <f t="shared" ref="B28" si="7">SUM(B20:B27)</f>
        <v>255</v>
      </c>
      <c r="C28" s="6">
        <f>SUM(C20:C27)</f>
        <v>225</v>
      </c>
      <c r="D28" s="7">
        <f>+(B28-C28)*100/C28</f>
        <v>13.333333333333334</v>
      </c>
      <c r="E28" s="6">
        <f>SUM(E20:E27)</f>
        <v>477</v>
      </c>
      <c r="F28" s="6">
        <f>SUM(F20:F27)</f>
        <v>440</v>
      </c>
      <c r="G28" s="7">
        <f>+(E28-F28)*100/F28</f>
        <v>8.4090909090909083</v>
      </c>
      <c r="H28" s="6">
        <f>SUM(H20:H27)</f>
        <v>2373</v>
      </c>
      <c r="I28" s="6">
        <f>SUM(I20:I27)</f>
        <v>2438</v>
      </c>
      <c r="J28" s="7">
        <f>+(H28-I28)*100/I28</f>
        <v>-2.6661197703035273</v>
      </c>
    </row>
    <row r="29" spans="1:10" ht="14" x14ac:dyDescent="0.15">
      <c r="A29" s="16" t="s">
        <v>28</v>
      </c>
      <c r="B29" s="14">
        <f>+B7+B13+B19+B28</f>
        <v>2320</v>
      </c>
      <c r="C29" s="14">
        <f>+C7+C13+C19+C28</f>
        <v>2245</v>
      </c>
      <c r="D29" s="15">
        <f>+(B29-C29)*100/C29</f>
        <v>3.3407572383073498</v>
      </c>
      <c r="E29" s="14">
        <f t="shared" ref="E29:I29" si="8">+E7+E13+E19+E28</f>
        <v>4349</v>
      </c>
      <c r="F29" s="14">
        <f t="shared" si="8"/>
        <v>4228</v>
      </c>
      <c r="G29" s="15">
        <f>+(E29-F29)*100/F29</f>
        <v>2.8618732261116366</v>
      </c>
      <c r="H29" s="14">
        <f t="shared" si="8"/>
        <v>24236</v>
      </c>
      <c r="I29" s="14">
        <f t="shared" si="8"/>
        <v>25457</v>
      </c>
      <c r="J29" s="15">
        <f>+(H29-I29)*100/I29</f>
        <v>-4.796323211690301</v>
      </c>
    </row>
    <row r="30" spans="1:10" x14ac:dyDescent="0.15">
      <c r="A30" s="13" t="s">
        <v>29</v>
      </c>
      <c r="B30" s="13">
        <f>+B29-B7</f>
        <v>2019</v>
      </c>
      <c r="C30" s="13">
        <f>+C29-C7</f>
        <v>1955</v>
      </c>
      <c r="D30" s="12">
        <f>+(B30-C30)*100/C30</f>
        <v>3.2736572890025575</v>
      </c>
      <c r="E30" s="13">
        <f t="shared" ref="E30:I30" si="9">+E29-E7</f>
        <v>3778</v>
      </c>
      <c r="F30" s="13">
        <f t="shared" si="9"/>
        <v>3653</v>
      </c>
      <c r="G30" s="12">
        <f>+(E30-F30)*100/F30</f>
        <v>3.4218450588557352</v>
      </c>
      <c r="H30" s="13">
        <f t="shared" si="9"/>
        <v>20647</v>
      </c>
      <c r="I30" s="13">
        <f t="shared" si="9"/>
        <v>21537</v>
      </c>
      <c r="J30" s="12">
        <f>+(H30-I30)*100/I30</f>
        <v>-4.1324232715791425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73"/>
  <dimension ref="A2:J30"/>
  <sheetViews>
    <sheetView topLeftCell="A2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165</v>
      </c>
      <c r="C4" s="19">
        <f>+'Mayo 2016'!B4</f>
        <v>179</v>
      </c>
      <c r="D4" s="17">
        <f>+(B4-C4)*100/C4</f>
        <v>-7.8212290502793298</v>
      </c>
      <c r="E4" s="2">
        <f>+B4+'Abril 2017'!E4</f>
        <v>822</v>
      </c>
      <c r="F4" s="2">
        <f>+C4+'Abril 2017'!F4</f>
        <v>892</v>
      </c>
      <c r="G4" s="17">
        <f t="shared" ref="G4:G27" si="0">+(E4-F4)*100/F4</f>
        <v>-7.8475336322869955</v>
      </c>
      <c r="H4" s="2">
        <f>+B4-C4+'Abril 2017'!H4</f>
        <v>1859</v>
      </c>
      <c r="I4" s="18">
        <f>+'Mayo 2016'!H4</f>
        <v>1893</v>
      </c>
      <c r="J4" s="17">
        <f t="shared" ref="J4:J27" si="1">+(H4-I4)*100/I4</f>
        <v>-1.7960908610670894</v>
      </c>
    </row>
    <row r="5" spans="1:10" ht="13" x14ac:dyDescent="0.15">
      <c r="A5" s="1" t="s">
        <v>5</v>
      </c>
      <c r="B5" s="19">
        <v>202</v>
      </c>
      <c r="C5" s="19">
        <f>+'Mayo 2016'!B5</f>
        <v>232</v>
      </c>
      <c r="D5" s="17">
        <f t="shared" ref="D5:D18" si="2">+(B5-C5)*100/C5</f>
        <v>-12.931034482758621</v>
      </c>
      <c r="E5" s="2">
        <f>+B5+'Abril 2017'!E5</f>
        <v>943</v>
      </c>
      <c r="F5" s="2">
        <f>+C5+'Abril 2017'!F5</f>
        <v>1008</v>
      </c>
      <c r="G5" s="17">
        <f t="shared" si="0"/>
        <v>-6.4484126984126986</v>
      </c>
      <c r="H5" s="2">
        <f>+B5-C5+'Abril 2017'!H5</f>
        <v>2139</v>
      </c>
      <c r="I5" s="18">
        <f>+'Mayo 2016'!H5</f>
        <v>2111</v>
      </c>
      <c r="J5" s="17">
        <f t="shared" si="1"/>
        <v>1.3263855992420654</v>
      </c>
    </row>
    <row r="6" spans="1:10" ht="13" x14ac:dyDescent="0.15">
      <c r="A6" s="1" t="s">
        <v>6</v>
      </c>
      <c r="B6" s="19">
        <v>237</v>
      </c>
      <c r="C6" s="19">
        <f>+'Mayo 2016'!B6</f>
        <v>237</v>
      </c>
      <c r="D6" s="17">
        <f t="shared" si="2"/>
        <v>0</v>
      </c>
      <c r="E6" s="2">
        <f>+B6+'Abril 2017'!E6</f>
        <v>1120</v>
      </c>
      <c r="F6" s="2">
        <f>+C6+'Abril 2017'!F6</f>
        <v>1159</v>
      </c>
      <c r="G6" s="17">
        <f t="shared" si="0"/>
        <v>-3.3649698015530629</v>
      </c>
      <c r="H6" s="2">
        <f>+B6-C6+'Abril 2017'!H6</f>
        <v>2464</v>
      </c>
      <c r="I6" s="18">
        <f>+'Mayo 2016'!H6</f>
        <v>2471</v>
      </c>
      <c r="J6" s="17">
        <f t="shared" si="1"/>
        <v>-0.28328611898016998</v>
      </c>
    </row>
    <row r="7" spans="1:10" x14ac:dyDescent="0.15">
      <c r="A7" s="8" t="s">
        <v>1</v>
      </c>
      <c r="B7" s="6">
        <f t="shared" ref="B7" si="3">+B4+B5+B6</f>
        <v>604</v>
      </c>
      <c r="C7" s="6">
        <f>SUM(C4:C6)</f>
        <v>648</v>
      </c>
      <c r="D7" s="7">
        <f>+(B7-C7)*100/C7</f>
        <v>-6.7901234567901234</v>
      </c>
      <c r="E7" s="6">
        <f>SUM(E4:E6)</f>
        <v>2885</v>
      </c>
      <c r="F7" s="6">
        <f>SUM(F4:F6)</f>
        <v>3059</v>
      </c>
      <c r="G7" s="7">
        <f t="shared" si="0"/>
        <v>-5.688133376920562</v>
      </c>
      <c r="H7" s="6">
        <f>SUM(H4:H6)</f>
        <v>6462</v>
      </c>
      <c r="I7" s="6">
        <f>SUM(I4:I6)</f>
        <v>6475</v>
      </c>
      <c r="J7" s="7">
        <f t="shared" si="1"/>
        <v>-0.20077220077220076</v>
      </c>
    </row>
    <row r="8" spans="1:10" ht="13" x14ac:dyDescent="0.15">
      <c r="A8" s="1" t="s">
        <v>7</v>
      </c>
      <c r="B8" s="19">
        <v>250</v>
      </c>
      <c r="C8" s="19">
        <f>+'Mayo 2016'!B8</f>
        <v>272</v>
      </c>
      <c r="D8" s="17">
        <f t="shared" si="2"/>
        <v>-8.0882352941176467</v>
      </c>
      <c r="E8" s="2">
        <f>+B8+'Abril 2017'!E8</f>
        <v>1127</v>
      </c>
      <c r="F8" s="2">
        <f>+C8+'Abril 2017'!F8</f>
        <v>1201</v>
      </c>
      <c r="G8" s="17">
        <f t="shared" si="0"/>
        <v>-6.1615320566194836</v>
      </c>
      <c r="H8" s="2">
        <f>+B8-C8+'Abril 2017'!H8</f>
        <v>2515</v>
      </c>
      <c r="I8" s="18">
        <f>+'Mayo 2016'!H8</f>
        <v>2628</v>
      </c>
      <c r="J8" s="17">
        <f t="shared" si="1"/>
        <v>-4.2998477929984782</v>
      </c>
    </row>
    <row r="9" spans="1:10" ht="13" x14ac:dyDescent="0.15">
      <c r="A9" s="1" t="s">
        <v>8</v>
      </c>
      <c r="B9" s="19">
        <v>304</v>
      </c>
      <c r="C9" s="19">
        <f>+'Mayo 2016'!B9</f>
        <v>301</v>
      </c>
      <c r="D9" s="17">
        <f t="shared" si="2"/>
        <v>0.99667774086378735</v>
      </c>
      <c r="E9" s="2">
        <f>+B9+'Abril 2017'!E9</f>
        <v>1383</v>
      </c>
      <c r="F9" s="2">
        <f>+C9+'Abril 2017'!F9</f>
        <v>1359</v>
      </c>
      <c r="G9" s="17">
        <f t="shared" si="0"/>
        <v>1.7660044150110374</v>
      </c>
      <c r="H9" s="2">
        <f>+B9-C9+'Abril 2017'!H9</f>
        <v>3018</v>
      </c>
      <c r="I9" s="18">
        <f>+'Mayo 2016'!H9</f>
        <v>2923</v>
      </c>
      <c r="J9" s="17">
        <f t="shared" si="1"/>
        <v>3.2500855285665411</v>
      </c>
    </row>
    <row r="10" spans="1:10" ht="13" x14ac:dyDescent="0.15">
      <c r="A10" s="1" t="s">
        <v>9</v>
      </c>
      <c r="B10" s="19">
        <v>390</v>
      </c>
      <c r="C10" s="19">
        <f>+'Mayo 2016'!B10</f>
        <v>407</v>
      </c>
      <c r="D10" s="17">
        <f t="shared" si="2"/>
        <v>-4.176904176904177</v>
      </c>
      <c r="E10" s="2">
        <f>+B10+'Abril 2017'!E10</f>
        <v>1861</v>
      </c>
      <c r="F10" s="2">
        <f>+C10+'Abril 2017'!F10</f>
        <v>1867</v>
      </c>
      <c r="G10" s="17">
        <f t="shared" si="0"/>
        <v>-0.32137118371719336</v>
      </c>
      <c r="H10" s="2">
        <f>+B10-C10+'Abril 2017'!H10</f>
        <v>4067</v>
      </c>
      <c r="I10" s="18">
        <f>+'Mayo 2016'!H10</f>
        <v>4022</v>
      </c>
      <c r="J10" s="17">
        <f t="shared" si="1"/>
        <v>1.1188463451019393</v>
      </c>
    </row>
    <row r="11" spans="1:10" ht="13" x14ac:dyDescent="0.15">
      <c r="A11" s="1" t="s">
        <v>10</v>
      </c>
      <c r="B11" s="19">
        <v>257</v>
      </c>
      <c r="C11" s="19">
        <f>+'Mayo 2016'!B11</f>
        <v>271</v>
      </c>
      <c r="D11" s="17">
        <f t="shared" si="2"/>
        <v>-5.1660516605166054</v>
      </c>
      <c r="E11" s="2">
        <f>+B11+'Abril 2017'!E11</f>
        <v>1426</v>
      </c>
      <c r="F11" s="2">
        <f>+C11+'Abril 2017'!F11</f>
        <v>1348</v>
      </c>
      <c r="G11" s="17">
        <f t="shared" si="0"/>
        <v>5.7863501483679523</v>
      </c>
      <c r="H11" s="2">
        <f>+B11-C11+'Abril 2017'!H11</f>
        <v>2985</v>
      </c>
      <c r="I11" s="18">
        <f>+'Mayo 2016'!H11</f>
        <v>2899</v>
      </c>
      <c r="J11" s="17">
        <f t="shared" si="1"/>
        <v>2.966540186271128</v>
      </c>
    </row>
    <row r="12" spans="1:10" ht="13" x14ac:dyDescent="0.15">
      <c r="A12" s="1" t="s">
        <v>11</v>
      </c>
      <c r="B12" s="19">
        <v>295</v>
      </c>
      <c r="C12" s="19">
        <f>+'Mayo 2016'!B12</f>
        <v>261</v>
      </c>
      <c r="D12" s="17">
        <f t="shared" si="2"/>
        <v>13.026819923371647</v>
      </c>
      <c r="E12" s="2">
        <f>+B12+'Abril 2017'!E12</f>
        <v>1472</v>
      </c>
      <c r="F12" s="2">
        <f>+C12+'Abril 2017'!F12</f>
        <v>1323</v>
      </c>
      <c r="G12" s="17">
        <f t="shared" si="0"/>
        <v>11.26228269085412</v>
      </c>
      <c r="H12" s="2">
        <f>+B12-C12+'Abril 2017'!H12</f>
        <v>3035</v>
      </c>
      <c r="I12" s="18">
        <f>+'Mayo 2016'!H12</f>
        <v>2799</v>
      </c>
      <c r="J12" s="17">
        <f t="shared" si="1"/>
        <v>8.4315827081100387</v>
      </c>
    </row>
    <row r="13" spans="1:10" x14ac:dyDescent="0.15">
      <c r="A13" s="8" t="s">
        <v>2</v>
      </c>
      <c r="B13" s="6">
        <f t="shared" ref="B13" si="4">+B8+B9+B10+B11+B12</f>
        <v>1496</v>
      </c>
      <c r="C13" s="6">
        <f>SUM(C8:C12)</f>
        <v>1512</v>
      </c>
      <c r="D13" s="7">
        <f>+(B13-C13)*100/C13</f>
        <v>-1.0582010582010581</v>
      </c>
      <c r="E13" s="6">
        <f>SUM(E8:E12)</f>
        <v>7269</v>
      </c>
      <c r="F13" s="6">
        <f>SUM(F8:F12)</f>
        <v>7098</v>
      </c>
      <c r="G13" s="7">
        <f t="shared" si="0"/>
        <v>2.4091293322062555</v>
      </c>
      <c r="H13" s="6">
        <f>SUM(H8:H12)</f>
        <v>15620</v>
      </c>
      <c r="I13" s="6">
        <f>SUM(I8:I12)</f>
        <v>15271</v>
      </c>
      <c r="J13" s="7">
        <f t="shared" si="1"/>
        <v>2.2853775129330103</v>
      </c>
    </row>
    <row r="14" spans="1:10" ht="13" x14ac:dyDescent="0.15">
      <c r="A14" s="1" t="s">
        <v>12</v>
      </c>
      <c r="B14" s="19">
        <v>176</v>
      </c>
      <c r="C14" s="19">
        <f>+'Mayo 2016'!B14</f>
        <v>124</v>
      </c>
      <c r="D14" s="17">
        <f t="shared" si="2"/>
        <v>41.935483870967744</v>
      </c>
      <c r="E14" s="2">
        <f>+B14+'Abril 2017'!E14</f>
        <v>713</v>
      </c>
      <c r="F14" s="2">
        <f>+C14+'Abril 2017'!F14</f>
        <v>648</v>
      </c>
      <c r="G14" s="17">
        <f t="shared" si="0"/>
        <v>10.030864197530864</v>
      </c>
      <c r="H14" s="2">
        <f>+B14-C14+'Abril 2017'!H14</f>
        <v>1524</v>
      </c>
      <c r="I14" s="18">
        <f>+'Mayo 2016'!H14</f>
        <v>1398</v>
      </c>
      <c r="J14" s="17">
        <f t="shared" si="1"/>
        <v>9.0128755364806867</v>
      </c>
    </row>
    <row r="15" spans="1:10" ht="13" x14ac:dyDescent="0.15">
      <c r="A15" s="1" t="s">
        <v>13</v>
      </c>
      <c r="B15" s="19">
        <v>95</v>
      </c>
      <c r="C15" s="19">
        <f>+'Mayo 2016'!B15</f>
        <v>85</v>
      </c>
      <c r="D15" s="17">
        <f t="shared" si="2"/>
        <v>11.764705882352942</v>
      </c>
      <c r="E15" s="2">
        <f>+B15+'Abril 2017'!E15</f>
        <v>496</v>
      </c>
      <c r="F15" s="2">
        <f>+C15+'Abril 2017'!F15</f>
        <v>476</v>
      </c>
      <c r="G15" s="17">
        <f t="shared" si="0"/>
        <v>4.2016806722689077</v>
      </c>
      <c r="H15" s="2">
        <f>+B15-C15+'Abril 2017'!H15</f>
        <v>1070</v>
      </c>
      <c r="I15" s="18">
        <f>+'Mayo 2016'!H15</f>
        <v>1065</v>
      </c>
      <c r="J15" s="17">
        <f t="shared" si="1"/>
        <v>0.46948356807511737</v>
      </c>
    </row>
    <row r="16" spans="1:10" ht="13" x14ac:dyDescent="0.15">
      <c r="A16" s="1" t="s">
        <v>14</v>
      </c>
      <c r="B16" s="19">
        <v>100</v>
      </c>
      <c r="C16" s="19">
        <f>+'Mayo 2016'!B16</f>
        <v>90</v>
      </c>
      <c r="D16" s="17">
        <f t="shared" si="2"/>
        <v>11.111111111111111</v>
      </c>
      <c r="E16" s="2">
        <f>+B16+'Abril 2017'!E16</f>
        <v>463</v>
      </c>
      <c r="F16" s="2">
        <f>+C16+'Abril 2017'!F16</f>
        <v>498</v>
      </c>
      <c r="G16" s="17">
        <f t="shared" si="0"/>
        <v>-7.0281124497991971</v>
      </c>
      <c r="H16" s="2">
        <f>+B16-C16+'Abril 2017'!H16</f>
        <v>1038</v>
      </c>
      <c r="I16" s="18">
        <f>+'Mayo 2016'!H16</f>
        <v>1047</v>
      </c>
      <c r="J16" s="17">
        <f t="shared" si="1"/>
        <v>-0.85959885386819479</v>
      </c>
    </row>
    <row r="17" spans="1:10" ht="13" x14ac:dyDescent="0.15">
      <c r="A17" s="1" t="s">
        <v>15</v>
      </c>
      <c r="B17" s="19">
        <v>69</v>
      </c>
      <c r="C17" s="19">
        <f>+'Mayo 2016'!B17</f>
        <v>63</v>
      </c>
      <c r="D17" s="17">
        <f t="shared" si="2"/>
        <v>9.5238095238095237</v>
      </c>
      <c r="E17" s="2">
        <f>+B17+'Abril 2017'!E17</f>
        <v>325</v>
      </c>
      <c r="F17" s="2">
        <f>+C17+'Abril 2017'!F17</f>
        <v>309</v>
      </c>
      <c r="G17" s="17">
        <f t="shared" si="0"/>
        <v>5.1779935275080904</v>
      </c>
      <c r="H17" s="2">
        <f>+B17-C17+'Abril 2017'!H17</f>
        <v>732</v>
      </c>
      <c r="I17" s="18">
        <f>+'Mayo 2016'!H17</f>
        <v>707</v>
      </c>
      <c r="J17" s="17">
        <f t="shared" si="1"/>
        <v>3.536067892503536</v>
      </c>
    </row>
    <row r="18" spans="1:10" ht="13" x14ac:dyDescent="0.15">
      <c r="A18" s="1" t="s">
        <v>31</v>
      </c>
      <c r="B18" s="19">
        <v>48</v>
      </c>
      <c r="C18" s="19">
        <f>+'Mayo 2016'!B18</f>
        <v>42</v>
      </c>
      <c r="D18" s="17">
        <f t="shared" si="2"/>
        <v>14.285714285714286</v>
      </c>
      <c r="E18" s="2">
        <f>+B18+'Abril 2017'!E18</f>
        <v>184</v>
      </c>
      <c r="F18" s="2">
        <f>+C18+'Abril 2017'!F18</f>
        <v>180</v>
      </c>
      <c r="G18" s="17">
        <f t="shared" si="0"/>
        <v>2.2222222222222223</v>
      </c>
      <c r="H18" s="2">
        <f>+B18-C18+'Abril 2017'!H18</f>
        <v>384</v>
      </c>
      <c r="I18" s="18">
        <f>+'Mayo 2016'!H18</f>
        <v>397</v>
      </c>
      <c r="J18" s="17">
        <f t="shared" si="1"/>
        <v>-3.2745591939546599</v>
      </c>
    </row>
    <row r="19" spans="1:10" x14ac:dyDescent="0.15">
      <c r="A19" s="8" t="s">
        <v>3</v>
      </c>
      <c r="B19" s="6">
        <f t="shared" ref="B19" si="5">+B14+B16+B15+B17+B18</f>
        <v>488</v>
      </c>
      <c r="C19" s="6">
        <f>SUM(C14:C18)</f>
        <v>404</v>
      </c>
      <c r="D19" s="7">
        <f>+(B19-C19)*100/C19</f>
        <v>20.792079207920793</v>
      </c>
      <c r="E19" s="6">
        <f>SUM(E14:E18)</f>
        <v>2181</v>
      </c>
      <c r="F19" s="6">
        <f>SUM(F14:F18)</f>
        <v>2111</v>
      </c>
      <c r="G19" s="7">
        <f t="shared" si="0"/>
        <v>3.3159639981051634</v>
      </c>
      <c r="H19" s="6">
        <f>SUM(H14:H18)</f>
        <v>4748</v>
      </c>
      <c r="I19" s="6">
        <f>SUM(I14:I18)</f>
        <v>4614</v>
      </c>
      <c r="J19" s="7">
        <f t="shared" si="1"/>
        <v>2.904204594711747</v>
      </c>
    </row>
    <row r="20" spans="1:10" ht="13" x14ac:dyDescent="0.15">
      <c r="A20" s="1" t="s">
        <v>16</v>
      </c>
      <c r="B20" s="19">
        <v>32</v>
      </c>
      <c r="C20" s="19">
        <f>+'Mayo 2016'!B20</f>
        <v>25</v>
      </c>
      <c r="D20" s="17">
        <f t="shared" ref="D20:D27" si="6">+(B20-C20)*100/C20</f>
        <v>28</v>
      </c>
      <c r="E20" s="2">
        <f>+B20+'Abril 2017'!E20</f>
        <v>155</v>
      </c>
      <c r="F20" s="2">
        <f>+C20+'Abril 2017'!F20</f>
        <v>159</v>
      </c>
      <c r="G20" s="17">
        <f t="shared" si="0"/>
        <v>-2.5157232704402515</v>
      </c>
      <c r="H20" s="2">
        <f>+B20-C20+'Abril 2017'!H20</f>
        <v>330</v>
      </c>
      <c r="I20" s="18">
        <f>+'Mayo 2016'!H20</f>
        <v>330</v>
      </c>
      <c r="J20" s="17">
        <f t="shared" si="1"/>
        <v>0</v>
      </c>
    </row>
    <row r="21" spans="1:10" ht="13" x14ac:dyDescent="0.15">
      <c r="A21" s="1" t="s">
        <v>17</v>
      </c>
      <c r="B21" s="19">
        <v>27</v>
      </c>
      <c r="C21" s="19">
        <f>+'Mayo 2016'!B21</f>
        <v>26</v>
      </c>
      <c r="D21" s="17">
        <f t="shared" si="6"/>
        <v>3.8461538461538463</v>
      </c>
      <c r="E21" s="2">
        <f>+B21+'Abril 2017'!E21</f>
        <v>160</v>
      </c>
      <c r="F21" s="2">
        <f>+C21+'Abril 2017'!F21</f>
        <v>156</v>
      </c>
      <c r="G21" s="17">
        <f t="shared" si="0"/>
        <v>2.5641025641025643</v>
      </c>
      <c r="H21" s="2">
        <f>+B21-C21+'Abril 2017'!H21</f>
        <v>347</v>
      </c>
      <c r="I21" s="18">
        <f>+'Mayo 2016'!H21</f>
        <v>327</v>
      </c>
      <c r="J21" s="17">
        <f t="shared" si="1"/>
        <v>6.1162079510703364</v>
      </c>
    </row>
    <row r="22" spans="1:10" ht="13" x14ac:dyDescent="0.15">
      <c r="A22" s="1" t="s">
        <v>19</v>
      </c>
      <c r="B22" s="19">
        <v>11</v>
      </c>
      <c r="C22" s="19">
        <f>+'Mayo 2016'!B22</f>
        <v>13</v>
      </c>
      <c r="D22" s="17">
        <f t="shared" si="6"/>
        <v>-15.384615384615385</v>
      </c>
      <c r="E22" s="2">
        <f>+B22+'Abril 2017'!E22</f>
        <v>52</v>
      </c>
      <c r="F22" s="2">
        <f>+C22+'Abril 2017'!F22</f>
        <v>63</v>
      </c>
      <c r="G22" s="17">
        <f t="shared" si="0"/>
        <v>-17.460317460317459</v>
      </c>
      <c r="H22" s="2">
        <f>+B22-C22+'Abril 2017'!H22</f>
        <v>131</v>
      </c>
      <c r="I22" s="18">
        <f>+'Mayo 2016'!H22</f>
        <v>139</v>
      </c>
      <c r="J22" s="17">
        <f t="shared" si="1"/>
        <v>-5.7553956834532372</v>
      </c>
    </row>
    <row r="23" spans="1:10" ht="13" x14ac:dyDescent="0.15">
      <c r="A23" s="1" t="s">
        <v>18</v>
      </c>
      <c r="B23" s="19">
        <v>19</v>
      </c>
      <c r="C23" s="19">
        <f>+'Mayo 2016'!B23</f>
        <v>18</v>
      </c>
      <c r="D23" s="17">
        <f t="shared" si="6"/>
        <v>5.5555555555555554</v>
      </c>
      <c r="E23" s="2">
        <f>+B23+'Abril 2017'!E23</f>
        <v>82</v>
      </c>
      <c r="F23" s="2">
        <f>+C23+'Abril 2017'!F23</f>
        <v>67</v>
      </c>
      <c r="G23" s="17">
        <f t="shared" si="0"/>
        <v>22.388059701492537</v>
      </c>
      <c r="H23" s="2">
        <f>+B23-C23+'Abril 2017'!H23</f>
        <v>182</v>
      </c>
      <c r="I23" s="18">
        <f>+'Mayo 2016'!H23</f>
        <v>150</v>
      </c>
      <c r="J23" s="17">
        <f t="shared" si="1"/>
        <v>21.333333333333332</v>
      </c>
    </row>
    <row r="24" spans="1:10" ht="13" x14ac:dyDescent="0.15">
      <c r="A24" s="1" t="s">
        <v>20</v>
      </c>
      <c r="B24" s="19">
        <v>16</v>
      </c>
      <c r="C24" s="19">
        <f>+'Mayo 2016'!B24</f>
        <v>19</v>
      </c>
      <c r="D24" s="17">
        <f t="shared" si="6"/>
        <v>-15.789473684210526</v>
      </c>
      <c r="E24" s="2">
        <f>+B24+'Abril 2017'!E24</f>
        <v>76</v>
      </c>
      <c r="F24" s="2">
        <f>+C24+'Abril 2017'!F24</f>
        <v>65</v>
      </c>
      <c r="G24" s="17">
        <f t="shared" si="0"/>
        <v>16.923076923076923</v>
      </c>
      <c r="H24" s="2">
        <f>+B24-C24+'Abril 2017'!H24</f>
        <v>143</v>
      </c>
      <c r="I24" s="18">
        <f>+'Mayo 2016'!H24</f>
        <v>131</v>
      </c>
      <c r="J24" s="17">
        <f t="shared" si="1"/>
        <v>9.1603053435114496</v>
      </c>
    </row>
    <row r="25" spans="1:10" ht="13" x14ac:dyDescent="0.15">
      <c r="A25" s="1" t="s">
        <v>22</v>
      </c>
      <c r="B25" s="19">
        <v>30</v>
      </c>
      <c r="C25" s="19">
        <f>+'Mayo 2016'!B25</f>
        <v>26</v>
      </c>
      <c r="D25" s="17">
        <f t="shared" si="6"/>
        <v>15.384615384615385</v>
      </c>
      <c r="E25" s="2">
        <f>+B25+'Abril 2017'!E25</f>
        <v>140</v>
      </c>
      <c r="F25" s="2">
        <f>+C25+'Abril 2017'!F25</f>
        <v>145</v>
      </c>
      <c r="G25" s="17">
        <f t="shared" si="0"/>
        <v>-3.4482758620689653</v>
      </c>
      <c r="H25" s="2">
        <f>+B25-C25+'Abril 2017'!H25</f>
        <v>310</v>
      </c>
      <c r="I25" s="18">
        <f>+'Mayo 2016'!H25</f>
        <v>273</v>
      </c>
      <c r="J25" s="17">
        <f t="shared" si="1"/>
        <v>13.553113553113553</v>
      </c>
    </row>
    <row r="26" spans="1:10" ht="13" x14ac:dyDescent="0.15">
      <c r="A26" s="1" t="s">
        <v>21</v>
      </c>
      <c r="B26" s="19">
        <v>8</v>
      </c>
      <c r="C26" s="19">
        <f>+'Mayo 2016'!B26</f>
        <v>5</v>
      </c>
      <c r="D26" s="17">
        <f t="shared" si="6"/>
        <v>60</v>
      </c>
      <c r="E26" s="2">
        <f>+B26+'Abril 2017'!E26</f>
        <v>33</v>
      </c>
      <c r="F26" s="2">
        <f>+C26+'Abril 2017'!F26</f>
        <v>34</v>
      </c>
      <c r="G26" s="17">
        <f t="shared" si="0"/>
        <v>-2.9411764705882355</v>
      </c>
      <c r="H26" s="2">
        <f>+B26-C26+'Abril 2017'!H26</f>
        <v>77</v>
      </c>
      <c r="I26" s="18">
        <f>+'Mayo 2016'!H26</f>
        <v>80</v>
      </c>
      <c r="J26" s="17">
        <f t="shared" si="1"/>
        <v>-3.75</v>
      </c>
    </row>
    <row r="27" spans="1:10" ht="13" x14ac:dyDescent="0.15">
      <c r="A27" s="1" t="s">
        <v>30</v>
      </c>
      <c r="B27" s="19">
        <v>3</v>
      </c>
      <c r="C27" s="19">
        <f>+'Mayo 2016'!B27</f>
        <v>1</v>
      </c>
      <c r="D27" s="17">
        <f t="shared" si="6"/>
        <v>200</v>
      </c>
      <c r="E27" s="2">
        <f>+B27+'Abril 2017'!E27</f>
        <v>16</v>
      </c>
      <c r="F27" s="2">
        <f>+C27+'Abril 2017'!F27</f>
        <v>12</v>
      </c>
      <c r="G27" s="17">
        <f t="shared" si="0"/>
        <v>33.333333333333336</v>
      </c>
      <c r="H27" s="2">
        <f>+B27-C27+'Abril 2017'!H27</f>
        <v>31</v>
      </c>
      <c r="I27" s="18">
        <f>+'Mayo 2016'!H27</f>
        <v>21</v>
      </c>
      <c r="J27" s="17">
        <f t="shared" si="1"/>
        <v>47.61904761904762</v>
      </c>
    </row>
    <row r="28" spans="1:10" x14ac:dyDescent="0.15">
      <c r="A28" s="8" t="s">
        <v>27</v>
      </c>
      <c r="B28" s="6">
        <f t="shared" ref="B28" si="7">SUM(B20:B27)</f>
        <v>146</v>
      </c>
      <c r="C28" s="6">
        <f>SUM(C20:C27)</f>
        <v>133</v>
      </c>
      <c r="D28" s="7">
        <f>+(B28-C28)*100/C28</f>
        <v>9.7744360902255636</v>
      </c>
      <c r="E28" s="6">
        <f>SUM(E20:E27)</f>
        <v>714</v>
      </c>
      <c r="F28" s="6">
        <f>SUM(F20:F27)</f>
        <v>701</v>
      </c>
      <c r="G28" s="7">
        <f>+(E28-F28)*100/F28</f>
        <v>1.854493580599144</v>
      </c>
      <c r="H28" s="6">
        <f>SUM(H20:H27)</f>
        <v>1551</v>
      </c>
      <c r="I28" s="6">
        <f>SUM(I20:I27)</f>
        <v>1451</v>
      </c>
      <c r="J28" s="7">
        <f>+(H28-I28)*100/I28</f>
        <v>6.8917987594762229</v>
      </c>
    </row>
    <row r="29" spans="1:10" ht="14" x14ac:dyDescent="0.15">
      <c r="A29" s="16" t="s">
        <v>28</v>
      </c>
      <c r="B29" s="14">
        <f>+B7+B13+B19+B28</f>
        <v>2734</v>
      </c>
      <c r="C29" s="14">
        <f>+C7+C13+C19+C28</f>
        <v>2697</v>
      </c>
      <c r="D29" s="15">
        <f>+(B29-C29)*100/C29</f>
        <v>1.371894697812384</v>
      </c>
      <c r="E29" s="14">
        <f t="shared" ref="E29:I29" si="8">+E7+E13+E19+E28</f>
        <v>13049</v>
      </c>
      <c r="F29" s="14">
        <f t="shared" si="8"/>
        <v>12969</v>
      </c>
      <c r="G29" s="15">
        <f>+(E29-F29)*100/F29</f>
        <v>0.61685557868763974</v>
      </c>
      <c r="H29" s="14">
        <f t="shared" si="8"/>
        <v>28381</v>
      </c>
      <c r="I29" s="14">
        <f t="shared" si="8"/>
        <v>27811</v>
      </c>
      <c r="J29" s="15">
        <f>+(H29-I29)*100/I29</f>
        <v>2.0495487397073102</v>
      </c>
    </row>
    <row r="30" spans="1:10" x14ac:dyDescent="0.15">
      <c r="A30" s="13" t="s">
        <v>29</v>
      </c>
      <c r="B30" s="13">
        <f>+B29-B7</f>
        <v>2130</v>
      </c>
      <c r="C30" s="13">
        <f>+C29-C7</f>
        <v>2049</v>
      </c>
      <c r="D30" s="12">
        <f>+(B30-C30)*100/C30</f>
        <v>3.9531478770131772</v>
      </c>
      <c r="E30" s="13">
        <f t="shared" ref="E30:I30" si="9">+E29-E7</f>
        <v>10164</v>
      </c>
      <c r="F30" s="13">
        <f t="shared" si="9"/>
        <v>9910</v>
      </c>
      <c r="G30" s="12">
        <f>+(E30-F30)*100/F30</f>
        <v>2.5630676084762865</v>
      </c>
      <c r="H30" s="13">
        <f t="shared" si="9"/>
        <v>21919</v>
      </c>
      <c r="I30" s="13">
        <f t="shared" si="9"/>
        <v>21336</v>
      </c>
      <c r="J30" s="12">
        <f>+(H30-I30)*100/I30</f>
        <v>2.7324709411323584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74"/>
  <dimension ref="A2:J30"/>
  <sheetViews>
    <sheetView topLeftCell="A2" zoomScale="129" zoomScaleNormal="129" zoomScalePageLayoutView="129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153</v>
      </c>
      <c r="C4" s="19">
        <f>+'Abril 2016'!B4</f>
        <v>185</v>
      </c>
      <c r="D4" s="17">
        <f>+(B4-C4)*100/C4</f>
        <v>-17.297297297297298</v>
      </c>
      <c r="E4" s="2">
        <f>+B4+'Marzo 2017'!E4</f>
        <v>657</v>
      </c>
      <c r="F4" s="2">
        <f>+C4+'Marzo 2017'!F4</f>
        <v>713</v>
      </c>
      <c r="G4" s="17">
        <f t="shared" ref="G4:G27" si="0">+(E4-F4)*100/F4</f>
        <v>-7.8541374474053294</v>
      </c>
      <c r="H4" s="2">
        <f>+B4-C4+'Marzo 2017'!H4</f>
        <v>1873</v>
      </c>
      <c r="I4" s="18">
        <f>+'Abril 2016'!H4</f>
        <v>1872</v>
      </c>
      <c r="J4" s="17">
        <f t="shared" ref="J4:J27" si="1">+(H4-I4)*100/I4</f>
        <v>5.3418803418803416E-2</v>
      </c>
    </row>
    <row r="5" spans="1:10" ht="13" x14ac:dyDescent="0.15">
      <c r="A5" s="1" t="s">
        <v>5</v>
      </c>
      <c r="B5" s="19">
        <v>170</v>
      </c>
      <c r="C5" s="19">
        <f>+'Abril 2016'!B5</f>
        <v>226</v>
      </c>
      <c r="D5" s="17">
        <f t="shared" ref="D5:D18" si="2">+(B5-C5)*100/C5</f>
        <v>-24.778761061946902</v>
      </c>
      <c r="E5" s="2">
        <f>+B5+'Marzo 2017'!E5</f>
        <v>741</v>
      </c>
      <c r="F5" s="2">
        <f>+C5+'Marzo 2017'!F5</f>
        <v>776</v>
      </c>
      <c r="G5" s="17">
        <f t="shared" si="0"/>
        <v>-4.5103092783505154</v>
      </c>
      <c r="H5" s="2">
        <f>+B5-C5+'Marzo 2017'!H5</f>
        <v>2169</v>
      </c>
      <c r="I5" s="18">
        <f>+'Abril 2016'!H5</f>
        <v>2041</v>
      </c>
      <c r="J5" s="17">
        <f t="shared" si="1"/>
        <v>6.2714355707986282</v>
      </c>
    </row>
    <row r="6" spans="1:10" ht="13" x14ac:dyDescent="0.15">
      <c r="A6" s="1" t="s">
        <v>6</v>
      </c>
      <c r="B6" s="19">
        <v>203</v>
      </c>
      <c r="C6" s="19">
        <f>+'Abril 2016'!B6</f>
        <v>244</v>
      </c>
      <c r="D6" s="17">
        <f t="shared" si="2"/>
        <v>-16.803278688524589</v>
      </c>
      <c r="E6" s="2">
        <f>+B6+'Marzo 2017'!E6</f>
        <v>883</v>
      </c>
      <c r="F6" s="2">
        <f>+C6+'Marzo 2017'!F6</f>
        <v>922</v>
      </c>
      <c r="G6" s="17">
        <f t="shared" si="0"/>
        <v>-4.2299349240780915</v>
      </c>
      <c r="H6" s="2">
        <f>+B6-C6+'Marzo 2017'!H6</f>
        <v>2464</v>
      </c>
      <c r="I6" s="18">
        <f>+'Abril 2016'!H6</f>
        <v>2423</v>
      </c>
      <c r="J6" s="17">
        <f t="shared" si="1"/>
        <v>1.6921172100701609</v>
      </c>
    </row>
    <row r="7" spans="1:10" x14ac:dyDescent="0.15">
      <c r="A7" s="8" t="s">
        <v>1</v>
      </c>
      <c r="B7" s="6">
        <f t="shared" ref="B7" si="3">+B4+B5+B6</f>
        <v>526</v>
      </c>
      <c r="C7" s="6">
        <f>SUM(C4:C6)</f>
        <v>655</v>
      </c>
      <c r="D7" s="7">
        <f>+(B7-C7)*100/C7</f>
        <v>-19.694656488549619</v>
      </c>
      <c r="E7" s="6">
        <f>SUM(E4:E6)</f>
        <v>2281</v>
      </c>
      <c r="F7" s="6">
        <f>SUM(F4:F6)</f>
        <v>2411</v>
      </c>
      <c r="G7" s="7">
        <f t="shared" si="0"/>
        <v>-5.3919535462463708</v>
      </c>
      <c r="H7" s="6">
        <f>SUM(H4:H6)</f>
        <v>6506</v>
      </c>
      <c r="I7" s="6">
        <f>SUM(I4:I6)</f>
        <v>6336</v>
      </c>
      <c r="J7" s="7">
        <f t="shared" si="1"/>
        <v>2.683080808080808</v>
      </c>
    </row>
    <row r="8" spans="1:10" ht="13" x14ac:dyDescent="0.15">
      <c r="A8" s="1" t="s">
        <v>7</v>
      </c>
      <c r="B8" s="19">
        <v>194</v>
      </c>
      <c r="C8" s="19">
        <f>+'Abril 2016'!B8</f>
        <v>226</v>
      </c>
      <c r="D8" s="17">
        <f t="shared" si="2"/>
        <v>-14.159292035398231</v>
      </c>
      <c r="E8" s="2">
        <f>+B8+'Marzo 2017'!E8</f>
        <v>877</v>
      </c>
      <c r="F8" s="2">
        <f>+C8+'Marzo 2017'!F8</f>
        <v>929</v>
      </c>
      <c r="G8" s="17">
        <f t="shared" si="0"/>
        <v>-5.5974165769644779</v>
      </c>
      <c r="H8" s="2">
        <f>+B8-C8+'Marzo 2017'!H8</f>
        <v>2537</v>
      </c>
      <c r="I8" s="18">
        <f>+'Abril 2016'!H8</f>
        <v>2576</v>
      </c>
      <c r="J8" s="17">
        <f t="shared" si="1"/>
        <v>-1.5139751552795031</v>
      </c>
    </row>
    <row r="9" spans="1:10" ht="13" x14ac:dyDescent="0.15">
      <c r="A9" s="1" t="s">
        <v>8</v>
      </c>
      <c r="B9" s="19">
        <v>229</v>
      </c>
      <c r="C9" s="19">
        <f>+'Abril 2016'!B9</f>
        <v>294</v>
      </c>
      <c r="D9" s="17">
        <f t="shared" si="2"/>
        <v>-22.108843537414966</v>
      </c>
      <c r="E9" s="2">
        <f>+B9+'Marzo 2017'!E9</f>
        <v>1079</v>
      </c>
      <c r="F9" s="2">
        <f>+C9+'Marzo 2017'!F9</f>
        <v>1058</v>
      </c>
      <c r="G9" s="17">
        <f t="shared" si="0"/>
        <v>1.9848771266540643</v>
      </c>
      <c r="H9" s="2">
        <f>+B9-C9+'Marzo 2017'!H9</f>
        <v>3015</v>
      </c>
      <c r="I9" s="18">
        <f>+'Abril 2016'!H9</f>
        <v>2844</v>
      </c>
      <c r="J9" s="17">
        <f t="shared" si="1"/>
        <v>6.0126582278481013</v>
      </c>
    </row>
    <row r="10" spans="1:10" ht="13" x14ac:dyDescent="0.15">
      <c r="A10" s="1" t="s">
        <v>9</v>
      </c>
      <c r="B10" s="19">
        <v>326</v>
      </c>
      <c r="C10" s="19">
        <f>+'Abril 2016'!B10</f>
        <v>391</v>
      </c>
      <c r="D10" s="17">
        <f t="shared" si="2"/>
        <v>-16.624040920716112</v>
      </c>
      <c r="E10" s="2">
        <f>+B10+'Marzo 2017'!E10</f>
        <v>1471</v>
      </c>
      <c r="F10" s="2">
        <f>+C10+'Marzo 2017'!F10</f>
        <v>1460</v>
      </c>
      <c r="G10" s="17">
        <f t="shared" si="0"/>
        <v>0.75342465753424659</v>
      </c>
      <c r="H10" s="2">
        <f>+B10-C10+'Marzo 2017'!H10</f>
        <v>4084</v>
      </c>
      <c r="I10" s="18">
        <f>+'Abril 2016'!H10</f>
        <v>3954</v>
      </c>
      <c r="J10" s="17">
        <f t="shared" si="1"/>
        <v>3.2878098128477493</v>
      </c>
    </row>
    <row r="11" spans="1:10" ht="13" x14ac:dyDescent="0.15">
      <c r="A11" s="1" t="s">
        <v>10</v>
      </c>
      <c r="B11" s="19">
        <v>263</v>
      </c>
      <c r="C11" s="19">
        <f>+'Abril 2016'!B11</f>
        <v>279</v>
      </c>
      <c r="D11" s="17">
        <f t="shared" si="2"/>
        <v>-5.7347670250896057</v>
      </c>
      <c r="E11" s="2">
        <f>+B11+'Marzo 2017'!E11</f>
        <v>1169</v>
      </c>
      <c r="F11" s="2">
        <f>+C11+'Marzo 2017'!F11</f>
        <v>1077</v>
      </c>
      <c r="G11" s="17">
        <f t="shared" si="0"/>
        <v>8.5422469823584031</v>
      </c>
      <c r="H11" s="2">
        <f>+B11-C11+'Marzo 2017'!H11</f>
        <v>2999</v>
      </c>
      <c r="I11" s="18">
        <f>+'Abril 2016'!H11</f>
        <v>2839</v>
      </c>
      <c r="J11" s="17">
        <f t="shared" si="1"/>
        <v>5.635787249031349</v>
      </c>
    </row>
    <row r="12" spans="1:10" ht="13" x14ac:dyDescent="0.15">
      <c r="A12" s="1" t="s">
        <v>11</v>
      </c>
      <c r="B12" s="19">
        <v>254</v>
      </c>
      <c r="C12" s="19">
        <f>+'Abril 2016'!B12</f>
        <v>287</v>
      </c>
      <c r="D12" s="17">
        <f t="shared" si="2"/>
        <v>-11.498257839721255</v>
      </c>
      <c r="E12" s="2">
        <f>+B12+'Marzo 2017'!E12</f>
        <v>1177</v>
      </c>
      <c r="F12" s="2">
        <f>+C12+'Marzo 2017'!F12</f>
        <v>1062</v>
      </c>
      <c r="G12" s="17">
        <f t="shared" si="0"/>
        <v>10.828625235404896</v>
      </c>
      <c r="H12" s="2">
        <f>+B12-C12+'Marzo 2017'!H12</f>
        <v>3001</v>
      </c>
      <c r="I12" s="18">
        <f>+'Abril 2016'!H12</f>
        <v>2754</v>
      </c>
      <c r="J12" s="17">
        <f t="shared" si="1"/>
        <v>8.9687726942628903</v>
      </c>
    </row>
    <row r="13" spans="1:10" x14ac:dyDescent="0.15">
      <c r="A13" s="8" t="s">
        <v>2</v>
      </c>
      <c r="B13" s="6">
        <f t="shared" ref="B13" si="4">+B8+B9+B10+B11+B12</f>
        <v>1266</v>
      </c>
      <c r="C13" s="6">
        <f>SUM(C8:C12)</f>
        <v>1477</v>
      </c>
      <c r="D13" s="7">
        <f>+(B13-C13)*100/C13</f>
        <v>-14.285714285714286</v>
      </c>
      <c r="E13" s="6">
        <f>SUM(E8:E12)</f>
        <v>5773</v>
      </c>
      <c r="F13" s="6">
        <f>SUM(F8:F12)</f>
        <v>5586</v>
      </c>
      <c r="G13" s="7">
        <f t="shared" si="0"/>
        <v>3.3476548514142501</v>
      </c>
      <c r="H13" s="6">
        <f>SUM(H8:H12)</f>
        <v>15636</v>
      </c>
      <c r="I13" s="6">
        <f>SUM(I8:I12)</f>
        <v>14967</v>
      </c>
      <c r="J13" s="7">
        <f t="shared" si="1"/>
        <v>4.4698336339947886</v>
      </c>
    </row>
    <row r="14" spans="1:10" ht="13" x14ac:dyDescent="0.15">
      <c r="A14" s="1" t="s">
        <v>12</v>
      </c>
      <c r="B14" s="19">
        <v>91</v>
      </c>
      <c r="C14" s="19">
        <f>+'Abril 2016'!B14</f>
        <v>139</v>
      </c>
      <c r="D14" s="17">
        <f t="shared" si="2"/>
        <v>-34.532374100719423</v>
      </c>
      <c r="E14" s="2">
        <f>+B14+'Marzo 2017'!E14</f>
        <v>537</v>
      </c>
      <c r="F14" s="2">
        <f>+C14+'Marzo 2017'!F14</f>
        <v>524</v>
      </c>
      <c r="G14" s="17">
        <f t="shared" si="0"/>
        <v>2.4809160305343512</v>
      </c>
      <c r="H14" s="2">
        <f>+B14-C14+'Marzo 2017'!H14</f>
        <v>1472</v>
      </c>
      <c r="I14" s="18">
        <f>+'Abril 2016'!H14</f>
        <v>1366</v>
      </c>
      <c r="J14" s="17">
        <f t="shared" si="1"/>
        <v>7.7598828696925333</v>
      </c>
    </row>
    <row r="15" spans="1:10" ht="13" x14ac:dyDescent="0.15">
      <c r="A15" s="1" t="s">
        <v>13</v>
      </c>
      <c r="B15" s="19">
        <v>82</v>
      </c>
      <c r="C15" s="19">
        <f>+'Abril 2016'!B15</f>
        <v>106</v>
      </c>
      <c r="D15" s="17">
        <f t="shared" si="2"/>
        <v>-22.641509433962263</v>
      </c>
      <c r="E15" s="2">
        <f>+B15+'Marzo 2017'!E15</f>
        <v>401</v>
      </c>
      <c r="F15" s="2">
        <f>+C15+'Marzo 2017'!F15</f>
        <v>391</v>
      </c>
      <c r="G15" s="17">
        <f t="shared" si="0"/>
        <v>2.5575447570332481</v>
      </c>
      <c r="H15" s="2">
        <f>+B15-C15+'Marzo 2017'!H15</f>
        <v>1060</v>
      </c>
      <c r="I15" s="18">
        <f>+'Abril 2016'!H15</f>
        <v>1053</v>
      </c>
      <c r="J15" s="17">
        <f t="shared" si="1"/>
        <v>0.66476733143399813</v>
      </c>
    </row>
    <row r="16" spans="1:10" ht="13" x14ac:dyDescent="0.15">
      <c r="A16" s="1" t="s">
        <v>14</v>
      </c>
      <c r="B16" s="19">
        <v>64</v>
      </c>
      <c r="C16" s="19">
        <f>+'Abril 2016'!B16</f>
        <v>98</v>
      </c>
      <c r="D16" s="17">
        <f t="shared" si="2"/>
        <v>-34.693877551020407</v>
      </c>
      <c r="E16" s="2">
        <f>+B16+'Marzo 2017'!E16</f>
        <v>363</v>
      </c>
      <c r="F16" s="2">
        <f>+C16+'Marzo 2017'!F16</f>
        <v>408</v>
      </c>
      <c r="G16" s="17">
        <f t="shared" si="0"/>
        <v>-11.029411764705882</v>
      </c>
      <c r="H16" s="2">
        <f>+B16-C16+'Marzo 2017'!H16</f>
        <v>1028</v>
      </c>
      <c r="I16" s="18">
        <f>+'Abril 2016'!H16</f>
        <v>1017</v>
      </c>
      <c r="J16" s="17">
        <f t="shared" si="1"/>
        <v>1.0816125860373649</v>
      </c>
    </row>
    <row r="17" spans="1:10" ht="13" x14ac:dyDescent="0.15">
      <c r="A17" s="1" t="s">
        <v>15</v>
      </c>
      <c r="B17" s="19">
        <v>60</v>
      </c>
      <c r="C17" s="19">
        <f>+'Abril 2016'!B17</f>
        <v>69</v>
      </c>
      <c r="D17" s="17">
        <f t="shared" si="2"/>
        <v>-13.043478260869565</v>
      </c>
      <c r="E17" s="2">
        <f>+B17+'Marzo 2017'!E17</f>
        <v>256</v>
      </c>
      <c r="F17" s="2">
        <f>+C17+'Marzo 2017'!F17</f>
        <v>246</v>
      </c>
      <c r="G17" s="17">
        <f t="shared" si="0"/>
        <v>4.0650406504065044</v>
      </c>
      <c r="H17" s="2">
        <f>+B17-C17+'Marzo 2017'!H17</f>
        <v>726</v>
      </c>
      <c r="I17" s="18">
        <f>+'Abril 2016'!H17</f>
        <v>692</v>
      </c>
      <c r="J17" s="17">
        <f t="shared" si="1"/>
        <v>4.9132947976878611</v>
      </c>
    </row>
    <row r="18" spans="1:10" ht="13" x14ac:dyDescent="0.15">
      <c r="A18" s="1" t="s">
        <v>31</v>
      </c>
      <c r="B18" s="19">
        <v>26</v>
      </c>
      <c r="C18" s="19">
        <f>+'Abril 2016'!B18</f>
        <v>36</v>
      </c>
      <c r="D18" s="17">
        <f t="shared" si="2"/>
        <v>-27.777777777777779</v>
      </c>
      <c r="E18" s="2">
        <f>+B18+'Marzo 2017'!E18</f>
        <v>136</v>
      </c>
      <c r="F18" s="2">
        <f>+C18+'Marzo 2017'!F18</f>
        <v>138</v>
      </c>
      <c r="G18" s="17">
        <f t="shared" si="0"/>
        <v>-1.4492753623188406</v>
      </c>
      <c r="H18" s="2">
        <f>+B18-C18+'Marzo 2017'!H18</f>
        <v>378</v>
      </c>
      <c r="I18" s="18">
        <f>+'Abril 2016'!H18</f>
        <v>379</v>
      </c>
      <c r="J18" s="17">
        <f t="shared" si="1"/>
        <v>-0.26385224274406333</v>
      </c>
    </row>
    <row r="19" spans="1:10" x14ac:dyDescent="0.15">
      <c r="A19" s="8" t="s">
        <v>3</v>
      </c>
      <c r="B19" s="6">
        <f t="shared" ref="B19" si="5">+B14+B16+B15+B17+B18</f>
        <v>323</v>
      </c>
      <c r="C19" s="6">
        <f>SUM(C14:C18)</f>
        <v>448</v>
      </c>
      <c r="D19" s="7">
        <f>+(B19-C19)*100/C19</f>
        <v>-27.901785714285715</v>
      </c>
      <c r="E19" s="6">
        <f>SUM(E14:E18)</f>
        <v>1693</v>
      </c>
      <c r="F19" s="6">
        <f>SUM(F14:F18)</f>
        <v>1707</v>
      </c>
      <c r="G19" s="7">
        <f t="shared" si="0"/>
        <v>-0.82015231400117161</v>
      </c>
      <c r="H19" s="6">
        <f>SUM(H14:H18)</f>
        <v>4664</v>
      </c>
      <c r="I19" s="6">
        <f>SUM(I14:I18)</f>
        <v>4507</v>
      </c>
      <c r="J19" s="7">
        <f t="shared" si="1"/>
        <v>3.4834701575327269</v>
      </c>
    </row>
    <row r="20" spans="1:10" ht="13" x14ac:dyDescent="0.15">
      <c r="A20" s="1" t="s">
        <v>16</v>
      </c>
      <c r="B20" s="19">
        <v>30</v>
      </c>
      <c r="C20" s="19">
        <f>+'Abril 2016'!B20</f>
        <v>32</v>
      </c>
      <c r="D20" s="17">
        <f t="shared" ref="D20:D27" si="6">+(B20-C20)*100/C20</f>
        <v>-6.25</v>
      </c>
      <c r="E20" s="2">
        <f>+B20+'Marzo 2017'!E20</f>
        <v>123</v>
      </c>
      <c r="F20" s="2">
        <f>+C20+'Marzo 2017'!F20</f>
        <v>134</v>
      </c>
      <c r="G20" s="17">
        <f t="shared" si="0"/>
        <v>-8.2089552238805972</v>
      </c>
      <c r="H20" s="2">
        <f>+B20-C20+'Marzo 2017'!H20</f>
        <v>323</v>
      </c>
      <c r="I20" s="18">
        <f>+'Abril 2016'!H20</f>
        <v>321</v>
      </c>
      <c r="J20" s="17">
        <f t="shared" si="1"/>
        <v>0.62305295950155759</v>
      </c>
    </row>
    <row r="21" spans="1:10" ht="13" x14ac:dyDescent="0.15">
      <c r="A21" s="1" t="s">
        <v>17</v>
      </c>
      <c r="B21" s="19">
        <v>35</v>
      </c>
      <c r="C21" s="19">
        <f>+'Abril 2016'!B21</f>
        <v>34</v>
      </c>
      <c r="D21" s="17">
        <f t="shared" si="6"/>
        <v>2.9411764705882355</v>
      </c>
      <c r="E21" s="2">
        <f>+B21+'Marzo 2017'!E21</f>
        <v>133</v>
      </c>
      <c r="F21" s="2">
        <f>+C21+'Marzo 2017'!F21</f>
        <v>130</v>
      </c>
      <c r="G21" s="17">
        <f t="shared" si="0"/>
        <v>2.3076923076923075</v>
      </c>
      <c r="H21" s="2">
        <f>+B21-C21+'Marzo 2017'!H21</f>
        <v>346</v>
      </c>
      <c r="I21" s="18">
        <f>+'Abril 2016'!H21</f>
        <v>336</v>
      </c>
      <c r="J21" s="17">
        <f t="shared" si="1"/>
        <v>2.9761904761904763</v>
      </c>
    </row>
    <row r="22" spans="1:10" ht="13" x14ac:dyDescent="0.15">
      <c r="A22" s="1" t="s">
        <v>19</v>
      </c>
      <c r="B22" s="19">
        <v>8</v>
      </c>
      <c r="C22" s="19">
        <f>+'Abril 2016'!B22</f>
        <v>15</v>
      </c>
      <c r="D22" s="17">
        <f t="shared" si="6"/>
        <v>-46.666666666666664</v>
      </c>
      <c r="E22" s="2">
        <f>+B22+'Marzo 2017'!E22</f>
        <v>41</v>
      </c>
      <c r="F22" s="2">
        <f>+C22+'Marzo 2017'!F22</f>
        <v>50</v>
      </c>
      <c r="G22" s="17">
        <f t="shared" si="0"/>
        <v>-18</v>
      </c>
      <c r="H22" s="2">
        <f>+B22-C22+'Marzo 2017'!H22</f>
        <v>133</v>
      </c>
      <c r="I22" s="18">
        <f>+'Abril 2016'!H22</f>
        <v>135</v>
      </c>
      <c r="J22" s="17">
        <f t="shared" si="1"/>
        <v>-1.4814814814814814</v>
      </c>
    </row>
    <row r="23" spans="1:10" ht="13" x14ac:dyDescent="0.15">
      <c r="A23" s="1" t="s">
        <v>18</v>
      </c>
      <c r="B23" s="19">
        <v>13</v>
      </c>
      <c r="C23" s="19">
        <f>+'Abril 2016'!B23</f>
        <v>12</v>
      </c>
      <c r="D23" s="17">
        <f t="shared" si="6"/>
        <v>8.3333333333333339</v>
      </c>
      <c r="E23" s="2">
        <f>+B23+'Marzo 2017'!E23</f>
        <v>63</v>
      </c>
      <c r="F23" s="2">
        <f>+C23+'Marzo 2017'!F23</f>
        <v>49</v>
      </c>
      <c r="G23" s="17">
        <f t="shared" si="0"/>
        <v>28.571428571428573</v>
      </c>
      <c r="H23" s="2">
        <f>+B23-C23+'Marzo 2017'!H23</f>
        <v>181</v>
      </c>
      <c r="I23" s="18">
        <f>+'Abril 2016'!H23</f>
        <v>146</v>
      </c>
      <c r="J23" s="17">
        <f t="shared" si="1"/>
        <v>23.972602739726028</v>
      </c>
    </row>
    <row r="24" spans="1:10" ht="13" x14ac:dyDescent="0.15">
      <c r="A24" s="1" t="s">
        <v>20</v>
      </c>
      <c r="B24" s="19">
        <v>12</v>
      </c>
      <c r="C24" s="19">
        <f>+'Abril 2016'!B24</f>
        <v>14</v>
      </c>
      <c r="D24" s="17">
        <f t="shared" si="6"/>
        <v>-14.285714285714286</v>
      </c>
      <c r="E24" s="2">
        <f>+B24+'Marzo 2017'!E24</f>
        <v>60</v>
      </c>
      <c r="F24" s="2">
        <f>+C24+'Marzo 2017'!F24</f>
        <v>46</v>
      </c>
      <c r="G24" s="17">
        <f t="shared" si="0"/>
        <v>30.434782608695652</v>
      </c>
      <c r="H24" s="2">
        <f>+B24-C24+'Marzo 2017'!H24</f>
        <v>146</v>
      </c>
      <c r="I24" s="18">
        <f>+'Abril 2016'!H24</f>
        <v>125</v>
      </c>
      <c r="J24" s="17">
        <f t="shared" si="1"/>
        <v>16.8</v>
      </c>
    </row>
    <row r="25" spans="1:10" ht="13" x14ac:dyDescent="0.15">
      <c r="A25" s="1" t="s">
        <v>22</v>
      </c>
      <c r="B25" s="19">
        <v>31</v>
      </c>
      <c r="C25" s="19">
        <f>+'Abril 2016'!B25</f>
        <v>51</v>
      </c>
      <c r="D25" s="17">
        <f t="shared" si="6"/>
        <v>-39.215686274509807</v>
      </c>
      <c r="E25" s="2">
        <f>+B25+'Marzo 2017'!E25</f>
        <v>110</v>
      </c>
      <c r="F25" s="2">
        <f>+C25+'Marzo 2017'!F25</f>
        <v>119</v>
      </c>
      <c r="G25" s="17">
        <f t="shared" si="0"/>
        <v>-7.5630252100840334</v>
      </c>
      <c r="H25" s="2">
        <f>+B25-C25+'Marzo 2017'!H25</f>
        <v>306</v>
      </c>
      <c r="I25" s="18">
        <f>+'Abril 2016'!H25</f>
        <v>266</v>
      </c>
      <c r="J25" s="17">
        <f t="shared" si="1"/>
        <v>15.037593984962406</v>
      </c>
    </row>
    <row r="26" spans="1:10" ht="13" x14ac:dyDescent="0.15">
      <c r="A26" s="1" t="s">
        <v>21</v>
      </c>
      <c r="B26" s="19">
        <v>7</v>
      </c>
      <c r="C26" s="19">
        <f>+'Abril 2016'!B26</f>
        <v>9</v>
      </c>
      <c r="D26" s="17">
        <f t="shared" si="6"/>
        <v>-22.222222222222221</v>
      </c>
      <c r="E26" s="2">
        <f>+B26+'Marzo 2017'!E26</f>
        <v>25</v>
      </c>
      <c r="F26" s="2">
        <f>+C26+'Marzo 2017'!F26</f>
        <v>29</v>
      </c>
      <c r="G26" s="17">
        <f t="shared" si="0"/>
        <v>-13.793103448275861</v>
      </c>
      <c r="H26" s="2">
        <f>+B26-C26+'Marzo 2017'!H26</f>
        <v>74</v>
      </c>
      <c r="I26" s="18">
        <f>+'Abril 2016'!H26</f>
        <v>79</v>
      </c>
      <c r="J26" s="17">
        <f t="shared" si="1"/>
        <v>-6.3291139240506329</v>
      </c>
    </row>
    <row r="27" spans="1:10" ht="13" x14ac:dyDescent="0.15">
      <c r="A27" s="1" t="s">
        <v>30</v>
      </c>
      <c r="B27" s="19">
        <v>3</v>
      </c>
      <c r="C27" s="19">
        <f>+'Abril 2016'!B27</f>
        <v>2</v>
      </c>
      <c r="D27" s="17">
        <f t="shared" si="6"/>
        <v>50</v>
      </c>
      <c r="E27" s="2">
        <f>+B27+'Marzo 2017'!E27</f>
        <v>13</v>
      </c>
      <c r="F27" s="2">
        <f>+C27+'Marzo 2017'!F27</f>
        <v>11</v>
      </c>
      <c r="G27" s="17">
        <f t="shared" si="0"/>
        <v>18.181818181818183</v>
      </c>
      <c r="H27" s="2">
        <f>+B27-C27+'Marzo 2017'!H27</f>
        <v>29</v>
      </c>
      <c r="I27" s="18">
        <f>+'Abril 2016'!H27</f>
        <v>20</v>
      </c>
      <c r="J27" s="17">
        <f t="shared" si="1"/>
        <v>45</v>
      </c>
    </row>
    <row r="28" spans="1:10" x14ac:dyDescent="0.15">
      <c r="A28" s="8" t="s">
        <v>27</v>
      </c>
      <c r="B28" s="6">
        <f t="shared" ref="B28" si="7">SUM(B20:B27)</f>
        <v>139</v>
      </c>
      <c r="C28" s="6">
        <f>SUM(C20:C27)</f>
        <v>169</v>
      </c>
      <c r="D28" s="7">
        <f>+(B28-C28)*100/C28</f>
        <v>-17.751479289940828</v>
      </c>
      <c r="E28" s="6">
        <f>SUM(E20:E27)</f>
        <v>568</v>
      </c>
      <c r="F28" s="6">
        <f>SUM(F20:F27)</f>
        <v>568</v>
      </c>
      <c r="G28" s="7">
        <f>+(E28-F28)*100/F28</f>
        <v>0</v>
      </c>
      <c r="H28" s="6">
        <f>SUM(H20:H27)</f>
        <v>1538</v>
      </c>
      <c r="I28" s="6">
        <f>SUM(I20:I27)</f>
        <v>1428</v>
      </c>
      <c r="J28" s="7">
        <f>+(H28-I28)*100/I28</f>
        <v>7.7030812324929974</v>
      </c>
    </row>
    <row r="29" spans="1:10" ht="14" x14ac:dyDescent="0.15">
      <c r="A29" s="16" t="s">
        <v>28</v>
      </c>
      <c r="B29" s="14">
        <f>+B7+B13+B19+B28</f>
        <v>2254</v>
      </c>
      <c r="C29" s="14">
        <f>+C7+C13+C19+C28</f>
        <v>2749</v>
      </c>
      <c r="D29" s="15">
        <f>+(B29-C29)*100/C29</f>
        <v>-18.006547835576573</v>
      </c>
      <c r="E29" s="14">
        <f t="shared" ref="E29:I29" si="8">+E7+E13+E19+E28</f>
        <v>10315</v>
      </c>
      <c r="F29" s="14">
        <f t="shared" si="8"/>
        <v>10272</v>
      </c>
      <c r="G29" s="15">
        <f>+(E29-F29)*100/F29</f>
        <v>0.41861370716510904</v>
      </c>
      <c r="H29" s="14">
        <f t="shared" si="8"/>
        <v>28344</v>
      </c>
      <c r="I29" s="14">
        <f t="shared" si="8"/>
        <v>27238</v>
      </c>
      <c r="J29" s="15">
        <f>+(H29-I29)*100/I29</f>
        <v>4.0605037080549229</v>
      </c>
    </row>
    <row r="30" spans="1:10" x14ac:dyDescent="0.15">
      <c r="A30" s="13" t="s">
        <v>29</v>
      </c>
      <c r="B30" s="13">
        <f>+B29-B7</f>
        <v>1728</v>
      </c>
      <c r="C30" s="13">
        <f>+C29-C7</f>
        <v>2094</v>
      </c>
      <c r="D30" s="12">
        <f>+(B30-C30)*100/C30</f>
        <v>-17.478510028653297</v>
      </c>
      <c r="E30" s="13">
        <f t="shared" ref="E30:I30" si="9">+E29-E7</f>
        <v>8034</v>
      </c>
      <c r="F30" s="13">
        <f t="shared" si="9"/>
        <v>7861</v>
      </c>
      <c r="G30" s="12">
        <f>+(E30-F30)*100/F30</f>
        <v>2.2007378196158252</v>
      </c>
      <c r="H30" s="13">
        <f t="shared" si="9"/>
        <v>21838</v>
      </c>
      <c r="I30" s="13">
        <f t="shared" si="9"/>
        <v>20902</v>
      </c>
      <c r="J30" s="12">
        <f>+(H30-I30)*100/I30</f>
        <v>4.4780403789111087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75"/>
  <dimension ref="A2:J30"/>
  <sheetViews>
    <sheetView topLeftCell="A3"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192</v>
      </c>
      <c r="C4" s="19">
        <f>+'Marzo 2016'!B4</f>
        <v>205</v>
      </c>
      <c r="D4" s="17">
        <f>+(B4-C4)*100/C4</f>
        <v>-6.3414634146341466</v>
      </c>
      <c r="E4" s="2">
        <f>+B4+'Febrero 2017'!E4</f>
        <v>504</v>
      </c>
      <c r="F4" s="2">
        <f>+C4+'Febrero 2017'!F4</f>
        <v>528</v>
      </c>
      <c r="G4" s="17">
        <f t="shared" ref="G4:G27" si="0">+(E4-F4)*100/F4</f>
        <v>-4.5454545454545459</v>
      </c>
      <c r="H4" s="2">
        <f>+B4-C4+'Febrero 2017'!H4</f>
        <v>1905</v>
      </c>
      <c r="I4" s="18">
        <f>+'Marzo 2016'!H4</f>
        <v>1828</v>
      </c>
      <c r="J4" s="17">
        <f t="shared" ref="J4:J27" si="1">+(H4-I4)*100/I4</f>
        <v>4.2122538293216634</v>
      </c>
    </row>
    <row r="5" spans="1:10" ht="13" x14ac:dyDescent="0.15">
      <c r="A5" s="1" t="s">
        <v>5</v>
      </c>
      <c r="B5" s="19">
        <v>247</v>
      </c>
      <c r="C5" s="19">
        <f>+'Marzo 2016'!B5</f>
        <v>192</v>
      </c>
      <c r="D5" s="17">
        <f t="shared" ref="D5:D18" si="2">+(B5-C5)*100/C5</f>
        <v>28.645833333333332</v>
      </c>
      <c r="E5" s="2">
        <f>+B5+'Febrero 2017'!E5</f>
        <v>571</v>
      </c>
      <c r="F5" s="2">
        <f>+C5+'Febrero 2017'!F5</f>
        <v>550</v>
      </c>
      <c r="G5" s="17">
        <f t="shared" si="0"/>
        <v>3.8181818181818183</v>
      </c>
      <c r="H5" s="2">
        <f>+B5-C5+'Febrero 2017'!H5</f>
        <v>2225</v>
      </c>
      <c r="I5" s="18">
        <f>+'Marzo 2016'!H5</f>
        <v>1992</v>
      </c>
      <c r="J5" s="17">
        <f t="shared" si="1"/>
        <v>11.696787148594378</v>
      </c>
    </row>
    <row r="6" spans="1:10" ht="13" x14ac:dyDescent="0.15">
      <c r="A6" s="1" t="s">
        <v>6</v>
      </c>
      <c r="B6" s="19">
        <v>272</v>
      </c>
      <c r="C6" s="19">
        <f>+'Marzo 2016'!B6</f>
        <v>253</v>
      </c>
      <c r="D6" s="17">
        <f t="shared" si="2"/>
        <v>7.5098814229249014</v>
      </c>
      <c r="E6" s="2">
        <f>+B6+'Febrero 2017'!E6</f>
        <v>680</v>
      </c>
      <c r="F6" s="2">
        <f>+C6+'Febrero 2017'!F6</f>
        <v>678</v>
      </c>
      <c r="G6" s="17">
        <f t="shared" si="0"/>
        <v>0.29498525073746312</v>
      </c>
      <c r="H6" s="2">
        <f>+B6-C6+'Febrero 2017'!H6</f>
        <v>2505</v>
      </c>
      <c r="I6" s="18">
        <f>+'Marzo 2016'!H6</f>
        <v>2383</v>
      </c>
      <c r="J6" s="17">
        <f t="shared" si="1"/>
        <v>5.1195971464540495</v>
      </c>
    </row>
    <row r="7" spans="1:10" x14ac:dyDescent="0.15">
      <c r="A7" s="8" t="s">
        <v>1</v>
      </c>
      <c r="B7" s="6">
        <f t="shared" ref="B7" si="3">+B4+B5+B6</f>
        <v>711</v>
      </c>
      <c r="C7" s="6">
        <f>SUM(C4:C6)</f>
        <v>650</v>
      </c>
      <c r="D7" s="7">
        <f>+(B7-C7)*100/C7</f>
        <v>9.384615384615385</v>
      </c>
      <c r="E7" s="6">
        <f>SUM(E4:E6)</f>
        <v>1755</v>
      </c>
      <c r="F7" s="6">
        <f>SUM(F4:F6)</f>
        <v>1756</v>
      </c>
      <c r="G7" s="7">
        <f t="shared" si="0"/>
        <v>-5.6947608200455579E-2</v>
      </c>
      <c r="H7" s="6">
        <f>SUM(H4:H6)</f>
        <v>6635</v>
      </c>
      <c r="I7" s="6">
        <f>SUM(I4:I6)</f>
        <v>6203</v>
      </c>
      <c r="J7" s="7">
        <f t="shared" si="1"/>
        <v>6.9643720780267611</v>
      </c>
    </row>
    <row r="8" spans="1:10" ht="13" x14ac:dyDescent="0.15">
      <c r="A8" s="1" t="s">
        <v>7</v>
      </c>
      <c r="B8" s="19">
        <v>280</v>
      </c>
      <c r="C8" s="19">
        <f>+'Marzo 2016'!B8</f>
        <v>264</v>
      </c>
      <c r="D8" s="17">
        <f t="shared" si="2"/>
        <v>6.0606060606060606</v>
      </c>
      <c r="E8" s="2">
        <f>+B8+'Febrero 2017'!E8</f>
        <v>683</v>
      </c>
      <c r="F8" s="2">
        <f>+C8+'Febrero 2017'!F8</f>
        <v>703</v>
      </c>
      <c r="G8" s="17">
        <f t="shared" si="0"/>
        <v>-2.8449502133712659</v>
      </c>
      <c r="H8" s="2">
        <f>+B8-C8+'Febrero 2017'!H8</f>
        <v>2569</v>
      </c>
      <c r="I8" s="18">
        <f>+'Marzo 2016'!H8</f>
        <v>2586</v>
      </c>
      <c r="J8" s="17">
        <f t="shared" si="1"/>
        <v>-0.65738592420726993</v>
      </c>
    </row>
    <row r="9" spans="1:10" ht="13" x14ac:dyDescent="0.15">
      <c r="A9" s="1" t="s">
        <v>8</v>
      </c>
      <c r="B9" s="19">
        <v>358</v>
      </c>
      <c r="C9" s="19">
        <f>+'Marzo 2016'!B9</f>
        <v>283</v>
      </c>
      <c r="D9" s="17">
        <f t="shared" si="2"/>
        <v>26.501766784452297</v>
      </c>
      <c r="E9" s="2">
        <f>+B9+'Febrero 2017'!E9</f>
        <v>850</v>
      </c>
      <c r="F9" s="2">
        <f>+C9+'Febrero 2017'!F9</f>
        <v>764</v>
      </c>
      <c r="G9" s="17">
        <f t="shared" si="0"/>
        <v>11.256544502617801</v>
      </c>
      <c r="H9" s="2">
        <f>+B9-C9+'Febrero 2017'!H9</f>
        <v>3080</v>
      </c>
      <c r="I9" s="18">
        <f>+'Marzo 2016'!H9</f>
        <v>2772</v>
      </c>
      <c r="J9" s="17">
        <f t="shared" si="1"/>
        <v>11.111111111111111</v>
      </c>
    </row>
    <row r="10" spans="1:10" ht="13" x14ac:dyDescent="0.15">
      <c r="A10" s="1" t="s">
        <v>9</v>
      </c>
      <c r="B10" s="19">
        <v>456</v>
      </c>
      <c r="C10" s="19">
        <f>+'Marzo 2016'!B10</f>
        <v>370</v>
      </c>
      <c r="D10" s="17">
        <f t="shared" si="2"/>
        <v>23.243243243243242</v>
      </c>
      <c r="E10" s="2">
        <f>+B10+'Febrero 2017'!E10</f>
        <v>1145</v>
      </c>
      <c r="F10" s="2">
        <f>+C10+'Febrero 2017'!F10</f>
        <v>1069</v>
      </c>
      <c r="G10" s="17">
        <f t="shared" si="0"/>
        <v>7.1094480823199255</v>
      </c>
      <c r="H10" s="2">
        <f>+B10-C10+'Febrero 2017'!H10</f>
        <v>4149</v>
      </c>
      <c r="I10" s="18">
        <f>+'Marzo 2016'!H10</f>
        <v>3897</v>
      </c>
      <c r="J10" s="17">
        <f t="shared" si="1"/>
        <v>6.4665127020785222</v>
      </c>
    </row>
    <row r="11" spans="1:10" ht="13" x14ac:dyDescent="0.15">
      <c r="A11" s="1" t="s">
        <v>10</v>
      </c>
      <c r="B11" s="19">
        <v>351</v>
      </c>
      <c r="C11" s="19">
        <f>+'Marzo 2016'!B11</f>
        <v>269</v>
      </c>
      <c r="D11" s="17">
        <f t="shared" si="2"/>
        <v>30.483271375464685</v>
      </c>
      <c r="E11" s="2">
        <f>+B11+'Febrero 2017'!E11</f>
        <v>906</v>
      </c>
      <c r="F11" s="2">
        <f>+C11+'Febrero 2017'!F11</f>
        <v>798</v>
      </c>
      <c r="G11" s="17">
        <f t="shared" si="0"/>
        <v>13.533834586466165</v>
      </c>
      <c r="H11" s="2">
        <f>+B11-C11+'Febrero 2017'!H11</f>
        <v>3015</v>
      </c>
      <c r="I11" s="18">
        <f>+'Marzo 2016'!H11</f>
        <v>2786</v>
      </c>
      <c r="J11" s="17">
        <f t="shared" si="1"/>
        <v>8.2196697774587228</v>
      </c>
    </row>
    <row r="12" spans="1:10" ht="13" x14ac:dyDescent="0.15">
      <c r="A12" s="1" t="s">
        <v>11</v>
      </c>
      <c r="B12" s="19">
        <v>371</v>
      </c>
      <c r="C12" s="19">
        <f>+'Marzo 2016'!B12</f>
        <v>258</v>
      </c>
      <c r="D12" s="17">
        <f t="shared" si="2"/>
        <v>43.798449612403104</v>
      </c>
      <c r="E12" s="2">
        <f>+B12+'Febrero 2017'!E12</f>
        <v>923</v>
      </c>
      <c r="F12" s="2">
        <f>+C12+'Febrero 2017'!F12</f>
        <v>775</v>
      </c>
      <c r="G12" s="17">
        <f t="shared" si="0"/>
        <v>19.096774193548388</v>
      </c>
      <c r="H12" s="2">
        <f>+B12-C12+'Febrero 2017'!H12</f>
        <v>3034</v>
      </c>
      <c r="I12" s="18">
        <f>+'Marzo 2016'!H12</f>
        <v>2693</v>
      </c>
      <c r="J12" s="17">
        <f t="shared" si="1"/>
        <v>12.66245822502785</v>
      </c>
    </row>
    <row r="13" spans="1:10" x14ac:dyDescent="0.15">
      <c r="A13" s="8" t="s">
        <v>2</v>
      </c>
      <c r="B13" s="6">
        <f t="shared" ref="B13" si="4">+B8+B9+B10+B11+B12</f>
        <v>1816</v>
      </c>
      <c r="C13" s="6">
        <f>SUM(C8:C12)</f>
        <v>1444</v>
      </c>
      <c r="D13" s="7">
        <f>+(B13-C13)*100/C13</f>
        <v>25.761772853185594</v>
      </c>
      <c r="E13" s="6">
        <f>SUM(E8:E12)</f>
        <v>4507</v>
      </c>
      <c r="F13" s="6">
        <f>SUM(F8:F12)</f>
        <v>4109</v>
      </c>
      <c r="G13" s="7">
        <f t="shared" si="0"/>
        <v>9.6860550012168414</v>
      </c>
      <c r="H13" s="6">
        <f>SUM(H8:H12)</f>
        <v>15847</v>
      </c>
      <c r="I13" s="6">
        <f>SUM(I8:I12)</f>
        <v>14734</v>
      </c>
      <c r="J13" s="7">
        <f t="shared" si="1"/>
        <v>7.5539568345323742</v>
      </c>
    </row>
    <row r="14" spans="1:10" ht="13" x14ac:dyDescent="0.15">
      <c r="A14" s="1" t="s">
        <v>12</v>
      </c>
      <c r="B14" s="19">
        <v>156</v>
      </c>
      <c r="C14" s="19">
        <f>+'Marzo 2016'!B14</f>
        <v>143</v>
      </c>
      <c r="D14" s="17">
        <f t="shared" si="2"/>
        <v>9.0909090909090917</v>
      </c>
      <c r="E14" s="2">
        <f>+B14+'Febrero 2017'!E14</f>
        <v>446</v>
      </c>
      <c r="F14" s="2">
        <f>+C14+'Febrero 2017'!F14</f>
        <v>385</v>
      </c>
      <c r="G14" s="17">
        <f t="shared" si="0"/>
        <v>15.844155844155845</v>
      </c>
      <c r="H14" s="2">
        <f>+B14-C14+'Febrero 2017'!H14</f>
        <v>1520</v>
      </c>
      <c r="I14" s="18">
        <f>+'Marzo 2016'!H14</f>
        <v>1339</v>
      </c>
      <c r="J14" s="17">
        <f t="shared" si="1"/>
        <v>13.517550410754295</v>
      </c>
    </row>
    <row r="15" spans="1:10" ht="13" x14ac:dyDescent="0.15">
      <c r="A15" s="1" t="s">
        <v>13</v>
      </c>
      <c r="B15" s="19">
        <v>133</v>
      </c>
      <c r="C15" s="19">
        <f>+'Marzo 2016'!B15</f>
        <v>105</v>
      </c>
      <c r="D15" s="17">
        <f t="shared" si="2"/>
        <v>26.666666666666668</v>
      </c>
      <c r="E15" s="2">
        <f>+B15+'Febrero 2017'!E15</f>
        <v>319</v>
      </c>
      <c r="F15" s="2">
        <f>+C15+'Febrero 2017'!F15</f>
        <v>285</v>
      </c>
      <c r="G15" s="17">
        <f t="shared" si="0"/>
        <v>11.929824561403509</v>
      </c>
      <c r="H15" s="2">
        <f>+B15-C15+'Febrero 2017'!H15</f>
        <v>1084</v>
      </c>
      <c r="I15" s="18">
        <f>+'Marzo 2016'!H15</f>
        <v>1024</v>
      </c>
      <c r="J15" s="17">
        <f t="shared" si="1"/>
        <v>5.859375</v>
      </c>
    </row>
    <row r="16" spans="1:10" ht="13" x14ac:dyDescent="0.15">
      <c r="A16" s="1" t="s">
        <v>14</v>
      </c>
      <c r="B16" s="19">
        <v>108</v>
      </c>
      <c r="C16" s="19">
        <f>+'Marzo 2016'!B16</f>
        <v>100</v>
      </c>
      <c r="D16" s="17">
        <f t="shared" si="2"/>
        <v>8</v>
      </c>
      <c r="E16" s="2">
        <f>+B16+'Febrero 2017'!E16</f>
        <v>299</v>
      </c>
      <c r="F16" s="2">
        <f>+C16+'Febrero 2017'!F16</f>
        <v>310</v>
      </c>
      <c r="G16" s="17">
        <f t="shared" si="0"/>
        <v>-3.5483870967741935</v>
      </c>
      <c r="H16" s="2">
        <f>+B16-C16+'Febrero 2017'!H16</f>
        <v>1062</v>
      </c>
      <c r="I16" s="18">
        <f>+'Marzo 2016'!H16</f>
        <v>987</v>
      </c>
      <c r="J16" s="17">
        <f t="shared" si="1"/>
        <v>7.598784194528875</v>
      </c>
    </row>
    <row r="17" spans="1:10" ht="13" x14ac:dyDescent="0.15">
      <c r="A17" s="1" t="s">
        <v>15</v>
      </c>
      <c r="B17" s="19">
        <v>85</v>
      </c>
      <c r="C17" s="19">
        <f>+'Marzo 2016'!B17</f>
        <v>54</v>
      </c>
      <c r="D17" s="17">
        <f t="shared" si="2"/>
        <v>57.407407407407405</v>
      </c>
      <c r="E17" s="2">
        <f>+B17+'Febrero 2017'!E17</f>
        <v>196</v>
      </c>
      <c r="F17" s="2">
        <f>+C17+'Febrero 2017'!F17</f>
        <v>177</v>
      </c>
      <c r="G17" s="17">
        <f t="shared" si="0"/>
        <v>10.734463276836157</v>
      </c>
      <c r="H17" s="2">
        <f>+B17-C17+'Febrero 2017'!H17</f>
        <v>735</v>
      </c>
      <c r="I17" s="18">
        <f>+'Marzo 2016'!H17</f>
        <v>681</v>
      </c>
      <c r="J17" s="17">
        <f t="shared" si="1"/>
        <v>7.929515418502203</v>
      </c>
    </row>
    <row r="18" spans="1:10" ht="13" x14ac:dyDescent="0.15">
      <c r="A18" s="1" t="s">
        <v>31</v>
      </c>
      <c r="B18" s="19">
        <v>41</v>
      </c>
      <c r="C18" s="19">
        <f>+'Marzo 2016'!B18</f>
        <v>30</v>
      </c>
      <c r="D18" s="17">
        <f t="shared" si="2"/>
        <v>36.666666666666664</v>
      </c>
      <c r="E18" s="2">
        <f>+B18+'Febrero 2017'!E18</f>
        <v>110</v>
      </c>
      <c r="F18" s="2">
        <f>+C18+'Febrero 2017'!F18</f>
        <v>102</v>
      </c>
      <c r="G18" s="17">
        <f t="shared" si="0"/>
        <v>7.8431372549019605</v>
      </c>
      <c r="H18" s="2">
        <f>+B18-C18+'Febrero 2017'!H18</f>
        <v>388</v>
      </c>
      <c r="I18" s="18">
        <f>+'Marzo 2016'!H18</f>
        <v>363</v>
      </c>
      <c r="J18" s="17">
        <f t="shared" si="1"/>
        <v>6.887052341597796</v>
      </c>
    </row>
    <row r="19" spans="1:10" x14ac:dyDescent="0.15">
      <c r="A19" s="8" t="s">
        <v>3</v>
      </c>
      <c r="B19" s="6">
        <f t="shared" ref="B19" si="5">+B14+B16+B15+B17+B18</f>
        <v>523</v>
      </c>
      <c r="C19" s="6">
        <f>SUM(C14:C18)</f>
        <v>432</v>
      </c>
      <c r="D19" s="7">
        <f>+(B19-C19)*100/C19</f>
        <v>21.064814814814813</v>
      </c>
      <c r="E19" s="6">
        <f>SUM(E14:E18)</f>
        <v>1370</v>
      </c>
      <c r="F19" s="6">
        <f>SUM(F14:F18)</f>
        <v>1259</v>
      </c>
      <c r="G19" s="7">
        <f t="shared" si="0"/>
        <v>8.8165210484511523</v>
      </c>
      <c r="H19" s="6">
        <f>SUM(H14:H18)</f>
        <v>4789</v>
      </c>
      <c r="I19" s="6">
        <f>SUM(I14:I18)</f>
        <v>4394</v>
      </c>
      <c r="J19" s="7">
        <f t="shared" si="1"/>
        <v>8.9895311788802914</v>
      </c>
    </row>
    <row r="20" spans="1:10" ht="13" x14ac:dyDescent="0.15">
      <c r="A20" s="1" t="s">
        <v>16</v>
      </c>
      <c r="B20" s="19">
        <v>35</v>
      </c>
      <c r="C20" s="19">
        <f>+'Marzo 2016'!B20</f>
        <v>27</v>
      </c>
      <c r="D20" s="17">
        <f t="shared" ref="D20:D27" si="6">+(B20-C20)*100/C20</f>
        <v>29.62962962962963</v>
      </c>
      <c r="E20" s="2">
        <f>+B20+'Febrero 2017'!E20</f>
        <v>93</v>
      </c>
      <c r="F20" s="2">
        <f>+C20+'Febrero 2017'!F20</f>
        <v>102</v>
      </c>
      <c r="G20" s="17">
        <f t="shared" si="0"/>
        <v>-8.8235294117647065</v>
      </c>
      <c r="H20" s="2">
        <f>+B20-C20+'Febrero 2017'!H20</f>
        <v>325</v>
      </c>
      <c r="I20" s="18">
        <f>+'Marzo 2016'!H20</f>
        <v>309</v>
      </c>
      <c r="J20" s="17">
        <f t="shared" si="1"/>
        <v>5.1779935275080904</v>
      </c>
    </row>
    <row r="21" spans="1:10" ht="13" x14ac:dyDescent="0.15">
      <c r="A21" s="1" t="s">
        <v>17</v>
      </c>
      <c r="B21" s="19">
        <v>29</v>
      </c>
      <c r="C21" s="19">
        <f>+'Marzo 2016'!B21</f>
        <v>34</v>
      </c>
      <c r="D21" s="17">
        <f t="shared" si="6"/>
        <v>-14.705882352941176</v>
      </c>
      <c r="E21" s="2">
        <f>+B21+'Febrero 2017'!E21</f>
        <v>98</v>
      </c>
      <c r="F21" s="2">
        <f>+C21+'Febrero 2017'!F21</f>
        <v>96</v>
      </c>
      <c r="G21" s="17">
        <f t="shared" si="0"/>
        <v>2.0833333333333335</v>
      </c>
      <c r="H21" s="2">
        <f>+B21-C21+'Febrero 2017'!H21</f>
        <v>345</v>
      </c>
      <c r="I21" s="18">
        <f>+'Marzo 2016'!H21</f>
        <v>321</v>
      </c>
      <c r="J21" s="17">
        <f t="shared" si="1"/>
        <v>7.4766355140186915</v>
      </c>
    </row>
    <row r="22" spans="1:10" ht="13" x14ac:dyDescent="0.15">
      <c r="A22" s="1" t="s">
        <v>19</v>
      </c>
      <c r="B22" s="19">
        <v>9</v>
      </c>
      <c r="C22" s="19">
        <f>+'Marzo 2016'!B22</f>
        <v>12</v>
      </c>
      <c r="D22" s="17">
        <f t="shared" si="6"/>
        <v>-25</v>
      </c>
      <c r="E22" s="2">
        <f>+B22+'Febrero 2017'!E22</f>
        <v>33</v>
      </c>
      <c r="F22" s="2">
        <f>+C22+'Febrero 2017'!F22</f>
        <v>35</v>
      </c>
      <c r="G22" s="17">
        <f t="shared" si="0"/>
        <v>-5.7142857142857144</v>
      </c>
      <c r="H22" s="2">
        <f>+B22-C22+'Febrero 2017'!H22</f>
        <v>140</v>
      </c>
      <c r="I22" s="18">
        <f>+'Marzo 2016'!H22</f>
        <v>128</v>
      </c>
      <c r="J22" s="17">
        <f t="shared" si="1"/>
        <v>9.375</v>
      </c>
    </row>
    <row r="23" spans="1:10" ht="13" x14ac:dyDescent="0.15">
      <c r="A23" s="1" t="s">
        <v>18</v>
      </c>
      <c r="B23" s="19">
        <v>23</v>
      </c>
      <c r="C23" s="19">
        <f>+'Marzo 2016'!B23</f>
        <v>10</v>
      </c>
      <c r="D23" s="17">
        <f t="shared" si="6"/>
        <v>130</v>
      </c>
      <c r="E23" s="2">
        <f>+B23+'Febrero 2017'!E23</f>
        <v>50</v>
      </c>
      <c r="F23" s="2">
        <f>+C23+'Febrero 2017'!F23</f>
        <v>37</v>
      </c>
      <c r="G23" s="17">
        <f t="shared" si="0"/>
        <v>35.135135135135137</v>
      </c>
      <c r="H23" s="2">
        <f>+B23-C23+'Febrero 2017'!H23</f>
        <v>180</v>
      </c>
      <c r="I23" s="18">
        <f>+'Marzo 2016'!H23</f>
        <v>142</v>
      </c>
      <c r="J23" s="17">
        <f t="shared" si="1"/>
        <v>26.760563380281692</v>
      </c>
    </row>
    <row r="24" spans="1:10" ht="13" x14ac:dyDescent="0.15">
      <c r="A24" s="1" t="s">
        <v>20</v>
      </c>
      <c r="B24" s="19">
        <v>20</v>
      </c>
      <c r="C24" s="19">
        <f>+'Marzo 2016'!B24</f>
        <v>13</v>
      </c>
      <c r="D24" s="17">
        <f t="shared" si="6"/>
        <v>53.846153846153847</v>
      </c>
      <c r="E24" s="2">
        <f>+B24+'Febrero 2017'!E24</f>
        <v>48</v>
      </c>
      <c r="F24" s="2">
        <f>+C24+'Febrero 2017'!F24</f>
        <v>32</v>
      </c>
      <c r="G24" s="17">
        <f t="shared" si="0"/>
        <v>50</v>
      </c>
      <c r="H24" s="2">
        <f>+B24-C24+'Febrero 2017'!H24</f>
        <v>148</v>
      </c>
      <c r="I24" s="18">
        <f>+'Marzo 2016'!H24</f>
        <v>121</v>
      </c>
      <c r="J24" s="17">
        <f t="shared" si="1"/>
        <v>22.314049586776861</v>
      </c>
    </row>
    <row r="25" spans="1:10" ht="13" x14ac:dyDescent="0.15">
      <c r="A25" s="1" t="s">
        <v>22</v>
      </c>
      <c r="B25" s="19">
        <v>28</v>
      </c>
      <c r="C25" s="19">
        <f>+'Marzo 2016'!B25</f>
        <v>22</v>
      </c>
      <c r="D25" s="17">
        <f t="shared" si="6"/>
        <v>27.272727272727273</v>
      </c>
      <c r="E25" s="2">
        <f>+B25+'Febrero 2017'!E25</f>
        <v>79</v>
      </c>
      <c r="F25" s="2">
        <f>+C25+'Febrero 2017'!F25</f>
        <v>68</v>
      </c>
      <c r="G25" s="17">
        <f t="shared" si="0"/>
        <v>16.176470588235293</v>
      </c>
      <c r="H25" s="2">
        <f>+B25-C25+'Febrero 2017'!H25</f>
        <v>326</v>
      </c>
      <c r="I25" s="18">
        <f>+'Marzo 2016'!H25</f>
        <v>231</v>
      </c>
      <c r="J25" s="17">
        <f t="shared" si="1"/>
        <v>41.125541125541126</v>
      </c>
    </row>
    <row r="26" spans="1:10" ht="13" x14ac:dyDescent="0.15">
      <c r="A26" s="1" t="s">
        <v>21</v>
      </c>
      <c r="B26" s="19">
        <v>7</v>
      </c>
      <c r="C26" s="19">
        <f>+'Marzo 2016'!B26</f>
        <v>7</v>
      </c>
      <c r="D26" s="17">
        <f t="shared" si="6"/>
        <v>0</v>
      </c>
      <c r="E26" s="2">
        <f>+B26+'Febrero 2017'!E26</f>
        <v>18</v>
      </c>
      <c r="F26" s="2">
        <f>+C26+'Febrero 2017'!F26</f>
        <v>20</v>
      </c>
      <c r="G26" s="17">
        <f t="shared" si="0"/>
        <v>-10</v>
      </c>
      <c r="H26" s="2">
        <f>+B26-C26+'Febrero 2017'!H26</f>
        <v>76</v>
      </c>
      <c r="I26" s="18">
        <f>+'Marzo 2016'!H26</f>
        <v>76</v>
      </c>
      <c r="J26" s="17">
        <f t="shared" si="1"/>
        <v>0</v>
      </c>
    </row>
    <row r="27" spans="1:10" ht="13" x14ac:dyDescent="0.15">
      <c r="A27" s="1" t="s">
        <v>30</v>
      </c>
      <c r="B27" s="19">
        <v>5</v>
      </c>
      <c r="C27" s="19">
        <f>+'Marzo 2016'!B27</f>
        <v>5</v>
      </c>
      <c r="D27" s="17">
        <f t="shared" si="6"/>
        <v>0</v>
      </c>
      <c r="E27" s="2">
        <f>+B27+'Febrero 2017'!E27</f>
        <v>10</v>
      </c>
      <c r="F27" s="2">
        <f>+C27+'Febrero 2017'!F27</f>
        <v>9</v>
      </c>
      <c r="G27" s="17">
        <f t="shared" si="0"/>
        <v>11.111111111111111</v>
      </c>
      <c r="H27" s="2">
        <f>+B27-C27+'Febrero 2017'!H27</f>
        <v>28</v>
      </c>
      <c r="I27" s="18">
        <f>+'Marzo 2016'!H27</f>
        <v>19</v>
      </c>
      <c r="J27" s="17">
        <f t="shared" si="1"/>
        <v>47.368421052631582</v>
      </c>
    </row>
    <row r="28" spans="1:10" x14ac:dyDescent="0.15">
      <c r="A28" s="8" t="s">
        <v>27</v>
      </c>
      <c r="B28" s="6">
        <f t="shared" ref="B28" si="7">SUM(B20:B27)</f>
        <v>156</v>
      </c>
      <c r="C28" s="6">
        <f>SUM(C20:C27)</f>
        <v>130</v>
      </c>
      <c r="D28" s="7">
        <f>+(B28-C28)*100/C28</f>
        <v>20</v>
      </c>
      <c r="E28" s="6">
        <f>SUM(E20:E27)</f>
        <v>429</v>
      </c>
      <c r="F28" s="6">
        <f>SUM(F20:F27)</f>
        <v>399</v>
      </c>
      <c r="G28" s="7">
        <f>+(E28-F28)*100/F28</f>
        <v>7.518796992481203</v>
      </c>
      <c r="H28" s="6">
        <f>SUM(H20:H27)</f>
        <v>1568</v>
      </c>
      <c r="I28" s="6">
        <f>SUM(I20:I27)</f>
        <v>1347</v>
      </c>
      <c r="J28" s="7">
        <f>+(H28-I28)*100/I28</f>
        <v>16.406829992576096</v>
      </c>
    </row>
    <row r="29" spans="1:10" ht="14" x14ac:dyDescent="0.15">
      <c r="A29" s="16" t="s">
        <v>28</v>
      </c>
      <c r="B29" s="14">
        <f>+B7+B13+B19+B28</f>
        <v>3206</v>
      </c>
      <c r="C29" s="14">
        <f>+C7+C13+C19+C28</f>
        <v>2656</v>
      </c>
      <c r="D29" s="15">
        <f>+(B29-C29)*100/C29</f>
        <v>20.707831325301203</v>
      </c>
      <c r="E29" s="14">
        <f t="shared" ref="E29:I29" si="8">+E7+E13+E19+E28</f>
        <v>8061</v>
      </c>
      <c r="F29" s="14">
        <f t="shared" si="8"/>
        <v>7523</v>
      </c>
      <c r="G29" s="15">
        <f>+(E29-F29)*100/F29</f>
        <v>7.1514023660773631</v>
      </c>
      <c r="H29" s="14">
        <f t="shared" si="8"/>
        <v>28839</v>
      </c>
      <c r="I29" s="14">
        <f t="shared" si="8"/>
        <v>26678</v>
      </c>
      <c r="J29" s="15">
        <f>+(H29-I29)*100/I29</f>
        <v>8.1003073693680179</v>
      </c>
    </row>
    <row r="30" spans="1:10" x14ac:dyDescent="0.15">
      <c r="A30" s="13" t="s">
        <v>29</v>
      </c>
      <c r="B30" s="13">
        <f>+B29-B7</f>
        <v>2495</v>
      </c>
      <c r="C30" s="13">
        <f>+C29-C7</f>
        <v>2006</v>
      </c>
      <c r="D30" s="12">
        <f>+(B30-C30)*100/C30</f>
        <v>24.376869391824528</v>
      </c>
      <c r="E30" s="13">
        <f t="shared" ref="E30:I30" si="9">+E29-E7</f>
        <v>6306</v>
      </c>
      <c r="F30" s="13">
        <f t="shared" si="9"/>
        <v>5767</v>
      </c>
      <c r="G30" s="12">
        <f>+(E30-F30)*100/F30</f>
        <v>9.3462805618172364</v>
      </c>
      <c r="H30" s="13">
        <f t="shared" si="9"/>
        <v>22204</v>
      </c>
      <c r="I30" s="13">
        <f t="shared" si="9"/>
        <v>20475</v>
      </c>
      <c r="J30" s="12">
        <f>+(H30-I30)*100/I30</f>
        <v>8.4444444444444446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76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159</v>
      </c>
      <c r="C4" s="19">
        <f>+'Febrero 2016'!B4</f>
        <v>199</v>
      </c>
      <c r="D4" s="17">
        <f>+(B4-C4)*100/C4</f>
        <v>-20.100502512562816</v>
      </c>
      <c r="E4" s="2">
        <f>+B4+'Enero 2017'!E4</f>
        <v>312</v>
      </c>
      <c r="F4" s="2">
        <f>+C4+'Enero 2017'!F4</f>
        <v>323</v>
      </c>
      <c r="G4" s="17">
        <f t="shared" ref="G4:G27" si="0">+(E4-F4)*100/F4</f>
        <v>-3.4055727554179565</v>
      </c>
      <c r="H4" s="2">
        <f>+B4-C4+'Enero 2017'!H4</f>
        <v>1918</v>
      </c>
      <c r="I4" s="18">
        <f>+'Febrero 2016'!H4</f>
        <v>1814</v>
      </c>
      <c r="J4" s="17">
        <f t="shared" ref="J4:J27" si="1">+(H4-I4)*100/I4</f>
        <v>5.7331863285556777</v>
      </c>
    </row>
    <row r="5" spans="1:10" ht="13" x14ac:dyDescent="0.15">
      <c r="A5" s="1" t="s">
        <v>5</v>
      </c>
      <c r="B5" s="19">
        <v>170</v>
      </c>
      <c r="C5" s="19">
        <f>+'Febrero 2016'!B5</f>
        <v>229</v>
      </c>
      <c r="D5" s="17">
        <f t="shared" ref="D5:D18" si="2">+(B5-C5)*100/C5</f>
        <v>-25.76419213973799</v>
      </c>
      <c r="E5" s="2">
        <f>+B5+'Enero 2017'!E5</f>
        <v>324</v>
      </c>
      <c r="F5" s="2">
        <f>+C5+'Enero 2017'!F5</f>
        <v>358</v>
      </c>
      <c r="G5" s="17">
        <f t="shared" si="0"/>
        <v>-9.4972067039106154</v>
      </c>
      <c r="H5" s="2">
        <f>+B5-C5+'Enero 2017'!H5</f>
        <v>2170</v>
      </c>
      <c r="I5" s="18">
        <f>+'Febrero 2016'!H5</f>
        <v>2002</v>
      </c>
      <c r="J5" s="17">
        <f t="shared" si="1"/>
        <v>8.3916083916083917</v>
      </c>
    </row>
    <row r="6" spans="1:10" ht="13" x14ac:dyDescent="0.15">
      <c r="A6" s="1" t="s">
        <v>6</v>
      </c>
      <c r="B6" s="19">
        <v>220</v>
      </c>
      <c r="C6" s="19">
        <f>+'Febrero 2016'!B6</f>
        <v>255</v>
      </c>
      <c r="D6" s="17">
        <f t="shared" si="2"/>
        <v>-13.725490196078431</v>
      </c>
      <c r="E6" s="2">
        <f>+B6+'Enero 2017'!E6</f>
        <v>408</v>
      </c>
      <c r="F6" s="2">
        <f>+C6+'Enero 2017'!F6</f>
        <v>425</v>
      </c>
      <c r="G6" s="17">
        <f t="shared" si="0"/>
        <v>-4</v>
      </c>
      <c r="H6" s="2">
        <f>+B6-C6+'Enero 2017'!H6</f>
        <v>2486</v>
      </c>
      <c r="I6" s="18">
        <f>+'Febrero 2016'!H6</f>
        <v>2345</v>
      </c>
      <c r="J6" s="17">
        <f t="shared" si="1"/>
        <v>6.0127931769722816</v>
      </c>
    </row>
    <row r="7" spans="1:10" x14ac:dyDescent="0.15">
      <c r="A7" s="8" t="s">
        <v>1</v>
      </c>
      <c r="B7" s="6">
        <f t="shared" ref="B7" si="3">+B4+B5+B6</f>
        <v>549</v>
      </c>
      <c r="C7" s="6">
        <f>SUM(C4:C6)</f>
        <v>683</v>
      </c>
      <c r="D7" s="7">
        <f>+(B7-C7)*100/C7</f>
        <v>-19.619326500732065</v>
      </c>
      <c r="E7" s="6">
        <f>SUM(E4:E6)</f>
        <v>1044</v>
      </c>
      <c r="F7" s="6">
        <f>SUM(F4:F6)</f>
        <v>1106</v>
      </c>
      <c r="G7" s="7">
        <f t="shared" si="0"/>
        <v>-5.6057866184448466</v>
      </c>
      <c r="H7" s="6">
        <f>SUM(H4:H6)</f>
        <v>6574</v>
      </c>
      <c r="I7" s="6">
        <f>SUM(I4:I6)</f>
        <v>6161</v>
      </c>
      <c r="J7" s="7">
        <f t="shared" si="1"/>
        <v>6.7034572309689988</v>
      </c>
    </row>
    <row r="8" spans="1:10" ht="13" x14ac:dyDescent="0.15">
      <c r="A8" s="1" t="s">
        <v>7</v>
      </c>
      <c r="B8" s="19">
        <v>214</v>
      </c>
      <c r="C8" s="19">
        <f>+'Febrero 2016'!B8</f>
        <v>254</v>
      </c>
      <c r="D8" s="17">
        <f t="shared" si="2"/>
        <v>-15.748031496062993</v>
      </c>
      <c r="E8" s="2">
        <f>+B8+'Enero 2017'!E8</f>
        <v>403</v>
      </c>
      <c r="F8" s="2">
        <f>+C8+'Enero 2017'!F8</f>
        <v>439</v>
      </c>
      <c r="G8" s="17">
        <f t="shared" si="0"/>
        <v>-8.2004555808656043</v>
      </c>
      <c r="H8" s="2">
        <f>+B8-C8+'Enero 2017'!H8</f>
        <v>2553</v>
      </c>
      <c r="I8" s="18">
        <f>+'Febrero 2016'!H8</f>
        <v>2543</v>
      </c>
      <c r="J8" s="17">
        <f t="shared" si="1"/>
        <v>0.39323633503735744</v>
      </c>
    </row>
    <row r="9" spans="1:10" ht="13" x14ac:dyDescent="0.15">
      <c r="A9" s="1" t="s">
        <v>8</v>
      </c>
      <c r="B9" s="19">
        <v>281</v>
      </c>
      <c r="C9" s="19">
        <f>+'Febrero 2016'!B9</f>
        <v>290</v>
      </c>
      <c r="D9" s="17">
        <f t="shared" si="2"/>
        <v>-3.103448275862069</v>
      </c>
      <c r="E9" s="2">
        <f>+B9+'Enero 2017'!E9</f>
        <v>492</v>
      </c>
      <c r="F9" s="2">
        <f>+C9+'Enero 2017'!F9</f>
        <v>481</v>
      </c>
      <c r="G9" s="17">
        <f t="shared" si="0"/>
        <v>2.2869022869022868</v>
      </c>
      <c r="H9" s="2">
        <f>+B9-C9+'Enero 2017'!H9</f>
        <v>3005</v>
      </c>
      <c r="I9" s="18">
        <f>+'Febrero 2016'!H9</f>
        <v>2792</v>
      </c>
      <c r="J9" s="17">
        <f t="shared" si="1"/>
        <v>7.6289398280802292</v>
      </c>
    </row>
    <row r="10" spans="1:10" ht="13" x14ac:dyDescent="0.15">
      <c r="A10" s="1" t="s">
        <v>9</v>
      </c>
      <c r="B10" s="19">
        <v>381</v>
      </c>
      <c r="C10" s="19">
        <f>+'Febrero 2016'!B10</f>
        <v>407</v>
      </c>
      <c r="D10" s="17">
        <f t="shared" si="2"/>
        <v>-6.3882063882063882</v>
      </c>
      <c r="E10" s="2">
        <f>+B10+'Enero 2017'!E10</f>
        <v>689</v>
      </c>
      <c r="F10" s="2">
        <f>+C10+'Enero 2017'!F10</f>
        <v>699</v>
      </c>
      <c r="G10" s="17">
        <f t="shared" si="0"/>
        <v>-1.4306151645207439</v>
      </c>
      <c r="H10" s="2">
        <f>+B10-C10+'Enero 2017'!H10</f>
        <v>4063</v>
      </c>
      <c r="I10" s="18">
        <f>+'Febrero 2016'!H10</f>
        <v>3934</v>
      </c>
      <c r="J10" s="17">
        <f t="shared" si="1"/>
        <v>3.2791052364006101</v>
      </c>
    </row>
    <row r="11" spans="1:10" ht="13" x14ac:dyDescent="0.15">
      <c r="A11" s="1" t="s">
        <v>10</v>
      </c>
      <c r="B11" s="19">
        <v>339</v>
      </c>
      <c r="C11" s="19">
        <f>+'Febrero 2016'!B11</f>
        <v>287</v>
      </c>
      <c r="D11" s="17">
        <f t="shared" si="2"/>
        <v>18.118466898954704</v>
      </c>
      <c r="E11" s="2">
        <f>+B11+'Enero 2017'!E11</f>
        <v>555</v>
      </c>
      <c r="F11" s="2">
        <f>+C11+'Enero 2017'!F11</f>
        <v>529</v>
      </c>
      <c r="G11" s="17">
        <f t="shared" si="0"/>
        <v>4.9149338374291114</v>
      </c>
      <c r="H11" s="2">
        <f>+B11-C11+'Enero 2017'!H11</f>
        <v>2933</v>
      </c>
      <c r="I11" s="18">
        <f>+'Febrero 2016'!H11</f>
        <v>2768</v>
      </c>
      <c r="J11" s="17">
        <f t="shared" si="1"/>
        <v>5.9609826589595372</v>
      </c>
    </row>
    <row r="12" spans="1:10" ht="13" x14ac:dyDescent="0.15">
      <c r="A12" s="1" t="s">
        <v>11</v>
      </c>
      <c r="B12" s="19">
        <v>307</v>
      </c>
      <c r="C12" s="19">
        <f>+'Febrero 2016'!B12</f>
        <v>279</v>
      </c>
      <c r="D12" s="17">
        <f t="shared" si="2"/>
        <v>10.035842293906811</v>
      </c>
      <c r="E12" s="2">
        <f>+B12+'Enero 2017'!E12</f>
        <v>552</v>
      </c>
      <c r="F12" s="2">
        <f>+C12+'Enero 2017'!F12</f>
        <v>517</v>
      </c>
      <c r="G12" s="17">
        <f t="shared" si="0"/>
        <v>6.7698259187620886</v>
      </c>
      <c r="H12" s="2">
        <f>+B12-C12+'Enero 2017'!H12</f>
        <v>2921</v>
      </c>
      <c r="I12" s="18">
        <f>+'Febrero 2016'!H12</f>
        <v>2695</v>
      </c>
      <c r="J12" s="17">
        <f t="shared" si="1"/>
        <v>8.3858998144712427</v>
      </c>
    </row>
    <row r="13" spans="1:10" x14ac:dyDescent="0.15">
      <c r="A13" s="8" t="s">
        <v>2</v>
      </c>
      <c r="B13" s="6">
        <f t="shared" ref="B13" si="4">+B8+B9+B10+B11+B12</f>
        <v>1522</v>
      </c>
      <c r="C13" s="6">
        <f>SUM(C8:C12)</f>
        <v>1517</v>
      </c>
      <c r="D13" s="7">
        <f>+(B13-C13)*100/C13</f>
        <v>0.32959789057350031</v>
      </c>
      <c r="E13" s="6">
        <f>SUM(E8:E12)</f>
        <v>2691</v>
      </c>
      <c r="F13" s="6">
        <f>SUM(F8:F12)</f>
        <v>2665</v>
      </c>
      <c r="G13" s="7">
        <f t="shared" si="0"/>
        <v>0.97560975609756095</v>
      </c>
      <c r="H13" s="6">
        <f>SUM(H8:H12)</f>
        <v>15475</v>
      </c>
      <c r="I13" s="6">
        <f>SUM(I8:I12)</f>
        <v>14732</v>
      </c>
      <c r="J13" s="7">
        <f t="shared" si="1"/>
        <v>5.0434428455063811</v>
      </c>
    </row>
    <row r="14" spans="1:10" ht="13" x14ac:dyDescent="0.15">
      <c r="A14" s="1" t="s">
        <v>12</v>
      </c>
      <c r="B14" s="19">
        <v>164</v>
      </c>
      <c r="C14" s="19">
        <f>+'Febrero 2016'!B14</f>
        <v>130</v>
      </c>
      <c r="D14" s="17">
        <f t="shared" si="2"/>
        <v>26.153846153846153</v>
      </c>
      <c r="E14" s="2">
        <f>+B14+'Enero 2017'!E14</f>
        <v>290</v>
      </c>
      <c r="F14" s="2">
        <f>+C14+'Enero 2017'!F14</f>
        <v>242</v>
      </c>
      <c r="G14" s="17">
        <f t="shared" si="0"/>
        <v>19.834710743801654</v>
      </c>
      <c r="H14" s="2">
        <f>+B14-C14+'Enero 2017'!H14</f>
        <v>1507</v>
      </c>
      <c r="I14" s="18">
        <f>+'Febrero 2016'!H14</f>
        <v>1317</v>
      </c>
      <c r="J14" s="17">
        <f t="shared" si="1"/>
        <v>14.42672741078208</v>
      </c>
    </row>
    <row r="15" spans="1:10" ht="13" x14ac:dyDescent="0.15">
      <c r="A15" s="1" t="s">
        <v>13</v>
      </c>
      <c r="B15" s="19">
        <v>114</v>
      </c>
      <c r="C15" s="19">
        <f>+'Febrero 2016'!B15</f>
        <v>96</v>
      </c>
      <c r="D15" s="17">
        <f t="shared" si="2"/>
        <v>18.75</v>
      </c>
      <c r="E15" s="2">
        <f>+B15+'Enero 2017'!E15</f>
        <v>186</v>
      </c>
      <c r="F15" s="2">
        <f>+C15+'Enero 2017'!F15</f>
        <v>180</v>
      </c>
      <c r="G15" s="17">
        <f t="shared" si="0"/>
        <v>3.3333333333333335</v>
      </c>
      <c r="H15" s="2">
        <f>+B15-C15+'Enero 2017'!H15</f>
        <v>1056</v>
      </c>
      <c r="I15" s="18">
        <f>+'Febrero 2016'!H15</f>
        <v>1011</v>
      </c>
      <c r="J15" s="17">
        <f t="shared" si="1"/>
        <v>4.4510385756676554</v>
      </c>
    </row>
    <row r="16" spans="1:10" ht="13" x14ac:dyDescent="0.15">
      <c r="A16" s="1" t="s">
        <v>14</v>
      </c>
      <c r="B16" s="19">
        <v>93</v>
      </c>
      <c r="C16" s="19">
        <f>+'Febrero 2016'!B16</f>
        <v>119</v>
      </c>
      <c r="D16" s="17">
        <f t="shared" si="2"/>
        <v>-21.84873949579832</v>
      </c>
      <c r="E16" s="2">
        <f>+B16+'Enero 2017'!E16</f>
        <v>191</v>
      </c>
      <c r="F16" s="2">
        <f>+C16+'Enero 2017'!F16</f>
        <v>210</v>
      </c>
      <c r="G16" s="17">
        <f t="shared" si="0"/>
        <v>-9.0476190476190474</v>
      </c>
      <c r="H16" s="2">
        <f>+B16-C16+'Enero 2017'!H16</f>
        <v>1054</v>
      </c>
      <c r="I16" s="18">
        <f>+'Febrero 2016'!H16</f>
        <v>993</v>
      </c>
      <c r="J16" s="17">
        <f t="shared" si="1"/>
        <v>6.143001007049345</v>
      </c>
    </row>
    <row r="17" spans="1:10" ht="13" x14ac:dyDescent="0.15">
      <c r="A17" s="1" t="s">
        <v>15</v>
      </c>
      <c r="B17" s="19">
        <v>59</v>
      </c>
      <c r="C17" s="19">
        <f>+'Febrero 2016'!B17</f>
        <v>69</v>
      </c>
      <c r="D17" s="17">
        <f t="shared" si="2"/>
        <v>-14.492753623188406</v>
      </c>
      <c r="E17" s="2">
        <f>+B17+'Enero 2017'!E17</f>
        <v>111</v>
      </c>
      <c r="F17" s="2">
        <f>+C17+'Enero 2017'!F17</f>
        <v>123</v>
      </c>
      <c r="G17" s="17">
        <f t="shared" si="0"/>
        <v>-9.7560975609756095</v>
      </c>
      <c r="H17" s="2">
        <f>+B17-C17+'Enero 2017'!H17</f>
        <v>704</v>
      </c>
      <c r="I17" s="18">
        <f>+'Febrero 2016'!H17</f>
        <v>696</v>
      </c>
      <c r="J17" s="17">
        <f t="shared" si="1"/>
        <v>1.1494252873563218</v>
      </c>
    </row>
    <row r="18" spans="1:10" ht="13" x14ac:dyDescent="0.15">
      <c r="A18" s="1" t="s">
        <v>31</v>
      </c>
      <c r="B18" s="19">
        <v>42</v>
      </c>
      <c r="C18" s="19">
        <f>+'Febrero 2016'!B18</f>
        <v>38</v>
      </c>
      <c r="D18" s="17">
        <f t="shared" si="2"/>
        <v>10.526315789473685</v>
      </c>
      <c r="E18" s="2">
        <f>+B18+'Enero 2017'!E18</f>
        <v>69</v>
      </c>
      <c r="F18" s="2">
        <f>+C18+'Enero 2017'!F18</f>
        <v>72</v>
      </c>
      <c r="G18" s="17">
        <f t="shared" si="0"/>
        <v>-4.166666666666667</v>
      </c>
      <c r="H18" s="2">
        <f>+B18-C18+'Enero 2017'!H18</f>
        <v>377</v>
      </c>
      <c r="I18" s="18">
        <f>+'Febrero 2016'!H18</f>
        <v>360</v>
      </c>
      <c r="J18" s="17">
        <f t="shared" si="1"/>
        <v>4.7222222222222223</v>
      </c>
    </row>
    <row r="19" spans="1:10" x14ac:dyDescent="0.15">
      <c r="A19" s="8" t="s">
        <v>3</v>
      </c>
      <c r="B19" s="6">
        <f t="shared" ref="B19" si="5">+B14+B16+B15+B17+B18</f>
        <v>472</v>
      </c>
      <c r="C19" s="6">
        <f>SUM(C14:C18)</f>
        <v>452</v>
      </c>
      <c r="D19" s="7">
        <f>+(B19-C19)*100/C19</f>
        <v>4.4247787610619467</v>
      </c>
      <c r="E19" s="6">
        <f>SUM(E14:E18)</f>
        <v>847</v>
      </c>
      <c r="F19" s="6">
        <f>SUM(F14:F18)</f>
        <v>827</v>
      </c>
      <c r="G19" s="7">
        <f t="shared" si="0"/>
        <v>2.418379685610641</v>
      </c>
      <c r="H19" s="6">
        <f>SUM(H14:H18)</f>
        <v>4698</v>
      </c>
      <c r="I19" s="6">
        <f>SUM(I14:I18)</f>
        <v>4377</v>
      </c>
      <c r="J19" s="7">
        <f t="shared" si="1"/>
        <v>7.333790267306374</v>
      </c>
    </row>
    <row r="20" spans="1:10" ht="13" x14ac:dyDescent="0.15">
      <c r="A20" s="1" t="s">
        <v>16</v>
      </c>
      <c r="B20" s="19">
        <v>32</v>
      </c>
      <c r="C20" s="19">
        <f>+'Febrero 2016'!B20</f>
        <v>46</v>
      </c>
      <c r="D20" s="17">
        <f t="shared" ref="D20:D27" si="6">+(B20-C20)*100/C20</f>
        <v>-30.434782608695652</v>
      </c>
      <c r="E20" s="2">
        <f>+B20+'Enero 2017'!E20</f>
        <v>58</v>
      </c>
      <c r="F20" s="2">
        <f>+C20+'Enero 2017'!F20</f>
        <v>75</v>
      </c>
      <c r="G20" s="17">
        <f t="shared" si="0"/>
        <v>-22.666666666666668</v>
      </c>
      <c r="H20" s="2">
        <f>+B20-C20+'Enero 2017'!H20</f>
        <v>317</v>
      </c>
      <c r="I20" s="18">
        <f>+'Febrero 2016'!H20</f>
        <v>308</v>
      </c>
      <c r="J20" s="17">
        <f t="shared" si="1"/>
        <v>2.9220779220779223</v>
      </c>
    </row>
    <row r="21" spans="1:10" ht="13" x14ac:dyDescent="0.15">
      <c r="A21" s="1" t="s">
        <v>17</v>
      </c>
      <c r="B21" s="19">
        <v>32</v>
      </c>
      <c r="C21" s="19">
        <f>+'Febrero 2016'!B21</f>
        <v>36</v>
      </c>
      <c r="D21" s="17">
        <f t="shared" si="6"/>
        <v>-11.111111111111111</v>
      </c>
      <c r="E21" s="2">
        <f>+B21+'Enero 2017'!E21</f>
        <v>69</v>
      </c>
      <c r="F21" s="2">
        <f>+C21+'Enero 2017'!F21</f>
        <v>62</v>
      </c>
      <c r="G21" s="17">
        <f t="shared" si="0"/>
        <v>11.290322580645162</v>
      </c>
      <c r="H21" s="2">
        <f>+B21-C21+'Enero 2017'!H21</f>
        <v>350</v>
      </c>
      <c r="I21" s="18">
        <f>+'Febrero 2016'!H21</f>
        <v>318</v>
      </c>
      <c r="J21" s="17">
        <f t="shared" si="1"/>
        <v>10.062893081761006</v>
      </c>
    </row>
    <row r="22" spans="1:10" ht="13" x14ac:dyDescent="0.15">
      <c r="A22" s="1" t="s">
        <v>19</v>
      </c>
      <c r="B22" s="19">
        <v>15</v>
      </c>
      <c r="C22" s="19">
        <f>+'Febrero 2016'!B22</f>
        <v>13</v>
      </c>
      <c r="D22" s="17">
        <f t="shared" si="6"/>
        <v>15.384615384615385</v>
      </c>
      <c r="E22" s="2">
        <f>+B22+'Enero 2017'!E22</f>
        <v>24</v>
      </c>
      <c r="F22" s="2">
        <f>+C22+'Enero 2017'!F22</f>
        <v>23</v>
      </c>
      <c r="G22" s="17">
        <f t="shared" si="0"/>
        <v>4.3478260869565215</v>
      </c>
      <c r="H22" s="2">
        <f>+B22-C22+'Enero 2017'!H22</f>
        <v>143</v>
      </c>
      <c r="I22" s="18">
        <f>+'Febrero 2016'!H22</f>
        <v>129</v>
      </c>
      <c r="J22" s="17">
        <f t="shared" si="1"/>
        <v>10.852713178294573</v>
      </c>
    </row>
    <row r="23" spans="1:10" ht="13" x14ac:dyDescent="0.15">
      <c r="A23" s="1" t="s">
        <v>18</v>
      </c>
      <c r="B23" s="19">
        <v>13</v>
      </c>
      <c r="C23" s="19">
        <f>+'Febrero 2016'!B23</f>
        <v>18</v>
      </c>
      <c r="D23" s="17">
        <f t="shared" si="6"/>
        <v>-27.777777777777779</v>
      </c>
      <c r="E23" s="2">
        <f>+B23+'Enero 2017'!E23</f>
        <v>27</v>
      </c>
      <c r="F23" s="2">
        <f>+C23+'Enero 2017'!F23</f>
        <v>27</v>
      </c>
      <c r="G23" s="17">
        <f t="shared" si="0"/>
        <v>0</v>
      </c>
      <c r="H23" s="2">
        <f>+B23-C23+'Enero 2017'!H23</f>
        <v>167</v>
      </c>
      <c r="I23" s="18">
        <f>+'Febrero 2016'!H23</f>
        <v>146</v>
      </c>
      <c r="J23" s="17">
        <f t="shared" si="1"/>
        <v>14.383561643835616</v>
      </c>
    </row>
    <row r="24" spans="1:10" ht="13" x14ac:dyDescent="0.15">
      <c r="A24" s="1" t="s">
        <v>20</v>
      </c>
      <c r="B24" s="19">
        <v>13</v>
      </c>
      <c r="C24" s="19">
        <f>+'Febrero 2016'!B24</f>
        <v>10</v>
      </c>
      <c r="D24" s="17">
        <f t="shared" si="6"/>
        <v>30</v>
      </c>
      <c r="E24" s="2">
        <f>+B24+'Enero 2017'!E24</f>
        <v>28</v>
      </c>
      <c r="F24" s="2">
        <f>+C24+'Enero 2017'!F24</f>
        <v>19</v>
      </c>
      <c r="G24" s="17">
        <f t="shared" si="0"/>
        <v>47.368421052631582</v>
      </c>
      <c r="H24" s="2">
        <f>+B24-C24+'Enero 2017'!H24</f>
        <v>141</v>
      </c>
      <c r="I24" s="18">
        <f>+'Febrero 2016'!H24</f>
        <v>122</v>
      </c>
      <c r="J24" s="17">
        <f t="shared" si="1"/>
        <v>15.573770491803279</v>
      </c>
    </row>
    <row r="25" spans="1:10" ht="13" x14ac:dyDescent="0.15">
      <c r="A25" s="1" t="s">
        <v>22</v>
      </c>
      <c r="B25" s="19">
        <v>26</v>
      </c>
      <c r="C25" s="19">
        <f>+'Febrero 2016'!B25</f>
        <v>27</v>
      </c>
      <c r="D25" s="17">
        <f t="shared" si="6"/>
        <v>-3.7037037037037037</v>
      </c>
      <c r="E25" s="2">
        <f>+B25+'Enero 2017'!E25</f>
        <v>51</v>
      </c>
      <c r="F25" s="2">
        <f>+C25+'Enero 2017'!F25</f>
        <v>46</v>
      </c>
      <c r="G25" s="17">
        <f t="shared" si="0"/>
        <v>10.869565217391305</v>
      </c>
      <c r="H25" s="2">
        <f>+B25-C25+'Enero 2017'!H25</f>
        <v>320</v>
      </c>
      <c r="I25" s="18">
        <f>+'Febrero 2016'!H25</f>
        <v>223</v>
      </c>
      <c r="J25" s="17">
        <f t="shared" si="1"/>
        <v>43.497757847533634</v>
      </c>
    </row>
    <row r="26" spans="1:10" ht="13" x14ac:dyDescent="0.15">
      <c r="A26" s="1" t="s">
        <v>21</v>
      </c>
      <c r="B26" s="19">
        <v>4</v>
      </c>
      <c r="C26" s="19">
        <f>+'Febrero 2016'!B26</f>
        <v>6</v>
      </c>
      <c r="D26" s="17">
        <f t="shared" si="6"/>
        <v>-33.333333333333336</v>
      </c>
      <c r="E26" s="2">
        <f>+B26+'Enero 2017'!E26</f>
        <v>11</v>
      </c>
      <c r="F26" s="2">
        <f>+C26+'Enero 2017'!F26</f>
        <v>13</v>
      </c>
      <c r="G26" s="17">
        <f t="shared" si="0"/>
        <v>-15.384615384615385</v>
      </c>
      <c r="H26" s="2">
        <f>+B26-C26+'Enero 2017'!H26</f>
        <v>76</v>
      </c>
      <c r="I26" s="18">
        <f>+'Febrero 2016'!H26</f>
        <v>76</v>
      </c>
      <c r="J26" s="17">
        <f t="shared" si="1"/>
        <v>0</v>
      </c>
    </row>
    <row r="27" spans="1:10" ht="13" x14ac:dyDescent="0.15">
      <c r="A27" s="1" t="s">
        <v>30</v>
      </c>
      <c r="B27" s="19">
        <v>4</v>
      </c>
      <c r="C27" s="19">
        <f>+'Febrero 2016'!B27</f>
        <v>3</v>
      </c>
      <c r="D27" s="17">
        <f t="shared" si="6"/>
        <v>33.333333333333336</v>
      </c>
      <c r="E27" s="2">
        <f>+B27+'Enero 2017'!E27</f>
        <v>5</v>
      </c>
      <c r="F27" s="2">
        <f>+C27+'Enero 2017'!F27</f>
        <v>4</v>
      </c>
      <c r="G27" s="17">
        <f t="shared" si="0"/>
        <v>25</v>
      </c>
      <c r="H27" s="2">
        <f>+B27-C27+'Enero 2017'!H27</f>
        <v>28</v>
      </c>
      <c r="I27" s="18">
        <f>+'Febrero 2016'!H27</f>
        <v>16</v>
      </c>
      <c r="J27" s="17">
        <f t="shared" si="1"/>
        <v>75</v>
      </c>
    </row>
    <row r="28" spans="1:10" x14ac:dyDescent="0.15">
      <c r="A28" s="8" t="s">
        <v>27</v>
      </c>
      <c r="B28" s="6">
        <f t="shared" ref="B28" si="7">SUM(B20:B27)</f>
        <v>139</v>
      </c>
      <c r="C28" s="6">
        <f>SUM(C20:C27)</f>
        <v>159</v>
      </c>
      <c r="D28" s="7">
        <f>+(B28-C28)*100/C28</f>
        <v>-12.578616352201259</v>
      </c>
      <c r="E28" s="6">
        <f>SUM(E20:E27)</f>
        <v>273</v>
      </c>
      <c r="F28" s="6">
        <f>SUM(F20:F27)</f>
        <v>269</v>
      </c>
      <c r="G28" s="7">
        <f>+(E28-F28)*100/F28</f>
        <v>1.486988847583643</v>
      </c>
      <c r="H28" s="6">
        <f>SUM(H20:H27)</f>
        <v>1542</v>
      </c>
      <c r="I28" s="6">
        <f>SUM(I20:I27)</f>
        <v>1338</v>
      </c>
      <c r="J28" s="7">
        <f>+(H28-I28)*100/I28</f>
        <v>15.246636771300448</v>
      </c>
    </row>
    <row r="29" spans="1:10" ht="14" x14ac:dyDescent="0.15">
      <c r="A29" s="16" t="s">
        <v>28</v>
      </c>
      <c r="B29" s="14">
        <f>+B7+B13+B19+B28</f>
        <v>2682</v>
      </c>
      <c r="C29" s="14">
        <f>+C7+C13+C19+C28</f>
        <v>2811</v>
      </c>
      <c r="D29" s="15">
        <f>+(B29-C29)*100/C29</f>
        <v>-4.5891141942369265</v>
      </c>
      <c r="E29" s="14">
        <f t="shared" ref="E29:I29" si="8">+E7+E13+E19+E28</f>
        <v>4855</v>
      </c>
      <c r="F29" s="14">
        <f t="shared" si="8"/>
        <v>4867</v>
      </c>
      <c r="G29" s="15">
        <f>+(E29-F29)*100/F29</f>
        <v>-0.24655845490034928</v>
      </c>
      <c r="H29" s="14">
        <f t="shared" si="8"/>
        <v>28289</v>
      </c>
      <c r="I29" s="14">
        <f t="shared" si="8"/>
        <v>26608</v>
      </c>
      <c r="J29" s="15">
        <f>+(H29-I29)*100/I29</f>
        <v>6.3176488274203244</v>
      </c>
    </row>
    <row r="30" spans="1:10" x14ac:dyDescent="0.15">
      <c r="A30" s="13" t="s">
        <v>29</v>
      </c>
      <c r="B30" s="13">
        <f>+B29-B7</f>
        <v>2133</v>
      </c>
      <c r="C30" s="13">
        <f>+C29-C7</f>
        <v>2128</v>
      </c>
      <c r="D30" s="12">
        <f>+(B30-C30)*100/C30</f>
        <v>0.23496240601503759</v>
      </c>
      <c r="E30" s="13">
        <f t="shared" ref="E30:I30" si="9">+E29-E7</f>
        <v>3811</v>
      </c>
      <c r="F30" s="13">
        <f t="shared" si="9"/>
        <v>3761</v>
      </c>
      <c r="G30" s="12">
        <f>+(E30-F30)*100/F30</f>
        <v>1.329433661260303</v>
      </c>
      <c r="H30" s="13">
        <f t="shared" si="9"/>
        <v>21715</v>
      </c>
      <c r="I30" s="13">
        <f t="shared" si="9"/>
        <v>20447</v>
      </c>
      <c r="J30" s="12">
        <f>+(H30-I30)*100/I30</f>
        <v>6.2013987382012035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77"/>
  <dimension ref="A2:J30"/>
  <sheetViews>
    <sheetView topLeftCell="A3"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19">
        <v>153</v>
      </c>
      <c r="C4" s="19">
        <f>+'Enero 2016'!B4</f>
        <v>124</v>
      </c>
      <c r="D4" s="17">
        <f>+(B4-C4)*100/C4</f>
        <v>23.387096774193548</v>
      </c>
      <c r="E4" s="2">
        <f>+B4</f>
        <v>153</v>
      </c>
      <c r="F4" s="2">
        <f>+C4</f>
        <v>124</v>
      </c>
      <c r="G4" s="17">
        <f t="shared" ref="G4:G27" si="0">+(E4-F4)*100/F4</f>
        <v>23.387096774193548</v>
      </c>
      <c r="H4" s="2">
        <f>+B4-C4+'Diciembre 2016'!H4</f>
        <v>1958</v>
      </c>
      <c r="I4" s="18">
        <f>+'Enero 2016'!H4</f>
        <v>1772</v>
      </c>
      <c r="J4" s="17">
        <f t="shared" ref="J4:J27" si="1">+(H4-I4)*100/I4</f>
        <v>10.496613995485328</v>
      </c>
    </row>
    <row r="5" spans="1:10" ht="13" x14ac:dyDescent="0.15">
      <c r="A5" s="1" t="s">
        <v>5</v>
      </c>
      <c r="B5" s="19">
        <v>154</v>
      </c>
      <c r="C5" s="19">
        <f>+'Enero 2016'!B5</f>
        <v>129</v>
      </c>
      <c r="D5" s="17">
        <f t="shared" ref="D5:D18" si="2">+(B5-C5)*100/C5</f>
        <v>19.379844961240309</v>
      </c>
      <c r="E5" s="2">
        <f t="shared" ref="E5:E6" si="3">+B5</f>
        <v>154</v>
      </c>
      <c r="F5" s="2">
        <f t="shared" ref="F5:F6" si="4">+C5</f>
        <v>129</v>
      </c>
      <c r="G5" s="17">
        <f t="shared" si="0"/>
        <v>19.379844961240309</v>
      </c>
      <c r="H5" s="2">
        <f>+B5-C5+'Diciembre 2016'!H5</f>
        <v>2229</v>
      </c>
      <c r="I5" s="18">
        <f>+'Enero 2016'!H5</f>
        <v>1935</v>
      </c>
      <c r="J5" s="17">
        <f t="shared" si="1"/>
        <v>15.193798449612403</v>
      </c>
    </row>
    <row r="6" spans="1:10" ht="13" x14ac:dyDescent="0.15">
      <c r="A6" s="1" t="s">
        <v>6</v>
      </c>
      <c r="B6" s="19">
        <v>188</v>
      </c>
      <c r="C6" s="19">
        <f>+'Enero 2016'!B6</f>
        <v>170</v>
      </c>
      <c r="D6" s="17">
        <f t="shared" si="2"/>
        <v>10.588235294117647</v>
      </c>
      <c r="E6" s="2">
        <f t="shared" si="3"/>
        <v>188</v>
      </c>
      <c r="F6" s="2">
        <f t="shared" si="4"/>
        <v>170</v>
      </c>
      <c r="G6" s="17">
        <f t="shared" si="0"/>
        <v>10.588235294117647</v>
      </c>
      <c r="H6" s="2">
        <f>+B6-C6+'Diciembre 2016'!H6</f>
        <v>2521</v>
      </c>
      <c r="I6" s="18">
        <f>+'Enero 2016'!H6</f>
        <v>2304</v>
      </c>
      <c r="J6" s="17">
        <f t="shared" si="1"/>
        <v>9.4184027777777786</v>
      </c>
    </row>
    <row r="7" spans="1:10" x14ac:dyDescent="0.15">
      <c r="A7" s="8" t="s">
        <v>1</v>
      </c>
      <c r="B7" s="6">
        <f>+B4+B5+B6</f>
        <v>495</v>
      </c>
      <c r="C7" s="6">
        <f>SUM(C4:C6)</f>
        <v>423</v>
      </c>
      <c r="D7" s="7">
        <f>+(B7-C7)*100/C7</f>
        <v>17.021276595744681</v>
      </c>
      <c r="E7" s="6">
        <f>SUM(E4:E6)</f>
        <v>495</v>
      </c>
      <c r="F7" s="6">
        <f>SUM(F4:F6)</f>
        <v>423</v>
      </c>
      <c r="G7" s="7">
        <f t="shared" si="0"/>
        <v>17.021276595744681</v>
      </c>
      <c r="H7" s="6">
        <f>SUM(H4:H6)</f>
        <v>6708</v>
      </c>
      <c r="I7" s="6">
        <f>SUM(I4:I6)</f>
        <v>6011</v>
      </c>
      <c r="J7" s="7">
        <f t="shared" si="1"/>
        <v>11.595408417900515</v>
      </c>
    </row>
    <row r="8" spans="1:10" ht="13" x14ac:dyDescent="0.15">
      <c r="A8" s="1" t="s">
        <v>7</v>
      </c>
      <c r="B8" s="19">
        <v>189</v>
      </c>
      <c r="C8" s="19">
        <f>+'Enero 2016'!B8</f>
        <v>185</v>
      </c>
      <c r="D8" s="17">
        <f t="shared" si="2"/>
        <v>2.1621621621621623</v>
      </c>
      <c r="E8" s="2">
        <f t="shared" ref="E8:E12" si="5">+B8</f>
        <v>189</v>
      </c>
      <c r="F8" s="2">
        <f t="shared" ref="F8:F12" si="6">+C8</f>
        <v>185</v>
      </c>
      <c r="G8" s="17">
        <f t="shared" si="0"/>
        <v>2.1621621621621623</v>
      </c>
      <c r="H8" s="2">
        <f>+B8-C8+'Diciembre 2016'!H8</f>
        <v>2593</v>
      </c>
      <c r="I8" s="18">
        <f>+'Enero 2016'!H8</f>
        <v>2479</v>
      </c>
      <c r="J8" s="17">
        <f t="shared" si="1"/>
        <v>4.5986284792254946</v>
      </c>
    </row>
    <row r="9" spans="1:10" ht="13" x14ac:dyDescent="0.15">
      <c r="A9" s="1" t="s">
        <v>8</v>
      </c>
      <c r="B9" s="19">
        <v>211</v>
      </c>
      <c r="C9" s="19">
        <f>+'Enero 2016'!B9</f>
        <v>191</v>
      </c>
      <c r="D9" s="17">
        <f t="shared" si="2"/>
        <v>10.471204188481675</v>
      </c>
      <c r="E9" s="2">
        <f t="shared" si="5"/>
        <v>211</v>
      </c>
      <c r="F9" s="2">
        <f t="shared" si="6"/>
        <v>191</v>
      </c>
      <c r="G9" s="17">
        <f t="shared" si="0"/>
        <v>10.471204188481675</v>
      </c>
      <c r="H9" s="2">
        <f>+B9-C9+'Diciembre 2016'!H9</f>
        <v>3014</v>
      </c>
      <c r="I9" s="18">
        <f>+'Enero 2016'!H9</f>
        <v>2757</v>
      </c>
      <c r="J9" s="17">
        <f t="shared" si="1"/>
        <v>9.3217265143271675</v>
      </c>
    </row>
    <row r="10" spans="1:10" ht="13" x14ac:dyDescent="0.15">
      <c r="A10" s="1" t="s">
        <v>9</v>
      </c>
      <c r="B10" s="19">
        <v>308</v>
      </c>
      <c r="C10" s="19">
        <f>+'Enero 2016'!B10</f>
        <v>292</v>
      </c>
      <c r="D10" s="17">
        <f t="shared" si="2"/>
        <v>5.4794520547945202</v>
      </c>
      <c r="E10" s="2">
        <f t="shared" si="5"/>
        <v>308</v>
      </c>
      <c r="F10" s="2">
        <f t="shared" si="6"/>
        <v>292</v>
      </c>
      <c r="G10" s="17">
        <f t="shared" si="0"/>
        <v>5.4794520547945202</v>
      </c>
      <c r="H10" s="2">
        <f>+B10-C10+'Diciembre 2016'!H10</f>
        <v>4089</v>
      </c>
      <c r="I10" s="18">
        <f>+'Enero 2016'!H10</f>
        <v>3864</v>
      </c>
      <c r="J10" s="17">
        <f t="shared" si="1"/>
        <v>5.8229813664596275</v>
      </c>
    </row>
    <row r="11" spans="1:10" ht="13" x14ac:dyDescent="0.15">
      <c r="A11" s="1" t="s">
        <v>10</v>
      </c>
      <c r="B11" s="19">
        <v>216</v>
      </c>
      <c r="C11" s="19">
        <f>+'Enero 2016'!B11</f>
        <v>242</v>
      </c>
      <c r="D11" s="17">
        <f t="shared" si="2"/>
        <v>-10.743801652892563</v>
      </c>
      <c r="E11" s="2">
        <f t="shared" si="5"/>
        <v>216</v>
      </c>
      <c r="F11" s="2">
        <f t="shared" si="6"/>
        <v>242</v>
      </c>
      <c r="G11" s="17">
        <f t="shared" si="0"/>
        <v>-10.743801652892563</v>
      </c>
      <c r="H11" s="2">
        <f>+B11-C11+'Diciembre 2016'!H11</f>
        <v>2881</v>
      </c>
      <c r="I11" s="18">
        <f>+'Enero 2016'!H11</f>
        <v>2720</v>
      </c>
      <c r="J11" s="17">
        <f t="shared" si="1"/>
        <v>5.9191176470588234</v>
      </c>
    </row>
    <row r="12" spans="1:10" ht="13" x14ac:dyDescent="0.15">
      <c r="A12" s="1" t="s">
        <v>11</v>
      </c>
      <c r="B12" s="19">
        <v>245</v>
      </c>
      <c r="C12" s="19">
        <f>+'Enero 2016'!B12</f>
        <v>238</v>
      </c>
      <c r="D12" s="17">
        <f t="shared" si="2"/>
        <v>2.9411764705882355</v>
      </c>
      <c r="E12" s="2">
        <f t="shared" si="5"/>
        <v>245</v>
      </c>
      <c r="F12" s="2">
        <f t="shared" si="6"/>
        <v>238</v>
      </c>
      <c r="G12" s="17">
        <f t="shared" si="0"/>
        <v>2.9411764705882355</v>
      </c>
      <c r="H12" s="2">
        <f>+B12-C12+'Diciembre 2016'!H12</f>
        <v>2893</v>
      </c>
      <c r="I12" s="18">
        <f>+'Enero 2016'!H12</f>
        <v>2632</v>
      </c>
      <c r="J12" s="17">
        <f t="shared" si="1"/>
        <v>9.9164133738601823</v>
      </c>
    </row>
    <row r="13" spans="1:10" x14ac:dyDescent="0.15">
      <c r="A13" s="8" t="s">
        <v>2</v>
      </c>
      <c r="B13" s="6">
        <f>+B8+B9+B10+B11+B12</f>
        <v>1169</v>
      </c>
      <c r="C13" s="6">
        <f>SUM(C8:C12)</f>
        <v>1148</v>
      </c>
      <c r="D13" s="7">
        <f>+(B13-C13)*100/C13</f>
        <v>1.8292682926829269</v>
      </c>
      <c r="E13" s="6">
        <f>SUM(E8:E12)</f>
        <v>1169</v>
      </c>
      <c r="F13" s="6">
        <f>SUM(F8:F12)</f>
        <v>1148</v>
      </c>
      <c r="G13" s="7">
        <f t="shared" si="0"/>
        <v>1.8292682926829269</v>
      </c>
      <c r="H13" s="6">
        <f>SUM(H8:H12)</f>
        <v>15470</v>
      </c>
      <c r="I13" s="6">
        <f>SUM(I8:I12)</f>
        <v>14452</v>
      </c>
      <c r="J13" s="7">
        <f t="shared" si="1"/>
        <v>7.0440077497924163</v>
      </c>
    </row>
    <row r="14" spans="1:10" ht="13" x14ac:dyDescent="0.15">
      <c r="A14" s="1" t="s">
        <v>12</v>
      </c>
      <c r="B14" s="19">
        <v>126</v>
      </c>
      <c r="C14" s="19">
        <f>+'Enero 2016'!B14</f>
        <v>112</v>
      </c>
      <c r="D14" s="17">
        <f t="shared" si="2"/>
        <v>12.5</v>
      </c>
      <c r="E14" s="2">
        <f t="shared" ref="E14:E18" si="7">+B14</f>
        <v>126</v>
      </c>
      <c r="F14" s="2">
        <f t="shared" ref="F14:F18" si="8">+C14</f>
        <v>112</v>
      </c>
      <c r="G14" s="17">
        <f t="shared" si="0"/>
        <v>12.5</v>
      </c>
      <c r="H14" s="2">
        <f>+B14-C14+'Diciembre 2016'!H14</f>
        <v>1473</v>
      </c>
      <c r="I14" s="18">
        <f>+'Enero 2016'!H14</f>
        <v>1299</v>
      </c>
      <c r="J14" s="17">
        <f t="shared" si="1"/>
        <v>13.394919168591224</v>
      </c>
    </row>
    <row r="15" spans="1:10" ht="13" x14ac:dyDescent="0.15">
      <c r="A15" s="1" t="s">
        <v>13</v>
      </c>
      <c r="B15" s="19">
        <v>72</v>
      </c>
      <c r="C15" s="19">
        <f>+'Enero 2016'!B15</f>
        <v>84</v>
      </c>
      <c r="D15" s="17">
        <f t="shared" si="2"/>
        <v>-14.285714285714286</v>
      </c>
      <c r="E15" s="2">
        <f t="shared" si="7"/>
        <v>72</v>
      </c>
      <c r="F15" s="2">
        <f t="shared" si="8"/>
        <v>84</v>
      </c>
      <c r="G15" s="17">
        <f t="shared" si="0"/>
        <v>-14.285714285714286</v>
      </c>
      <c r="H15" s="2">
        <f>+B15-C15+'Diciembre 2016'!H15</f>
        <v>1038</v>
      </c>
      <c r="I15" s="18">
        <f>+'Enero 2016'!H15</f>
        <v>1020</v>
      </c>
      <c r="J15" s="17">
        <f t="shared" si="1"/>
        <v>1.7647058823529411</v>
      </c>
    </row>
    <row r="16" spans="1:10" ht="13" x14ac:dyDescent="0.15">
      <c r="A16" s="1" t="s">
        <v>14</v>
      </c>
      <c r="B16" s="19">
        <v>98</v>
      </c>
      <c r="C16" s="19">
        <f>+'Enero 2016'!B16</f>
        <v>91</v>
      </c>
      <c r="D16" s="17">
        <f t="shared" si="2"/>
        <v>7.6923076923076925</v>
      </c>
      <c r="E16" s="2">
        <f t="shared" si="7"/>
        <v>98</v>
      </c>
      <c r="F16" s="2">
        <f t="shared" si="8"/>
        <v>91</v>
      </c>
      <c r="G16" s="17">
        <f t="shared" si="0"/>
        <v>7.6923076923076925</v>
      </c>
      <c r="H16" s="2">
        <f>+B16-C16+'Diciembre 2016'!H16</f>
        <v>1080</v>
      </c>
      <c r="I16" s="18">
        <f>+'Enero 2016'!H16</f>
        <v>939</v>
      </c>
      <c r="J16" s="17">
        <f t="shared" si="1"/>
        <v>15.015974440894569</v>
      </c>
    </row>
    <row r="17" spans="1:10" ht="13" x14ac:dyDescent="0.15">
      <c r="A17" s="1" t="s">
        <v>15</v>
      </c>
      <c r="B17" s="19">
        <v>52</v>
      </c>
      <c r="C17" s="19">
        <f>+'Enero 2016'!B17</f>
        <v>54</v>
      </c>
      <c r="D17" s="17">
        <f t="shared" si="2"/>
        <v>-3.7037037037037037</v>
      </c>
      <c r="E17" s="2">
        <f t="shared" si="7"/>
        <v>52</v>
      </c>
      <c r="F17" s="2">
        <f t="shared" si="8"/>
        <v>54</v>
      </c>
      <c r="G17" s="17">
        <f t="shared" si="0"/>
        <v>-3.7037037037037037</v>
      </c>
      <c r="H17" s="2">
        <f>+B17-C17+'Diciembre 2016'!H17</f>
        <v>714</v>
      </c>
      <c r="I17" s="18">
        <f>+'Enero 2016'!H17</f>
        <v>693</v>
      </c>
      <c r="J17" s="17">
        <f t="shared" si="1"/>
        <v>3.0303030303030303</v>
      </c>
    </row>
    <row r="18" spans="1:10" ht="13" x14ac:dyDescent="0.15">
      <c r="A18" s="1" t="s">
        <v>31</v>
      </c>
      <c r="B18" s="19">
        <v>27</v>
      </c>
      <c r="C18" s="19">
        <f>+'Enero 2016'!B18</f>
        <v>34</v>
      </c>
      <c r="D18" s="17">
        <f t="shared" si="2"/>
        <v>-20.588235294117649</v>
      </c>
      <c r="E18" s="2">
        <f t="shared" si="7"/>
        <v>27</v>
      </c>
      <c r="F18" s="2">
        <f t="shared" si="8"/>
        <v>34</v>
      </c>
      <c r="G18" s="17">
        <f t="shared" si="0"/>
        <v>-20.588235294117649</v>
      </c>
      <c r="H18" s="2">
        <f>+B18-C18+'Diciembre 2016'!H18</f>
        <v>373</v>
      </c>
      <c r="I18" s="18">
        <f>+'Enero 2016'!H18</f>
        <v>354</v>
      </c>
      <c r="J18" s="17">
        <f t="shared" si="1"/>
        <v>5.3672316384180787</v>
      </c>
    </row>
    <row r="19" spans="1:10" x14ac:dyDescent="0.15">
      <c r="A19" s="8" t="s">
        <v>3</v>
      </c>
      <c r="B19" s="6">
        <f>+B14+B16+B15+B17+B18</f>
        <v>375</v>
      </c>
      <c r="C19" s="6">
        <f>SUM(C14:C18)</f>
        <v>375</v>
      </c>
      <c r="D19" s="7">
        <f>+(B19-C19)*100/C19</f>
        <v>0</v>
      </c>
      <c r="E19" s="6">
        <f>SUM(E14:E18)</f>
        <v>375</v>
      </c>
      <c r="F19" s="6">
        <f>SUM(F14:F18)</f>
        <v>375</v>
      </c>
      <c r="G19" s="7">
        <f t="shared" si="0"/>
        <v>0</v>
      </c>
      <c r="H19" s="6">
        <f>SUM(H14:H18)</f>
        <v>4678</v>
      </c>
      <c r="I19" s="6">
        <f>SUM(I14:I18)</f>
        <v>4305</v>
      </c>
      <c r="J19" s="7">
        <f t="shared" si="1"/>
        <v>8.6643437862950066</v>
      </c>
    </row>
    <row r="20" spans="1:10" ht="13" x14ac:dyDescent="0.15">
      <c r="A20" s="1" t="s">
        <v>16</v>
      </c>
      <c r="B20" s="19">
        <v>26</v>
      </c>
      <c r="C20" s="19">
        <f>+'Enero 2016'!B20</f>
        <v>29</v>
      </c>
      <c r="D20" s="17">
        <f t="shared" ref="D20:D27" si="9">+(B20-C20)*100/C20</f>
        <v>-10.344827586206897</v>
      </c>
      <c r="E20" s="2">
        <f t="shared" ref="E20:E27" si="10">+B20</f>
        <v>26</v>
      </c>
      <c r="F20" s="2">
        <f t="shared" ref="F20:F27" si="11">+C20</f>
        <v>29</v>
      </c>
      <c r="G20" s="17">
        <f t="shared" si="0"/>
        <v>-10.344827586206897</v>
      </c>
      <c r="H20" s="2">
        <f>+B20-C20+'Diciembre 2016'!H20</f>
        <v>331</v>
      </c>
      <c r="I20" s="18">
        <f>+'Enero 2016'!H20</f>
        <v>285</v>
      </c>
      <c r="J20" s="17">
        <f t="shared" si="1"/>
        <v>16.140350877192983</v>
      </c>
    </row>
    <row r="21" spans="1:10" ht="13" x14ac:dyDescent="0.15">
      <c r="A21" s="1" t="s">
        <v>17</v>
      </c>
      <c r="B21" s="19">
        <v>37</v>
      </c>
      <c r="C21" s="19">
        <f>+'Enero 2016'!B21</f>
        <v>26</v>
      </c>
      <c r="D21" s="17">
        <f t="shared" si="9"/>
        <v>42.307692307692307</v>
      </c>
      <c r="E21" s="2">
        <f t="shared" si="10"/>
        <v>37</v>
      </c>
      <c r="F21" s="2">
        <f t="shared" si="11"/>
        <v>26</v>
      </c>
      <c r="G21" s="17">
        <f t="shared" si="0"/>
        <v>42.307692307692307</v>
      </c>
      <c r="H21" s="2">
        <f>+B21-C21+'Diciembre 2016'!H21</f>
        <v>354</v>
      </c>
      <c r="I21" s="18">
        <f>+'Enero 2016'!H21</f>
        <v>308</v>
      </c>
      <c r="J21" s="17">
        <f t="shared" si="1"/>
        <v>14.935064935064934</v>
      </c>
    </row>
    <row r="22" spans="1:10" ht="13" x14ac:dyDescent="0.15">
      <c r="A22" s="1" t="s">
        <v>19</v>
      </c>
      <c r="B22" s="19">
        <v>9</v>
      </c>
      <c r="C22" s="19">
        <f>+'Enero 2016'!B22</f>
        <v>10</v>
      </c>
      <c r="D22" s="17">
        <f t="shared" si="9"/>
        <v>-10</v>
      </c>
      <c r="E22" s="2">
        <f t="shared" si="10"/>
        <v>9</v>
      </c>
      <c r="F22" s="2">
        <f t="shared" si="11"/>
        <v>10</v>
      </c>
      <c r="G22" s="17">
        <f t="shared" si="0"/>
        <v>-10</v>
      </c>
      <c r="H22" s="2">
        <f>+B22-C22+'Diciembre 2016'!H22</f>
        <v>141</v>
      </c>
      <c r="I22" s="18">
        <f>+'Enero 2016'!H22</f>
        <v>130</v>
      </c>
      <c r="J22" s="17">
        <f t="shared" si="1"/>
        <v>8.4615384615384617</v>
      </c>
    </row>
    <row r="23" spans="1:10" ht="13" x14ac:dyDescent="0.15">
      <c r="A23" s="1" t="s">
        <v>18</v>
      </c>
      <c r="B23" s="19">
        <v>14</v>
      </c>
      <c r="C23" s="19">
        <f>+'Enero 2016'!B23</f>
        <v>9</v>
      </c>
      <c r="D23" s="17">
        <f t="shared" si="9"/>
        <v>55.555555555555557</v>
      </c>
      <c r="E23" s="2">
        <f t="shared" si="10"/>
        <v>14</v>
      </c>
      <c r="F23" s="2">
        <f t="shared" si="11"/>
        <v>9</v>
      </c>
      <c r="G23" s="17">
        <f t="shared" si="0"/>
        <v>55.555555555555557</v>
      </c>
      <c r="H23" s="2">
        <f>+B23-C23+'Diciembre 2016'!H23</f>
        <v>172</v>
      </c>
      <c r="I23" s="18">
        <f>+'Enero 2016'!H23</f>
        <v>137</v>
      </c>
      <c r="J23" s="17">
        <f t="shared" si="1"/>
        <v>25.547445255474454</v>
      </c>
    </row>
    <row r="24" spans="1:10" ht="13" x14ac:dyDescent="0.15">
      <c r="A24" s="1" t="s">
        <v>20</v>
      </c>
      <c r="B24" s="19">
        <v>15</v>
      </c>
      <c r="C24" s="19">
        <f>+'Enero 2016'!B24</f>
        <v>9</v>
      </c>
      <c r="D24" s="17">
        <f t="shared" si="9"/>
        <v>66.666666666666671</v>
      </c>
      <c r="E24" s="2">
        <f t="shared" si="10"/>
        <v>15</v>
      </c>
      <c r="F24" s="2">
        <f t="shared" si="11"/>
        <v>9</v>
      </c>
      <c r="G24" s="17">
        <f t="shared" si="0"/>
        <v>66.666666666666671</v>
      </c>
      <c r="H24" s="2">
        <f>+B24-C24+'Diciembre 2016'!H24</f>
        <v>138</v>
      </c>
      <c r="I24" s="18">
        <f>+'Enero 2016'!H24</f>
        <v>123</v>
      </c>
      <c r="J24" s="17">
        <f t="shared" si="1"/>
        <v>12.195121951219512</v>
      </c>
    </row>
    <row r="25" spans="1:10" ht="13" x14ac:dyDescent="0.15">
      <c r="A25" s="1" t="s">
        <v>22</v>
      </c>
      <c r="B25" s="19">
        <v>25</v>
      </c>
      <c r="C25" s="19">
        <f>+'Enero 2016'!B25</f>
        <v>19</v>
      </c>
      <c r="D25" s="17">
        <f t="shared" si="9"/>
        <v>31.578947368421051</v>
      </c>
      <c r="E25" s="2">
        <f t="shared" si="10"/>
        <v>25</v>
      </c>
      <c r="F25" s="2">
        <f t="shared" si="11"/>
        <v>19</v>
      </c>
      <c r="G25" s="17">
        <f t="shared" si="0"/>
        <v>31.578947368421051</v>
      </c>
      <c r="H25" s="2">
        <f>+B25-C25+'Diciembre 2016'!H25</f>
        <v>321</v>
      </c>
      <c r="I25" s="18">
        <f>+'Enero 2016'!H25</f>
        <v>217</v>
      </c>
      <c r="J25" s="17">
        <f t="shared" si="1"/>
        <v>47.926267281105993</v>
      </c>
    </row>
    <row r="26" spans="1:10" ht="13" x14ac:dyDescent="0.15">
      <c r="A26" s="1" t="s">
        <v>21</v>
      </c>
      <c r="B26" s="19">
        <v>7</v>
      </c>
      <c r="C26" s="19">
        <f>+'Enero 2016'!B26</f>
        <v>7</v>
      </c>
      <c r="D26" s="17">
        <f t="shared" si="9"/>
        <v>0</v>
      </c>
      <c r="E26" s="2">
        <f t="shared" si="10"/>
        <v>7</v>
      </c>
      <c r="F26" s="2">
        <f t="shared" si="11"/>
        <v>7</v>
      </c>
      <c r="G26" s="17">
        <f t="shared" si="0"/>
        <v>0</v>
      </c>
      <c r="H26" s="2">
        <f>+B26-C26+'Diciembre 2016'!H26</f>
        <v>78</v>
      </c>
      <c r="I26" s="18">
        <f>+'Enero 2016'!H26</f>
        <v>74</v>
      </c>
      <c r="J26" s="17">
        <f t="shared" si="1"/>
        <v>5.4054054054054053</v>
      </c>
    </row>
    <row r="27" spans="1:10" ht="13" x14ac:dyDescent="0.15">
      <c r="A27" s="1" t="s">
        <v>30</v>
      </c>
      <c r="B27" s="19">
        <v>1</v>
      </c>
      <c r="C27" s="19">
        <f>+'Enero 2016'!B27</f>
        <v>1</v>
      </c>
      <c r="D27" s="17">
        <f t="shared" si="9"/>
        <v>0</v>
      </c>
      <c r="E27" s="2">
        <f t="shared" si="10"/>
        <v>1</v>
      </c>
      <c r="F27" s="2">
        <f t="shared" si="11"/>
        <v>1</v>
      </c>
      <c r="G27" s="17">
        <f t="shared" si="0"/>
        <v>0</v>
      </c>
      <c r="H27" s="2">
        <f>+B27-C27+'Diciembre 2016'!H27</f>
        <v>27</v>
      </c>
      <c r="I27" s="18">
        <f>+'Enero 2016'!H27</f>
        <v>13</v>
      </c>
      <c r="J27" s="17">
        <f t="shared" si="1"/>
        <v>107.69230769230769</v>
      </c>
    </row>
    <row r="28" spans="1:10" x14ac:dyDescent="0.15">
      <c r="A28" s="8" t="s">
        <v>27</v>
      </c>
      <c r="B28" s="6">
        <f t="shared" ref="B28" si="12">SUM(B20:B27)</f>
        <v>134</v>
      </c>
      <c r="C28" s="6">
        <f>SUM(C20:C27)</f>
        <v>110</v>
      </c>
      <c r="D28" s="7">
        <f>+(B28-C28)*100/C28</f>
        <v>21.818181818181817</v>
      </c>
      <c r="E28" s="6">
        <f>SUM(E20:E27)</f>
        <v>134</v>
      </c>
      <c r="F28" s="6">
        <f>SUM(F20:F27)</f>
        <v>110</v>
      </c>
      <c r="G28" s="7">
        <f>+(E28-F28)*100/F28</f>
        <v>21.818181818181817</v>
      </c>
      <c r="H28" s="6">
        <f>SUM(H20:H27)</f>
        <v>1562</v>
      </c>
      <c r="I28" s="6">
        <f>SUM(I20:I27)</f>
        <v>1287</v>
      </c>
      <c r="J28" s="7">
        <f>+(H28-I28)*100/I28</f>
        <v>21.367521367521366</v>
      </c>
    </row>
    <row r="29" spans="1:10" ht="14" x14ac:dyDescent="0.15">
      <c r="A29" s="16" t="s">
        <v>28</v>
      </c>
      <c r="B29" s="14">
        <f>+B7+B13+B19+B28</f>
        <v>2173</v>
      </c>
      <c r="C29" s="14">
        <f>+C7+C13+C19+C28</f>
        <v>2056</v>
      </c>
      <c r="D29" s="15">
        <f>+(B29-C29)*100/C29</f>
        <v>5.690661478599222</v>
      </c>
      <c r="E29" s="14">
        <f t="shared" ref="E29:I29" si="13">+E7+E13+E19+E28</f>
        <v>2173</v>
      </c>
      <c r="F29" s="14">
        <f t="shared" si="13"/>
        <v>2056</v>
      </c>
      <c r="G29" s="15">
        <f>+(E29-F29)*100/F29</f>
        <v>5.690661478599222</v>
      </c>
      <c r="H29" s="14">
        <f t="shared" si="13"/>
        <v>28418</v>
      </c>
      <c r="I29" s="14">
        <f t="shared" si="13"/>
        <v>26055</v>
      </c>
      <c r="J29" s="15">
        <f>+(H29-I29)*100/I29</f>
        <v>9.0692765304164276</v>
      </c>
    </row>
    <row r="30" spans="1:10" x14ac:dyDescent="0.15">
      <c r="A30" s="13" t="s">
        <v>29</v>
      </c>
      <c r="B30" s="13">
        <f>+B29-B7</f>
        <v>1678</v>
      </c>
      <c r="C30" s="13">
        <f>+C29-C7</f>
        <v>1633</v>
      </c>
      <c r="D30" s="12">
        <f>+(B30-C30)*100/C30</f>
        <v>2.7556644213104717</v>
      </c>
      <c r="E30" s="13">
        <f t="shared" ref="E30:I30" si="14">+E29-E7</f>
        <v>1678</v>
      </c>
      <c r="F30" s="13">
        <f t="shared" si="14"/>
        <v>1633</v>
      </c>
      <c r="G30" s="12">
        <f>+(E30-F30)*100/F30</f>
        <v>2.7556644213104717</v>
      </c>
      <c r="H30" s="13">
        <f t="shared" si="14"/>
        <v>21710</v>
      </c>
      <c r="I30" s="13">
        <f t="shared" si="14"/>
        <v>20044</v>
      </c>
      <c r="J30" s="12">
        <f>+(H30-I30)*100/I30</f>
        <v>8.3117142286968662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78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135</v>
      </c>
      <c r="C4" s="19">
        <f>+'Diciembre 2015'!B4</f>
        <v>121</v>
      </c>
      <c r="D4" s="17">
        <f>+(B4-C4)*100/C4</f>
        <v>11.570247933884298</v>
      </c>
      <c r="E4" s="2">
        <f>+B4+'Noviembre 2016'!E4</f>
        <v>1929</v>
      </c>
      <c r="F4" s="2">
        <f>+C4+'Noviembre 2016'!F4</f>
        <v>1780</v>
      </c>
      <c r="G4" s="17">
        <f t="shared" ref="G4:G19" si="0">+(E4-F4)*100/F4</f>
        <v>8.3707865168539328</v>
      </c>
      <c r="H4" s="2">
        <f>+B4-C4+'Noviembre 2016'!H4</f>
        <v>1929</v>
      </c>
      <c r="I4" s="18">
        <f>+'Diciembre 2015'!H4</f>
        <v>1780</v>
      </c>
      <c r="J4" s="17">
        <f t="shared" ref="J4:J27" si="1">+(H4-I4)*100/I4</f>
        <v>8.3707865168539328</v>
      </c>
    </row>
    <row r="5" spans="1:10" ht="13" x14ac:dyDescent="0.15">
      <c r="A5" s="1" t="s">
        <v>5</v>
      </c>
      <c r="B5" s="19">
        <v>162</v>
      </c>
      <c r="C5" s="19">
        <f>+'Diciembre 2015'!B5</f>
        <v>157</v>
      </c>
      <c r="D5" s="17">
        <f t="shared" ref="D5:D18" si="2">+(B5-C5)*100/C5</f>
        <v>3.1847133757961785</v>
      </c>
      <c r="E5" s="2">
        <f>+B5+'Noviembre 2016'!E5</f>
        <v>2204</v>
      </c>
      <c r="F5" s="2">
        <f>+C5+'Noviembre 2016'!F5</f>
        <v>1984</v>
      </c>
      <c r="G5" s="17">
        <f t="shared" ref="G5:G6" si="3">+(E5-F5)*100/F5</f>
        <v>11.088709677419354</v>
      </c>
      <c r="H5" s="2">
        <f>+B5-C5+'Noviembre 2016'!H5</f>
        <v>2204</v>
      </c>
      <c r="I5" s="18">
        <f>+'Diciembre 2015'!H5</f>
        <v>1984</v>
      </c>
      <c r="J5" s="17">
        <f t="shared" si="1"/>
        <v>11.088709677419354</v>
      </c>
    </row>
    <row r="6" spans="1:10" ht="13" x14ac:dyDescent="0.15">
      <c r="A6" s="1" t="s">
        <v>6</v>
      </c>
      <c r="B6" s="19">
        <v>170</v>
      </c>
      <c r="C6" s="19">
        <f>+'Diciembre 2015'!B6</f>
        <v>182</v>
      </c>
      <c r="D6" s="17">
        <f t="shared" si="2"/>
        <v>-6.5934065934065931</v>
      </c>
      <c r="E6" s="2">
        <f>+B6+'Noviembre 2016'!E6</f>
        <v>2503</v>
      </c>
      <c r="F6" s="2">
        <f>+C6+'Noviembre 2016'!F6</f>
        <v>2313</v>
      </c>
      <c r="G6" s="17">
        <f t="shared" si="3"/>
        <v>8.2144401210549063</v>
      </c>
      <c r="H6" s="2">
        <f>+B6-C6+'Noviembre 2016'!H6</f>
        <v>2503</v>
      </c>
      <c r="I6" s="18">
        <f>+'Diciembre 2015'!H6</f>
        <v>2313</v>
      </c>
      <c r="J6" s="17">
        <f t="shared" si="1"/>
        <v>8.2144401210549063</v>
      </c>
    </row>
    <row r="7" spans="1:10" x14ac:dyDescent="0.15">
      <c r="A7" s="8" t="s">
        <v>1</v>
      </c>
      <c r="B7" s="6">
        <f t="shared" ref="B7" si="4">+B4+B5+B6</f>
        <v>467</v>
      </c>
      <c r="C7" s="6">
        <f>SUM(C4:C6)</f>
        <v>460</v>
      </c>
      <c r="D7" s="7">
        <f>+(B7-C7)*100/C7</f>
        <v>1.5217391304347827</v>
      </c>
      <c r="E7" s="6">
        <f>SUM(E4:E6)</f>
        <v>6636</v>
      </c>
      <c r="F7" s="6">
        <f>SUM(F4:F6)</f>
        <v>6077</v>
      </c>
      <c r="G7" s="7">
        <f t="shared" si="0"/>
        <v>9.1986177390159618</v>
      </c>
      <c r="H7" s="6">
        <f>SUM(H4:H6)</f>
        <v>6636</v>
      </c>
      <c r="I7" s="6">
        <f>SUM(I4:I6)</f>
        <v>6077</v>
      </c>
      <c r="J7" s="7">
        <f t="shared" si="1"/>
        <v>9.1986177390159618</v>
      </c>
    </row>
    <row r="8" spans="1:10" ht="13" x14ac:dyDescent="0.15">
      <c r="A8" s="1" t="s">
        <v>7</v>
      </c>
      <c r="B8" s="19">
        <v>188</v>
      </c>
      <c r="C8" s="19">
        <f>+'Diciembre 2015'!B8</f>
        <v>185</v>
      </c>
      <c r="D8" s="17">
        <f t="shared" si="2"/>
        <v>1.6216216216216217</v>
      </c>
      <c r="E8" s="2">
        <f>+B8+'Noviembre 2016'!E8</f>
        <v>2589</v>
      </c>
      <c r="F8" s="2">
        <f>+C8+'Noviembre 2016'!F8</f>
        <v>2500</v>
      </c>
      <c r="G8" s="17">
        <f t="shared" ref="G8:G12" si="5">+(E8-F8)*100/F8</f>
        <v>3.56</v>
      </c>
      <c r="H8" s="2">
        <f>+B8-C8+'Noviembre 2016'!H8</f>
        <v>2589</v>
      </c>
      <c r="I8" s="18">
        <f>+'Diciembre 2015'!H8</f>
        <v>2500</v>
      </c>
      <c r="J8" s="17">
        <f t="shared" si="1"/>
        <v>3.56</v>
      </c>
    </row>
    <row r="9" spans="1:10" ht="13" x14ac:dyDescent="0.15">
      <c r="A9" s="1" t="s">
        <v>8</v>
      </c>
      <c r="B9" s="19">
        <v>237</v>
      </c>
      <c r="C9" s="19">
        <f>+'Diciembre 2015'!B9</f>
        <v>229</v>
      </c>
      <c r="D9" s="17">
        <f t="shared" si="2"/>
        <v>3.4934497816593888</v>
      </c>
      <c r="E9" s="2">
        <f>+B9+'Noviembre 2016'!E9</f>
        <v>2994</v>
      </c>
      <c r="F9" s="2">
        <f>+C9+'Noviembre 2016'!F9</f>
        <v>2797</v>
      </c>
      <c r="G9" s="17">
        <f t="shared" si="5"/>
        <v>7.0432606363961385</v>
      </c>
      <c r="H9" s="2">
        <f>+B9-C9+'Noviembre 2016'!H9</f>
        <v>2994</v>
      </c>
      <c r="I9" s="18">
        <f>+'Diciembre 2015'!H9</f>
        <v>2797</v>
      </c>
      <c r="J9" s="17">
        <f t="shared" si="1"/>
        <v>7.0432606363961385</v>
      </c>
    </row>
    <row r="10" spans="1:10" ht="13" x14ac:dyDescent="0.15">
      <c r="A10" s="1" t="s">
        <v>9</v>
      </c>
      <c r="B10" s="19">
        <v>327</v>
      </c>
      <c r="C10" s="19">
        <f>+'Diciembre 2015'!B10</f>
        <v>309</v>
      </c>
      <c r="D10" s="17">
        <f t="shared" si="2"/>
        <v>5.825242718446602</v>
      </c>
      <c r="E10" s="2">
        <f>+B10+'Noviembre 2016'!E10</f>
        <v>4073</v>
      </c>
      <c r="F10" s="2">
        <f>+C10+'Noviembre 2016'!F10</f>
        <v>3881</v>
      </c>
      <c r="G10" s="17">
        <f t="shared" si="5"/>
        <v>4.9471785622262301</v>
      </c>
      <c r="H10" s="2">
        <f>+B10-C10+'Noviembre 2016'!H10</f>
        <v>4073</v>
      </c>
      <c r="I10" s="18">
        <f>+'Diciembre 2015'!H10</f>
        <v>3881</v>
      </c>
      <c r="J10" s="17">
        <f t="shared" si="1"/>
        <v>4.9471785622262301</v>
      </c>
    </row>
    <row r="11" spans="1:10" ht="13" x14ac:dyDescent="0.15">
      <c r="A11" s="1" t="s">
        <v>10</v>
      </c>
      <c r="B11" s="19">
        <v>230</v>
      </c>
      <c r="C11" s="19">
        <f>+'Diciembre 2015'!B11</f>
        <v>223</v>
      </c>
      <c r="D11" s="17">
        <f t="shared" si="2"/>
        <v>3.1390134529147984</v>
      </c>
      <c r="E11" s="2">
        <f>+B11+'Noviembre 2016'!E11</f>
        <v>2907</v>
      </c>
      <c r="F11" s="2">
        <f>+C11+'Noviembre 2016'!F11</f>
        <v>2688</v>
      </c>
      <c r="G11" s="17">
        <f t="shared" si="5"/>
        <v>8.1473214285714288</v>
      </c>
      <c r="H11" s="2">
        <f>+B11-C11+'Noviembre 2016'!H11</f>
        <v>2907</v>
      </c>
      <c r="I11" s="18">
        <f>+'Diciembre 2015'!H11</f>
        <v>2688</v>
      </c>
      <c r="J11" s="17">
        <f t="shared" si="1"/>
        <v>8.1473214285714288</v>
      </c>
    </row>
    <row r="12" spans="1:10" ht="13" x14ac:dyDescent="0.15">
      <c r="A12" s="1" t="s">
        <v>11</v>
      </c>
      <c r="B12" s="19">
        <v>198</v>
      </c>
      <c r="C12" s="19">
        <f>+'Diciembre 2015'!B12</f>
        <v>244</v>
      </c>
      <c r="D12" s="17">
        <f t="shared" si="2"/>
        <v>-18.852459016393443</v>
      </c>
      <c r="E12" s="2">
        <f>+B12+'Noviembre 2016'!E12</f>
        <v>2886</v>
      </c>
      <c r="F12" s="2">
        <f>+C12+'Noviembre 2016'!F12</f>
        <v>2603</v>
      </c>
      <c r="G12" s="17">
        <f t="shared" si="5"/>
        <v>10.872070687668076</v>
      </c>
      <c r="H12" s="2">
        <f>+B12-C12+'Noviembre 2016'!H12</f>
        <v>2886</v>
      </c>
      <c r="I12" s="18">
        <f>+'Diciembre 2015'!H12</f>
        <v>2603</v>
      </c>
      <c r="J12" s="17">
        <f t="shared" si="1"/>
        <v>10.872070687668076</v>
      </c>
    </row>
    <row r="13" spans="1:10" x14ac:dyDescent="0.15">
      <c r="A13" s="8" t="s">
        <v>2</v>
      </c>
      <c r="B13" s="6">
        <f t="shared" ref="B13" si="6">+B8+B9+B10+B11+B12</f>
        <v>1180</v>
      </c>
      <c r="C13" s="6">
        <f>SUM(C8:C12)</f>
        <v>1190</v>
      </c>
      <c r="D13" s="7">
        <f>+(B13-C13)*100/C13</f>
        <v>-0.84033613445378152</v>
      </c>
      <c r="E13" s="6">
        <f>SUM(E8:E12)</f>
        <v>15449</v>
      </c>
      <c r="F13" s="6">
        <f>SUM(F8:F12)</f>
        <v>14469</v>
      </c>
      <c r="G13" s="7">
        <f t="shared" si="0"/>
        <v>6.7731011127237544</v>
      </c>
      <c r="H13" s="6">
        <f>SUM(H8:H12)</f>
        <v>15449</v>
      </c>
      <c r="I13" s="6">
        <f>SUM(I8:I12)</f>
        <v>14469</v>
      </c>
      <c r="J13" s="7">
        <f t="shared" si="1"/>
        <v>6.7731011127237544</v>
      </c>
    </row>
    <row r="14" spans="1:10" ht="13" x14ac:dyDescent="0.15">
      <c r="A14" s="1" t="s">
        <v>12</v>
      </c>
      <c r="B14" s="19">
        <v>140</v>
      </c>
      <c r="C14" s="19">
        <f>+'Diciembre 2015'!B14</f>
        <v>115</v>
      </c>
      <c r="D14" s="17">
        <f t="shared" si="2"/>
        <v>21.739130434782609</v>
      </c>
      <c r="E14" s="2">
        <f>+B14+'Noviembre 2016'!E14</f>
        <v>1459</v>
      </c>
      <c r="F14" s="2">
        <f>+C14+'Noviembre 2016'!F14</f>
        <v>1286</v>
      </c>
      <c r="G14" s="17">
        <f t="shared" ref="G14:G18" si="7">+(E14-F14)*100/F14</f>
        <v>13.452566096423016</v>
      </c>
      <c r="H14" s="2">
        <f>+B14-C14+'Noviembre 2016'!H14</f>
        <v>1459</v>
      </c>
      <c r="I14" s="18">
        <f>+'Diciembre 2015'!H14</f>
        <v>1286</v>
      </c>
      <c r="J14" s="17">
        <f t="shared" si="1"/>
        <v>13.452566096423016</v>
      </c>
    </row>
    <row r="15" spans="1:10" ht="13" x14ac:dyDescent="0.15">
      <c r="A15" s="1" t="s">
        <v>13</v>
      </c>
      <c r="B15" s="19">
        <v>93</v>
      </c>
      <c r="C15" s="19">
        <f>+'Diciembre 2015'!B15</f>
        <v>91</v>
      </c>
      <c r="D15" s="17">
        <f t="shared" si="2"/>
        <v>2.197802197802198</v>
      </c>
      <c r="E15" s="2">
        <f>+B15+'Noviembre 2016'!E15</f>
        <v>1050</v>
      </c>
      <c r="F15" s="2">
        <f>+C15+'Noviembre 2016'!F15</f>
        <v>1014</v>
      </c>
      <c r="G15" s="17">
        <f t="shared" si="7"/>
        <v>3.5502958579881656</v>
      </c>
      <c r="H15" s="2">
        <f>+B15-C15+'Noviembre 2016'!H15</f>
        <v>1050</v>
      </c>
      <c r="I15" s="18">
        <f>+'Diciembre 2015'!H15</f>
        <v>1014</v>
      </c>
      <c r="J15" s="17">
        <f t="shared" si="1"/>
        <v>3.5502958579881656</v>
      </c>
    </row>
    <row r="16" spans="1:10" ht="13" x14ac:dyDescent="0.15">
      <c r="A16" s="1" t="s">
        <v>14</v>
      </c>
      <c r="B16" s="19">
        <v>91</v>
      </c>
      <c r="C16" s="19">
        <f>+'Diciembre 2015'!B16</f>
        <v>91</v>
      </c>
      <c r="D16" s="17">
        <f t="shared" si="2"/>
        <v>0</v>
      </c>
      <c r="E16" s="2">
        <f>+B16+'Noviembre 2016'!E16</f>
        <v>1073</v>
      </c>
      <c r="F16" s="2">
        <f>+C16+'Noviembre 2016'!F16</f>
        <v>937</v>
      </c>
      <c r="G16" s="17">
        <f t="shared" si="7"/>
        <v>14.514407684098186</v>
      </c>
      <c r="H16" s="2">
        <f>+B16-C16+'Noviembre 2016'!H16</f>
        <v>1073</v>
      </c>
      <c r="I16" s="18">
        <f>+'Diciembre 2015'!H16</f>
        <v>937</v>
      </c>
      <c r="J16" s="17">
        <f t="shared" si="1"/>
        <v>14.514407684098186</v>
      </c>
    </row>
    <row r="17" spans="1:10" ht="13" x14ac:dyDescent="0.15">
      <c r="A17" s="1" t="s">
        <v>15</v>
      </c>
      <c r="B17" s="19">
        <v>66</v>
      </c>
      <c r="C17" s="19">
        <f>+'Diciembre 2015'!B17</f>
        <v>52</v>
      </c>
      <c r="D17" s="17">
        <f t="shared" si="2"/>
        <v>26.923076923076923</v>
      </c>
      <c r="E17" s="2">
        <f>+B17+'Noviembre 2016'!E17</f>
        <v>716</v>
      </c>
      <c r="F17" s="2">
        <f>+C17+'Noviembre 2016'!F17</f>
        <v>687</v>
      </c>
      <c r="G17" s="17">
        <f t="shared" si="7"/>
        <v>4.2212518195050945</v>
      </c>
      <c r="H17" s="2">
        <f>+B17-C17+'Noviembre 2016'!H17</f>
        <v>716</v>
      </c>
      <c r="I17" s="18">
        <f>+'Diciembre 2015'!H17</f>
        <v>687</v>
      </c>
      <c r="J17" s="17">
        <f t="shared" si="1"/>
        <v>4.2212518195050945</v>
      </c>
    </row>
    <row r="18" spans="1:10" ht="13" x14ac:dyDescent="0.15">
      <c r="A18" s="1" t="s">
        <v>31</v>
      </c>
      <c r="B18" s="19">
        <v>26</v>
      </c>
      <c r="C18" s="19">
        <f>+'Diciembre 2015'!B18</f>
        <v>42</v>
      </c>
      <c r="D18" s="17">
        <f t="shared" si="2"/>
        <v>-38.095238095238095</v>
      </c>
      <c r="E18" s="2">
        <f>+B18+'Noviembre 2016'!E18</f>
        <v>380</v>
      </c>
      <c r="F18" s="2">
        <f>+C18+'Noviembre 2016'!F18</f>
        <v>349</v>
      </c>
      <c r="G18" s="17">
        <f t="shared" si="7"/>
        <v>8.8825214899713458</v>
      </c>
      <c r="H18" s="2">
        <f>+B18-C18+'Noviembre 2016'!H18</f>
        <v>380</v>
      </c>
      <c r="I18" s="18">
        <f>+'Diciembre 2015'!H18</f>
        <v>349</v>
      </c>
      <c r="J18" s="17">
        <f t="shared" si="1"/>
        <v>8.8825214899713458</v>
      </c>
    </row>
    <row r="19" spans="1:10" x14ac:dyDescent="0.15">
      <c r="A19" s="8" t="s">
        <v>3</v>
      </c>
      <c r="B19" s="6">
        <f t="shared" ref="B19" si="8">+B14+B16+B15+B17+B18</f>
        <v>416</v>
      </c>
      <c r="C19" s="6">
        <f>SUM(C14:C18)</f>
        <v>391</v>
      </c>
      <c r="D19" s="7">
        <f>+(B19-C19)*100/C19</f>
        <v>6.3938618925831205</v>
      </c>
      <c r="E19" s="6">
        <f>SUM(E14:E18)</f>
        <v>4678</v>
      </c>
      <c r="F19" s="6">
        <f>SUM(F14:F18)</f>
        <v>4273</v>
      </c>
      <c r="G19" s="7">
        <f t="shared" si="0"/>
        <v>9.4781184179733202</v>
      </c>
      <c r="H19" s="6">
        <f>SUM(H14:H18)</f>
        <v>4678</v>
      </c>
      <c r="I19" s="6">
        <f>SUM(I14:I18)</f>
        <v>4273</v>
      </c>
      <c r="J19" s="7">
        <f t="shared" si="1"/>
        <v>9.4781184179733202</v>
      </c>
    </row>
    <row r="20" spans="1:10" ht="13" x14ac:dyDescent="0.15">
      <c r="A20" s="1" t="s">
        <v>16</v>
      </c>
      <c r="B20" s="19">
        <v>34</v>
      </c>
      <c r="C20" s="19">
        <f>+'Diciembre 2015'!B20</f>
        <v>22</v>
      </c>
      <c r="D20" s="17">
        <f t="shared" ref="D20:D26" si="9">+(B20-C20)*100/C20</f>
        <v>54.545454545454547</v>
      </c>
      <c r="E20" s="2">
        <f>+B20+'Noviembre 2016'!E20</f>
        <v>334</v>
      </c>
      <c r="F20" s="2">
        <f>+C20+'Noviembre 2016'!F20</f>
        <v>274</v>
      </c>
      <c r="G20" s="17">
        <f t="shared" ref="G20:G27" si="10">+(E20-F20)*100/F20</f>
        <v>21.897810218978101</v>
      </c>
      <c r="H20" s="2">
        <f>+B20-C20+'Noviembre 2016'!H20</f>
        <v>334</v>
      </c>
      <c r="I20" s="18">
        <f>+'Diciembre 2015'!H20</f>
        <v>274</v>
      </c>
      <c r="J20" s="17">
        <f t="shared" si="1"/>
        <v>21.897810218978101</v>
      </c>
    </row>
    <row r="21" spans="1:10" ht="13" x14ac:dyDescent="0.15">
      <c r="A21" s="1" t="s">
        <v>17</v>
      </c>
      <c r="B21" s="19">
        <v>33</v>
      </c>
      <c r="C21" s="19">
        <f>+'Diciembre 2015'!B21</f>
        <v>25</v>
      </c>
      <c r="D21" s="17">
        <f t="shared" si="9"/>
        <v>32</v>
      </c>
      <c r="E21" s="2">
        <f>+B21+'Noviembre 2016'!E21</f>
        <v>343</v>
      </c>
      <c r="F21" s="2">
        <f>+C21+'Noviembre 2016'!F21</f>
        <v>303</v>
      </c>
      <c r="G21" s="17">
        <f t="shared" si="10"/>
        <v>13.201320132013201</v>
      </c>
      <c r="H21" s="2">
        <f>+B21-C21+'Noviembre 2016'!H21</f>
        <v>343</v>
      </c>
      <c r="I21" s="18">
        <f>+'Diciembre 2015'!H21</f>
        <v>303</v>
      </c>
      <c r="J21" s="17">
        <f t="shared" si="1"/>
        <v>13.201320132013201</v>
      </c>
    </row>
    <row r="22" spans="1:10" ht="13" x14ac:dyDescent="0.15">
      <c r="A22" s="1" t="s">
        <v>19</v>
      </c>
      <c r="B22" s="19">
        <v>12</v>
      </c>
      <c r="C22" s="19">
        <f>+'Diciembre 2015'!B22</f>
        <v>9</v>
      </c>
      <c r="D22" s="17">
        <f t="shared" si="9"/>
        <v>33.333333333333336</v>
      </c>
      <c r="E22" s="2">
        <f>+B22+'Noviembre 2016'!E22</f>
        <v>142</v>
      </c>
      <c r="F22" s="2">
        <f>+C22+'Noviembre 2016'!F22</f>
        <v>131</v>
      </c>
      <c r="G22" s="17">
        <f t="shared" si="10"/>
        <v>8.3969465648854964</v>
      </c>
      <c r="H22" s="2">
        <f>+B22-C22+'Noviembre 2016'!H22</f>
        <v>142</v>
      </c>
      <c r="I22" s="18">
        <f>+'Diciembre 2015'!H22</f>
        <v>131</v>
      </c>
      <c r="J22" s="17">
        <f t="shared" si="1"/>
        <v>8.3969465648854964</v>
      </c>
    </row>
    <row r="23" spans="1:10" ht="13" x14ac:dyDescent="0.15">
      <c r="A23" s="1" t="s">
        <v>18</v>
      </c>
      <c r="B23" s="19">
        <v>22</v>
      </c>
      <c r="C23" s="19">
        <f>+'Diciembre 2015'!B23</f>
        <v>12</v>
      </c>
      <c r="D23" s="17">
        <f t="shared" si="9"/>
        <v>83.333333333333329</v>
      </c>
      <c r="E23" s="2">
        <f>+B23+'Noviembre 2016'!E23</f>
        <v>167</v>
      </c>
      <c r="F23" s="2">
        <f>+C23+'Noviembre 2016'!F23</f>
        <v>145</v>
      </c>
      <c r="G23" s="17">
        <f t="shared" si="10"/>
        <v>15.172413793103448</v>
      </c>
      <c r="H23" s="2">
        <f>+B23-C23+'Noviembre 2016'!H23</f>
        <v>167</v>
      </c>
      <c r="I23" s="18">
        <f>+'Diciembre 2015'!H23</f>
        <v>145</v>
      </c>
      <c r="J23" s="17">
        <f t="shared" si="1"/>
        <v>15.172413793103448</v>
      </c>
    </row>
    <row r="24" spans="1:10" ht="13" x14ac:dyDescent="0.15">
      <c r="A24" s="1" t="s">
        <v>20</v>
      </c>
      <c r="B24" s="19">
        <v>7</v>
      </c>
      <c r="C24" s="19">
        <f>+'Diciembre 2015'!B24</f>
        <v>10</v>
      </c>
      <c r="D24" s="17">
        <f t="shared" si="9"/>
        <v>-30</v>
      </c>
      <c r="E24" s="2">
        <f>+B24+'Noviembre 2016'!E24</f>
        <v>132</v>
      </c>
      <c r="F24" s="2">
        <f>+C24+'Noviembre 2016'!F24</f>
        <v>121</v>
      </c>
      <c r="G24" s="17">
        <f t="shared" si="10"/>
        <v>9.0909090909090917</v>
      </c>
      <c r="H24" s="2">
        <f>+B24-C24+'Noviembre 2016'!H24</f>
        <v>132</v>
      </c>
      <c r="I24" s="18">
        <f>+'Diciembre 2015'!H24</f>
        <v>121</v>
      </c>
      <c r="J24" s="17">
        <f t="shared" si="1"/>
        <v>9.0909090909090917</v>
      </c>
    </row>
    <row r="25" spans="1:10" ht="13" x14ac:dyDescent="0.15">
      <c r="A25" s="1" t="s">
        <v>22</v>
      </c>
      <c r="B25" s="19">
        <v>23</v>
      </c>
      <c r="C25" s="19">
        <f>+'Diciembre 2015'!B25</f>
        <v>30</v>
      </c>
      <c r="D25" s="17">
        <f t="shared" si="9"/>
        <v>-23.333333333333332</v>
      </c>
      <c r="E25" s="2">
        <f>+B25+'Noviembre 2016'!E25</f>
        <v>315</v>
      </c>
      <c r="F25" s="2">
        <f>+C25+'Noviembre 2016'!F25</f>
        <v>214</v>
      </c>
      <c r="G25" s="17">
        <f t="shared" si="10"/>
        <v>47.196261682242991</v>
      </c>
      <c r="H25" s="2">
        <f>+B25-C25+'Noviembre 2016'!H25</f>
        <v>315</v>
      </c>
      <c r="I25" s="18">
        <f>+'Diciembre 2015'!H25</f>
        <v>214</v>
      </c>
      <c r="J25" s="17">
        <f t="shared" si="1"/>
        <v>47.196261682242991</v>
      </c>
    </row>
    <row r="26" spans="1:10" ht="13" x14ac:dyDescent="0.15">
      <c r="A26" s="1" t="s">
        <v>21</v>
      </c>
      <c r="B26" s="19">
        <v>8</v>
      </c>
      <c r="C26" s="19">
        <f>+'Diciembre 2015'!B26</f>
        <v>1</v>
      </c>
      <c r="D26" s="17">
        <f t="shared" si="9"/>
        <v>700</v>
      </c>
      <c r="E26" s="2">
        <f>+B26+'Noviembre 2016'!E26</f>
        <v>78</v>
      </c>
      <c r="F26" s="2">
        <f>+C26+'Noviembre 2016'!F26</f>
        <v>73</v>
      </c>
      <c r="G26" s="17">
        <f t="shared" si="10"/>
        <v>6.8493150684931505</v>
      </c>
      <c r="H26" s="2">
        <f>+B26-C26+'Noviembre 2016'!H26</f>
        <v>78</v>
      </c>
      <c r="I26" s="18">
        <f>+'Diciembre 2015'!H26</f>
        <v>73</v>
      </c>
      <c r="J26" s="17">
        <f t="shared" si="1"/>
        <v>6.8493150684931505</v>
      </c>
    </row>
    <row r="27" spans="1:10" ht="13" x14ac:dyDescent="0.15">
      <c r="A27" s="1" t="s">
        <v>30</v>
      </c>
      <c r="B27" s="19">
        <v>2</v>
      </c>
      <c r="C27" s="19">
        <f>+'Diciembre 2015'!B27</f>
        <v>2</v>
      </c>
      <c r="D27" s="17"/>
      <c r="E27" s="2">
        <f>+B27+'Noviembre 2016'!E27</f>
        <v>27</v>
      </c>
      <c r="F27" s="2">
        <f>+C27+'Noviembre 2016'!F27</f>
        <v>13</v>
      </c>
      <c r="G27" s="17">
        <f t="shared" si="10"/>
        <v>107.69230769230769</v>
      </c>
      <c r="H27" s="2">
        <f>+B27-C27+'Noviembre 2016'!H27</f>
        <v>27</v>
      </c>
      <c r="I27" s="18">
        <f>+'Diciembre 2015'!H27</f>
        <v>13</v>
      </c>
      <c r="J27" s="17">
        <f t="shared" si="1"/>
        <v>107.69230769230769</v>
      </c>
    </row>
    <row r="28" spans="1:10" x14ac:dyDescent="0.15">
      <c r="A28" s="8" t="s">
        <v>27</v>
      </c>
      <c r="B28" s="6">
        <f>SUM(B20:B27)</f>
        <v>141</v>
      </c>
      <c r="C28" s="6">
        <f>SUM(C20:C27)</f>
        <v>111</v>
      </c>
      <c r="D28" s="7">
        <f>+(B28-C28)*100/C28</f>
        <v>27.027027027027028</v>
      </c>
      <c r="E28" s="6">
        <f>SUM(E20:E27)</f>
        <v>1538</v>
      </c>
      <c r="F28" s="6">
        <f>SUM(F20:F27)</f>
        <v>1274</v>
      </c>
      <c r="G28" s="7">
        <f>+(E28-F28)*100/F28</f>
        <v>20.722135007849293</v>
      </c>
      <c r="H28" s="6">
        <f>SUM(H20:H27)</f>
        <v>1538</v>
      </c>
      <c r="I28" s="6">
        <f>SUM(I20:I27)</f>
        <v>1274</v>
      </c>
      <c r="J28" s="7">
        <f>+(H28-I28)*100/I28</f>
        <v>20.722135007849293</v>
      </c>
    </row>
    <row r="29" spans="1:10" ht="14" x14ac:dyDescent="0.15">
      <c r="A29" s="16" t="s">
        <v>28</v>
      </c>
      <c r="B29" s="14">
        <f>+B7+B13+B19+B28</f>
        <v>2204</v>
      </c>
      <c r="C29" s="14">
        <f>+C7+C13+C19+C28</f>
        <v>2152</v>
      </c>
      <c r="D29" s="15">
        <f>+(B29-C29)*100/C29</f>
        <v>2.4163568773234201</v>
      </c>
      <c r="E29" s="14">
        <f t="shared" ref="E29:I29" si="11">+E7+E13+E19+E28</f>
        <v>28301</v>
      </c>
      <c r="F29" s="14">
        <f t="shared" si="11"/>
        <v>26093</v>
      </c>
      <c r="G29" s="15">
        <f>+(E29-F29)*100/F29</f>
        <v>8.4620396274862983</v>
      </c>
      <c r="H29" s="14">
        <f t="shared" si="11"/>
        <v>28301</v>
      </c>
      <c r="I29" s="14">
        <f t="shared" si="11"/>
        <v>26093</v>
      </c>
      <c r="J29" s="15">
        <f>+(H29-I29)*100/I29</f>
        <v>8.4620396274862983</v>
      </c>
    </row>
    <row r="30" spans="1:10" x14ac:dyDescent="0.15">
      <c r="A30" s="13" t="s">
        <v>29</v>
      </c>
      <c r="B30" s="13">
        <f>+B29-B7</f>
        <v>1737</v>
      </c>
      <c r="C30" s="13">
        <f>+C29-C7</f>
        <v>1692</v>
      </c>
      <c r="D30" s="12">
        <f>+(B30-C30)*100/C30</f>
        <v>2.6595744680851063</v>
      </c>
      <c r="E30" s="13">
        <f t="shared" ref="E30:I30" si="12">+E29-E7</f>
        <v>21665</v>
      </c>
      <c r="F30" s="13">
        <f t="shared" si="12"/>
        <v>20016</v>
      </c>
      <c r="G30" s="12">
        <f>+(E30-F30)*100/F30</f>
        <v>8.2384092725819347</v>
      </c>
      <c r="H30" s="13">
        <f t="shared" si="12"/>
        <v>21665</v>
      </c>
      <c r="I30" s="13">
        <f t="shared" si="12"/>
        <v>20016</v>
      </c>
      <c r="J30" s="12">
        <f>+(H30-I30)*100/I30</f>
        <v>8.2384092725819347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79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164</v>
      </c>
      <c r="C4" s="19">
        <f>+'Noviembre 2015'!B4</f>
        <v>150</v>
      </c>
      <c r="D4" s="17">
        <f>+(B4-C4)*100/C4</f>
        <v>9.3333333333333339</v>
      </c>
      <c r="E4" s="2">
        <f>+B4+'Octubre 2016'!E4</f>
        <v>1794</v>
      </c>
      <c r="F4" s="2">
        <f>+C4+'Octubre 2016'!F4</f>
        <v>1659</v>
      </c>
      <c r="G4" s="17">
        <f t="shared" ref="G4:G19" si="0">+(E4-F4)*100/F4</f>
        <v>8.1374321880650999</v>
      </c>
      <c r="H4" s="2">
        <f>+B4-C4+'Octubre 2016'!H4</f>
        <v>1915</v>
      </c>
      <c r="I4" s="18">
        <f>+'Noviembre 2015'!H4</f>
        <v>1788</v>
      </c>
      <c r="J4" s="17">
        <f t="shared" ref="J4:J27" si="1">+(H4-I4)*100/I4</f>
        <v>7.1029082774049215</v>
      </c>
    </row>
    <row r="5" spans="1:10" ht="13" x14ac:dyDescent="0.15">
      <c r="A5" s="1" t="s">
        <v>5</v>
      </c>
      <c r="B5" s="19">
        <v>186</v>
      </c>
      <c r="C5" s="19">
        <f>+'Noviembre 2015'!B5</f>
        <v>198</v>
      </c>
      <c r="D5" s="17">
        <f t="shared" ref="D5:D18" si="2">+(B5-C5)*100/C5</f>
        <v>-6.0606060606060606</v>
      </c>
      <c r="E5" s="2">
        <f>+B5+'Octubre 2016'!E5</f>
        <v>2042</v>
      </c>
      <c r="F5" s="2">
        <f>+C5+'Octubre 2016'!F5</f>
        <v>1827</v>
      </c>
      <c r="G5" s="17">
        <f t="shared" ref="G5:G6" si="3">+(E5-F5)*100/F5</f>
        <v>11.76792556102901</v>
      </c>
      <c r="H5" s="2">
        <f>+B5-C5+'Octubre 2016'!H5</f>
        <v>2199</v>
      </c>
      <c r="I5" s="18">
        <f>+'Noviembre 2015'!H5</f>
        <v>1970</v>
      </c>
      <c r="J5" s="17">
        <f t="shared" si="1"/>
        <v>11.624365482233502</v>
      </c>
    </row>
    <row r="6" spans="1:10" ht="13" x14ac:dyDescent="0.15">
      <c r="A6" s="1" t="s">
        <v>6</v>
      </c>
      <c r="B6" s="19">
        <v>205</v>
      </c>
      <c r="C6" s="19">
        <f>+'Noviembre 2015'!B6</f>
        <v>218</v>
      </c>
      <c r="D6" s="17">
        <f t="shared" si="2"/>
        <v>-5.9633027522935782</v>
      </c>
      <c r="E6" s="2">
        <f>+B6+'Octubre 2016'!E6</f>
        <v>2333</v>
      </c>
      <c r="F6" s="2">
        <f>+C6+'Octubre 2016'!F6</f>
        <v>2131</v>
      </c>
      <c r="G6" s="17">
        <f t="shared" si="3"/>
        <v>9.4791177850774293</v>
      </c>
      <c r="H6" s="2">
        <f>+B6-C6+'Octubre 2016'!H6</f>
        <v>2515</v>
      </c>
      <c r="I6" s="18">
        <f>+'Noviembre 2015'!H6</f>
        <v>2317</v>
      </c>
      <c r="J6" s="17">
        <f t="shared" si="1"/>
        <v>8.5455330168321098</v>
      </c>
    </row>
    <row r="7" spans="1:10" x14ac:dyDescent="0.15">
      <c r="A7" s="8" t="s">
        <v>1</v>
      </c>
      <c r="B7" s="6">
        <f t="shared" ref="B7" si="4">+B4+B5+B6</f>
        <v>555</v>
      </c>
      <c r="C7" s="6">
        <f>SUM(C4:C6)</f>
        <v>566</v>
      </c>
      <c r="D7" s="7">
        <f>+(B7-C7)*100/C7</f>
        <v>-1.9434628975265018</v>
      </c>
      <c r="E7" s="6">
        <f>SUM(E4:E6)</f>
        <v>6169</v>
      </c>
      <c r="F7" s="6">
        <f>SUM(F4:F6)</f>
        <v>5617</v>
      </c>
      <c r="G7" s="7">
        <f t="shared" si="0"/>
        <v>9.8273099519316354</v>
      </c>
      <c r="H7" s="6">
        <f>SUM(H4:H6)</f>
        <v>6629</v>
      </c>
      <c r="I7" s="6">
        <f>SUM(I4:I6)</f>
        <v>6075</v>
      </c>
      <c r="J7" s="7">
        <f t="shared" si="1"/>
        <v>9.1193415637860085</v>
      </c>
    </row>
    <row r="8" spans="1:10" ht="13" x14ac:dyDescent="0.15">
      <c r="A8" s="1" t="s">
        <v>7</v>
      </c>
      <c r="B8" s="19">
        <v>219</v>
      </c>
      <c r="C8" s="19">
        <f>+'Noviembre 2015'!B8</f>
        <v>214</v>
      </c>
      <c r="D8" s="17">
        <f t="shared" si="2"/>
        <v>2.3364485981308412</v>
      </c>
      <c r="E8" s="2">
        <f>+B8+'Octubre 2016'!E8</f>
        <v>2401</v>
      </c>
      <c r="F8" s="2">
        <f>+C8+'Octubre 2016'!F8</f>
        <v>2315</v>
      </c>
      <c r="G8" s="17">
        <f t="shared" ref="G8:G12" si="5">+(E8-F8)*100/F8</f>
        <v>3.7149028077753781</v>
      </c>
      <c r="H8" s="2">
        <f>+B8-C8+'Octubre 2016'!H8</f>
        <v>2586</v>
      </c>
      <c r="I8" s="18">
        <f>+'Noviembre 2015'!H8</f>
        <v>2487</v>
      </c>
      <c r="J8" s="17">
        <f t="shared" si="1"/>
        <v>3.9806996381182147</v>
      </c>
    </row>
    <row r="9" spans="1:10" ht="13" x14ac:dyDescent="0.15">
      <c r="A9" s="1" t="s">
        <v>8</v>
      </c>
      <c r="B9" s="19">
        <v>260</v>
      </c>
      <c r="C9" s="19">
        <f>+'Noviembre 2015'!B9</f>
        <v>260</v>
      </c>
      <c r="D9" s="17">
        <f t="shared" si="2"/>
        <v>0</v>
      </c>
      <c r="E9" s="2">
        <f>+B9+'Octubre 2016'!E9</f>
        <v>2757</v>
      </c>
      <c r="F9" s="2">
        <f>+C9+'Octubre 2016'!F9</f>
        <v>2568</v>
      </c>
      <c r="G9" s="17">
        <f t="shared" si="5"/>
        <v>7.3598130841121492</v>
      </c>
      <c r="H9" s="2">
        <f>+B9-C9+'Octubre 2016'!H9</f>
        <v>2986</v>
      </c>
      <c r="I9" s="18">
        <f>+'Noviembre 2015'!H9</f>
        <v>2759</v>
      </c>
      <c r="J9" s="17">
        <f t="shared" si="1"/>
        <v>8.2276187024284155</v>
      </c>
    </row>
    <row r="10" spans="1:10" ht="13" x14ac:dyDescent="0.15">
      <c r="A10" s="1" t="s">
        <v>9</v>
      </c>
      <c r="B10" s="19">
        <v>311</v>
      </c>
      <c r="C10" s="19">
        <f>+'Noviembre 2015'!B10</f>
        <v>371</v>
      </c>
      <c r="D10" s="17">
        <f t="shared" si="2"/>
        <v>-16.172506738544474</v>
      </c>
      <c r="E10" s="2">
        <f>+B10+'Octubre 2016'!E10</f>
        <v>3746</v>
      </c>
      <c r="F10" s="2">
        <f>+C10+'Octubre 2016'!F10</f>
        <v>3572</v>
      </c>
      <c r="G10" s="17">
        <f t="shared" si="5"/>
        <v>4.8712206047032476</v>
      </c>
      <c r="H10" s="2">
        <f>+B10-C10+'Octubre 2016'!H10</f>
        <v>4055</v>
      </c>
      <c r="I10" s="18">
        <f>+'Noviembre 2015'!H10</f>
        <v>3874</v>
      </c>
      <c r="J10" s="17">
        <f t="shared" si="1"/>
        <v>4.6721734641197727</v>
      </c>
    </row>
    <row r="11" spans="1:10" ht="13" x14ac:dyDescent="0.15">
      <c r="A11" s="1" t="s">
        <v>10</v>
      </c>
      <c r="B11" s="19">
        <v>252</v>
      </c>
      <c r="C11" s="19">
        <f>+'Noviembre 2015'!B11</f>
        <v>259</v>
      </c>
      <c r="D11" s="17">
        <f t="shared" si="2"/>
        <v>-2.7027027027027026</v>
      </c>
      <c r="E11" s="2">
        <f>+B11+'Octubre 2016'!E11</f>
        <v>2677</v>
      </c>
      <c r="F11" s="2">
        <f>+C11+'Octubre 2016'!F11</f>
        <v>2465</v>
      </c>
      <c r="G11" s="17">
        <f t="shared" si="5"/>
        <v>8.6004056795131838</v>
      </c>
      <c r="H11" s="2">
        <f>+B11-C11+'Octubre 2016'!H11</f>
        <v>2900</v>
      </c>
      <c r="I11" s="18">
        <f>+'Noviembre 2015'!H11</f>
        <v>2674</v>
      </c>
      <c r="J11" s="17">
        <f t="shared" si="1"/>
        <v>8.4517576664173522</v>
      </c>
    </row>
    <row r="12" spans="1:10" ht="13" x14ac:dyDescent="0.15">
      <c r="A12" s="1" t="s">
        <v>11</v>
      </c>
      <c r="B12" s="19">
        <v>243</v>
      </c>
      <c r="C12" s="19">
        <f>+'Noviembre 2015'!B12</f>
        <v>267</v>
      </c>
      <c r="D12" s="17">
        <f t="shared" si="2"/>
        <v>-8.9887640449438209</v>
      </c>
      <c r="E12" s="2">
        <f>+B12+'Octubre 2016'!E12</f>
        <v>2688</v>
      </c>
      <c r="F12" s="2">
        <f>+C12+'Octubre 2016'!F12</f>
        <v>2359</v>
      </c>
      <c r="G12" s="17">
        <f t="shared" si="5"/>
        <v>13.946587537091988</v>
      </c>
      <c r="H12" s="2">
        <f>+B12-C12+'Octubre 2016'!H12</f>
        <v>2932</v>
      </c>
      <c r="I12" s="18">
        <f>+'Noviembre 2015'!H12</f>
        <v>2556</v>
      </c>
      <c r="J12" s="17">
        <f t="shared" si="1"/>
        <v>14.710485133020343</v>
      </c>
    </row>
    <row r="13" spans="1:10" x14ac:dyDescent="0.15">
      <c r="A13" s="8" t="s">
        <v>2</v>
      </c>
      <c r="B13" s="6">
        <f t="shared" ref="B13" si="6">+B8+B9+B10+B11+B12</f>
        <v>1285</v>
      </c>
      <c r="C13" s="6">
        <f>SUM(C8:C12)</f>
        <v>1371</v>
      </c>
      <c r="D13" s="7">
        <f>+(B13-C13)*100/C13</f>
        <v>-6.2727935813274982</v>
      </c>
      <c r="E13" s="6">
        <f>SUM(E8:E12)</f>
        <v>14269</v>
      </c>
      <c r="F13" s="6">
        <f>SUM(F8:F12)</f>
        <v>13279</v>
      </c>
      <c r="G13" s="7">
        <f t="shared" si="0"/>
        <v>7.455380676255742</v>
      </c>
      <c r="H13" s="6">
        <f>SUM(H8:H12)</f>
        <v>15459</v>
      </c>
      <c r="I13" s="6">
        <f>SUM(I8:I12)</f>
        <v>14350</v>
      </c>
      <c r="J13" s="7">
        <f t="shared" si="1"/>
        <v>7.7282229965156795</v>
      </c>
    </row>
    <row r="14" spans="1:10" ht="13" x14ac:dyDescent="0.15">
      <c r="A14" s="1" t="s">
        <v>12</v>
      </c>
      <c r="B14" s="19">
        <v>133</v>
      </c>
      <c r="C14" s="19">
        <f>+'Noviembre 2015'!B14</f>
        <v>122</v>
      </c>
      <c r="D14" s="17">
        <f t="shared" si="2"/>
        <v>9.0163934426229506</v>
      </c>
      <c r="E14" s="2">
        <f>+B14+'Octubre 2016'!E14</f>
        <v>1319</v>
      </c>
      <c r="F14" s="2">
        <f>+C14+'Octubre 2016'!F14</f>
        <v>1171</v>
      </c>
      <c r="G14" s="17">
        <f t="shared" ref="G14:G18" si="7">+(E14-F14)*100/F14</f>
        <v>12.638770281810418</v>
      </c>
      <c r="H14" s="2">
        <f>+B14-C14+'Octubre 2016'!H14</f>
        <v>1434</v>
      </c>
      <c r="I14" s="18">
        <f>+'Noviembre 2015'!H14</f>
        <v>1285</v>
      </c>
      <c r="J14" s="17">
        <f t="shared" si="1"/>
        <v>11.595330739299611</v>
      </c>
    </row>
    <row r="15" spans="1:10" ht="13" x14ac:dyDescent="0.15">
      <c r="A15" s="1" t="s">
        <v>13</v>
      </c>
      <c r="B15" s="19">
        <v>107</v>
      </c>
      <c r="C15" s="19">
        <f>+'Noviembre 2015'!B15</f>
        <v>106</v>
      </c>
      <c r="D15" s="17">
        <f t="shared" si="2"/>
        <v>0.94339622641509435</v>
      </c>
      <c r="E15" s="2">
        <f>+B15+'Octubre 2016'!E15</f>
        <v>957</v>
      </c>
      <c r="F15" s="2">
        <f>+C15+'Octubre 2016'!F15</f>
        <v>923</v>
      </c>
      <c r="G15" s="17">
        <f t="shared" si="7"/>
        <v>3.6836403033586134</v>
      </c>
      <c r="H15" s="2">
        <f>+B15-C15+'Octubre 2016'!H15</f>
        <v>1048</v>
      </c>
      <c r="I15" s="18">
        <f>+'Noviembre 2015'!H15</f>
        <v>1008</v>
      </c>
      <c r="J15" s="17">
        <f t="shared" si="1"/>
        <v>3.9682539682539684</v>
      </c>
    </row>
    <row r="16" spans="1:10" ht="13" x14ac:dyDescent="0.15">
      <c r="A16" s="1" t="s">
        <v>14</v>
      </c>
      <c r="B16" s="19">
        <v>100</v>
      </c>
      <c r="C16" s="19">
        <f>+'Noviembre 2015'!B16</f>
        <v>103</v>
      </c>
      <c r="D16" s="17">
        <f t="shared" si="2"/>
        <v>-2.912621359223301</v>
      </c>
      <c r="E16" s="2">
        <f>+B16+'Octubre 2016'!E16</f>
        <v>982</v>
      </c>
      <c r="F16" s="2">
        <f>+C16+'Octubre 2016'!F16</f>
        <v>846</v>
      </c>
      <c r="G16" s="17">
        <f t="shared" si="7"/>
        <v>16.07565011820331</v>
      </c>
      <c r="H16" s="2">
        <f>+B16-C16+'Octubre 2016'!H16</f>
        <v>1073</v>
      </c>
      <c r="I16" s="18">
        <f>+'Noviembre 2015'!H16</f>
        <v>925</v>
      </c>
      <c r="J16" s="17">
        <f t="shared" si="1"/>
        <v>16</v>
      </c>
    </row>
    <row r="17" spans="1:10" ht="13" x14ac:dyDescent="0.15">
      <c r="A17" s="1" t="s">
        <v>15</v>
      </c>
      <c r="B17" s="19">
        <v>61</v>
      </c>
      <c r="C17" s="19">
        <f>+'Noviembre 2015'!B17</f>
        <v>71</v>
      </c>
      <c r="D17" s="17">
        <f t="shared" si="2"/>
        <v>-14.084507042253522</v>
      </c>
      <c r="E17" s="2">
        <f>+B17+'Octubre 2016'!E17</f>
        <v>650</v>
      </c>
      <c r="F17" s="2">
        <f>+C17+'Octubre 2016'!F17</f>
        <v>635</v>
      </c>
      <c r="G17" s="17">
        <f t="shared" si="7"/>
        <v>2.3622047244094486</v>
      </c>
      <c r="H17" s="2">
        <f>+B17-C17+'Octubre 2016'!H17</f>
        <v>702</v>
      </c>
      <c r="I17" s="18">
        <f>+'Noviembre 2015'!H17</f>
        <v>679</v>
      </c>
      <c r="J17" s="17">
        <f t="shared" si="1"/>
        <v>3.3873343151693667</v>
      </c>
    </row>
    <row r="18" spans="1:10" ht="13" x14ac:dyDescent="0.15">
      <c r="A18" s="1" t="s">
        <v>31</v>
      </c>
      <c r="B18" s="19">
        <v>39</v>
      </c>
      <c r="C18" s="19">
        <f>+'Noviembre 2015'!B18</f>
        <v>44</v>
      </c>
      <c r="D18" s="17">
        <f t="shared" si="2"/>
        <v>-11.363636363636363</v>
      </c>
      <c r="E18" s="2">
        <f>+B18+'Octubre 2016'!E18</f>
        <v>354</v>
      </c>
      <c r="F18" s="2">
        <f>+C18+'Octubre 2016'!F18</f>
        <v>307</v>
      </c>
      <c r="G18" s="17">
        <f t="shared" si="7"/>
        <v>15.309446254071661</v>
      </c>
      <c r="H18" s="2">
        <f>+B18-C18+'Octubre 2016'!H18</f>
        <v>396</v>
      </c>
      <c r="I18" s="18">
        <f>+'Noviembre 2015'!H18</f>
        <v>335</v>
      </c>
      <c r="J18" s="17">
        <f t="shared" si="1"/>
        <v>18.208955223880597</v>
      </c>
    </row>
    <row r="19" spans="1:10" x14ac:dyDescent="0.15">
      <c r="A19" s="8" t="s">
        <v>3</v>
      </c>
      <c r="B19" s="6">
        <f t="shared" ref="B19" si="8">+B14+B16+B15+B17+B18</f>
        <v>440</v>
      </c>
      <c r="C19" s="6">
        <f>SUM(C14:C18)</f>
        <v>446</v>
      </c>
      <c r="D19" s="7">
        <f>+(B19-C19)*100/C19</f>
        <v>-1.3452914798206279</v>
      </c>
      <c r="E19" s="6">
        <f>SUM(E14:E18)</f>
        <v>4262</v>
      </c>
      <c r="F19" s="6">
        <f>SUM(F14:F18)</f>
        <v>3882</v>
      </c>
      <c r="G19" s="7">
        <f t="shared" si="0"/>
        <v>9.7887686759402364</v>
      </c>
      <c r="H19" s="6">
        <f>SUM(H14:H18)</f>
        <v>4653</v>
      </c>
      <c r="I19" s="6">
        <f>SUM(I14:I18)</f>
        <v>4232</v>
      </c>
      <c r="J19" s="7">
        <f t="shared" si="1"/>
        <v>9.9480151228733451</v>
      </c>
    </row>
    <row r="20" spans="1:10" ht="13" x14ac:dyDescent="0.15">
      <c r="A20" s="1" t="s">
        <v>16</v>
      </c>
      <c r="B20" s="19">
        <v>24</v>
      </c>
      <c r="C20" s="19">
        <f>+'Noviembre 2015'!B20</f>
        <v>27</v>
      </c>
      <c r="D20" s="17">
        <f t="shared" ref="D20:D26" si="9">+(B20-C20)*100/C20</f>
        <v>-11.111111111111111</v>
      </c>
      <c r="E20" s="2">
        <f>+B20+'Octubre 2016'!E20</f>
        <v>300</v>
      </c>
      <c r="F20" s="2">
        <f>+C20+'Octubre 2016'!F20</f>
        <v>252</v>
      </c>
      <c r="G20" s="17">
        <f t="shared" ref="G20:G27" si="10">+(E20-F20)*100/F20</f>
        <v>19.047619047619047</v>
      </c>
      <c r="H20" s="2">
        <f>+B20-C20+'Octubre 2016'!H20</f>
        <v>322</v>
      </c>
      <c r="I20" s="18">
        <f>+'Noviembre 2015'!H20</f>
        <v>269</v>
      </c>
      <c r="J20" s="17">
        <f t="shared" si="1"/>
        <v>19.702602230483272</v>
      </c>
    </row>
    <row r="21" spans="1:10" ht="13" x14ac:dyDescent="0.15">
      <c r="A21" s="1" t="s">
        <v>17</v>
      </c>
      <c r="B21" s="19">
        <v>32</v>
      </c>
      <c r="C21" s="19">
        <f>+'Noviembre 2015'!B21</f>
        <v>34</v>
      </c>
      <c r="D21" s="17">
        <f t="shared" si="9"/>
        <v>-5.882352941176471</v>
      </c>
      <c r="E21" s="2">
        <f>+B21+'Octubre 2016'!E21</f>
        <v>310</v>
      </c>
      <c r="F21" s="2">
        <f>+C21+'Octubre 2016'!F21</f>
        <v>278</v>
      </c>
      <c r="G21" s="17">
        <f t="shared" si="10"/>
        <v>11.510791366906474</v>
      </c>
      <c r="H21" s="2">
        <f>+B21-C21+'Octubre 2016'!H21</f>
        <v>335</v>
      </c>
      <c r="I21" s="18">
        <f>+'Noviembre 2015'!H21</f>
        <v>298</v>
      </c>
      <c r="J21" s="17">
        <f t="shared" si="1"/>
        <v>12.416107382550335</v>
      </c>
    </row>
    <row r="22" spans="1:10" ht="13" x14ac:dyDescent="0.15">
      <c r="A22" s="1" t="s">
        <v>19</v>
      </c>
      <c r="B22" s="19">
        <v>15</v>
      </c>
      <c r="C22" s="19">
        <f>+'Noviembre 2015'!B22</f>
        <v>8</v>
      </c>
      <c r="D22" s="17">
        <f t="shared" si="9"/>
        <v>87.5</v>
      </c>
      <c r="E22" s="2">
        <f>+B22+'Octubre 2016'!E22</f>
        <v>130</v>
      </c>
      <c r="F22" s="2">
        <f>+C22+'Octubre 2016'!F22</f>
        <v>122</v>
      </c>
      <c r="G22" s="17">
        <f t="shared" si="10"/>
        <v>6.557377049180328</v>
      </c>
      <c r="H22" s="2">
        <f>+B22-C22+'Octubre 2016'!H22</f>
        <v>139</v>
      </c>
      <c r="I22" s="18">
        <f>+'Noviembre 2015'!H22</f>
        <v>134</v>
      </c>
      <c r="J22" s="17">
        <f t="shared" si="1"/>
        <v>3.7313432835820897</v>
      </c>
    </row>
    <row r="23" spans="1:10" ht="13" x14ac:dyDescent="0.15">
      <c r="A23" s="1" t="s">
        <v>18</v>
      </c>
      <c r="B23" s="19">
        <v>8</v>
      </c>
      <c r="C23" s="19">
        <f>+'Noviembre 2015'!B23</f>
        <v>18</v>
      </c>
      <c r="D23" s="17">
        <f t="shared" si="9"/>
        <v>-55.555555555555557</v>
      </c>
      <c r="E23" s="2">
        <f>+B23+'Octubre 2016'!E23</f>
        <v>145</v>
      </c>
      <c r="F23" s="2">
        <f>+C23+'Octubre 2016'!F23</f>
        <v>133</v>
      </c>
      <c r="G23" s="17">
        <f t="shared" si="10"/>
        <v>9.022556390977444</v>
      </c>
      <c r="H23" s="2">
        <f>+B23-C23+'Octubre 2016'!H23</f>
        <v>157</v>
      </c>
      <c r="I23" s="18">
        <f>+'Noviembre 2015'!H23</f>
        <v>140</v>
      </c>
      <c r="J23" s="17">
        <f t="shared" si="1"/>
        <v>12.142857142857142</v>
      </c>
    </row>
    <row r="24" spans="1:10" ht="13" x14ac:dyDescent="0.15">
      <c r="A24" s="1" t="s">
        <v>20</v>
      </c>
      <c r="B24" s="19">
        <v>21</v>
      </c>
      <c r="C24" s="19">
        <f>+'Noviembre 2015'!B24</f>
        <v>12</v>
      </c>
      <c r="D24" s="17">
        <f t="shared" si="9"/>
        <v>75</v>
      </c>
      <c r="E24" s="2">
        <f>+B24+'Octubre 2016'!E24</f>
        <v>125</v>
      </c>
      <c r="F24" s="2">
        <f>+C24+'Octubre 2016'!F24</f>
        <v>111</v>
      </c>
      <c r="G24" s="17">
        <f t="shared" si="10"/>
        <v>12.612612612612613</v>
      </c>
      <c r="H24" s="2">
        <f>+B24-C24+'Octubre 2016'!H24</f>
        <v>135</v>
      </c>
      <c r="I24" s="18">
        <f>+'Noviembre 2015'!H24</f>
        <v>120</v>
      </c>
      <c r="J24" s="17">
        <f t="shared" si="1"/>
        <v>12.5</v>
      </c>
    </row>
    <row r="25" spans="1:10" ht="13" x14ac:dyDescent="0.15">
      <c r="A25" s="1" t="s">
        <v>22</v>
      </c>
      <c r="B25" s="19">
        <v>33</v>
      </c>
      <c r="C25" s="19">
        <f>+'Noviembre 2015'!B25</f>
        <v>17</v>
      </c>
      <c r="D25" s="17">
        <f t="shared" si="9"/>
        <v>94.117647058823536</v>
      </c>
      <c r="E25" s="2">
        <f>+B25+'Octubre 2016'!E25</f>
        <v>292</v>
      </c>
      <c r="F25" s="2">
        <f>+C25+'Octubre 2016'!F25</f>
        <v>184</v>
      </c>
      <c r="G25" s="17">
        <f t="shared" si="10"/>
        <v>58.695652173913047</v>
      </c>
      <c r="H25" s="2">
        <f>+B25-C25+'Octubre 2016'!H25</f>
        <v>322</v>
      </c>
      <c r="I25" s="18">
        <f>+'Noviembre 2015'!H25</f>
        <v>206</v>
      </c>
      <c r="J25" s="17">
        <f t="shared" si="1"/>
        <v>56.310679611650485</v>
      </c>
    </row>
    <row r="26" spans="1:10" ht="13" x14ac:dyDescent="0.15">
      <c r="A26" s="1" t="s">
        <v>21</v>
      </c>
      <c r="B26" s="19">
        <v>10</v>
      </c>
      <c r="C26" s="19">
        <f>+'Noviembre 2015'!B26</f>
        <v>8</v>
      </c>
      <c r="D26" s="17">
        <f t="shared" si="9"/>
        <v>25</v>
      </c>
      <c r="E26" s="2">
        <f>+B26+'Octubre 2016'!E26</f>
        <v>70</v>
      </c>
      <c r="F26" s="2">
        <f>+C26+'Octubre 2016'!F26</f>
        <v>72</v>
      </c>
      <c r="G26" s="17">
        <f t="shared" si="10"/>
        <v>-2.7777777777777777</v>
      </c>
      <c r="H26" s="2">
        <f>+B26-C26+'Octubre 2016'!H26</f>
        <v>71</v>
      </c>
      <c r="I26" s="18">
        <f>+'Noviembre 2015'!H26</f>
        <v>76</v>
      </c>
      <c r="J26" s="17">
        <f t="shared" si="1"/>
        <v>-6.5789473684210522</v>
      </c>
    </row>
    <row r="27" spans="1:10" ht="13" x14ac:dyDescent="0.15">
      <c r="A27" s="1" t="s">
        <v>30</v>
      </c>
      <c r="B27" s="19">
        <v>3</v>
      </c>
      <c r="C27" s="19">
        <f>+'Noviembre 2015'!B27</f>
        <v>1</v>
      </c>
      <c r="D27" s="17"/>
      <c r="E27" s="2">
        <f>+B27+'Octubre 2016'!E27</f>
        <v>25</v>
      </c>
      <c r="F27" s="2">
        <f>+C27+'Octubre 2016'!F27</f>
        <v>11</v>
      </c>
      <c r="G27" s="17">
        <f t="shared" si="10"/>
        <v>127.27272727272727</v>
      </c>
      <c r="H27" s="2">
        <f>+B27-C27+'Octubre 2016'!H27</f>
        <v>27</v>
      </c>
      <c r="I27" s="18">
        <f>+'Noviembre 2015'!H27</f>
        <v>12</v>
      </c>
      <c r="J27" s="17">
        <f t="shared" si="1"/>
        <v>125</v>
      </c>
    </row>
    <row r="28" spans="1:10" x14ac:dyDescent="0.15">
      <c r="A28" s="8" t="s">
        <v>27</v>
      </c>
      <c r="B28" s="6">
        <f>SUM(B20:B27)</f>
        <v>146</v>
      </c>
      <c r="C28" s="6">
        <f>SUM(C20:C27)</f>
        <v>125</v>
      </c>
      <c r="D28" s="7">
        <f>+(B28-C28)*100/C28</f>
        <v>16.8</v>
      </c>
      <c r="E28" s="6">
        <f>SUM(E20:E27)</f>
        <v>1397</v>
      </c>
      <c r="F28" s="6">
        <f>SUM(F20:F27)</f>
        <v>1163</v>
      </c>
      <c r="G28" s="7">
        <f>+(E28-F28)*100/F28</f>
        <v>20.120378331900259</v>
      </c>
      <c r="H28" s="6">
        <f>SUM(H20:H27)</f>
        <v>1508</v>
      </c>
      <c r="I28" s="6">
        <f>SUM(I20:I27)</f>
        <v>1255</v>
      </c>
      <c r="J28" s="7">
        <f>+(H28-I28)*100/I28</f>
        <v>20.159362549800797</v>
      </c>
    </row>
    <row r="29" spans="1:10" ht="14" x14ac:dyDescent="0.15">
      <c r="A29" s="16" t="s">
        <v>28</v>
      </c>
      <c r="B29" s="14">
        <f>+B7+B13+B19+B28</f>
        <v>2426</v>
      </c>
      <c r="C29" s="14">
        <f>+C7+C13+C19+C28</f>
        <v>2508</v>
      </c>
      <c r="D29" s="15">
        <f>+(B29-C29)*100/C29</f>
        <v>-3.269537480063796</v>
      </c>
      <c r="E29" s="14">
        <f t="shared" ref="E29:I29" si="11">+E7+E13+E19+E28</f>
        <v>26097</v>
      </c>
      <c r="F29" s="14">
        <f t="shared" si="11"/>
        <v>23941</v>
      </c>
      <c r="G29" s="15">
        <f>+(E29-F29)*100/F29</f>
        <v>9.0054717848043104</v>
      </c>
      <c r="H29" s="14">
        <f t="shared" si="11"/>
        <v>28249</v>
      </c>
      <c r="I29" s="14">
        <f t="shared" si="11"/>
        <v>25912</v>
      </c>
      <c r="J29" s="15">
        <f>+(H29-I29)*100/I29</f>
        <v>9.0189873417721511</v>
      </c>
    </row>
    <row r="30" spans="1:10" x14ac:dyDescent="0.15">
      <c r="A30" s="13" t="s">
        <v>29</v>
      </c>
      <c r="B30" s="13">
        <f>+B29-B7</f>
        <v>1871</v>
      </c>
      <c r="C30" s="13">
        <f>+C29-C7</f>
        <v>1942</v>
      </c>
      <c r="D30" s="12">
        <f>+(B30-C30)*100/C30</f>
        <v>-3.6560247167868178</v>
      </c>
      <c r="E30" s="13">
        <f t="shared" ref="E30:I30" si="12">+E29-E7</f>
        <v>19928</v>
      </c>
      <c r="F30" s="13">
        <f t="shared" si="12"/>
        <v>18324</v>
      </c>
      <c r="G30" s="12">
        <f>+(E30-F30)*100/F30</f>
        <v>8.7535472604234883</v>
      </c>
      <c r="H30" s="13">
        <f t="shared" si="12"/>
        <v>21620</v>
      </c>
      <c r="I30" s="13">
        <f t="shared" si="12"/>
        <v>19837</v>
      </c>
      <c r="J30" s="12">
        <f>+(H30-I30)*100/I30</f>
        <v>8.9882542723194039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80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140</v>
      </c>
      <c r="C4" s="19">
        <f>+'Octubre 2015'!B4</f>
        <v>155</v>
      </c>
      <c r="D4" s="17">
        <f>+(B4-C4)*100/C4</f>
        <v>-9.67741935483871</v>
      </c>
      <c r="E4" s="2">
        <f>+B4+'Septiembre 2016'!E4</f>
        <v>1630</v>
      </c>
      <c r="F4" s="2">
        <f>+C4+'Septiembre 2016'!F4</f>
        <v>1509</v>
      </c>
      <c r="G4" s="17">
        <f t="shared" ref="G4:G19" si="0">+(E4-F4)*100/F4</f>
        <v>8.0185553346587142</v>
      </c>
      <c r="H4" s="2">
        <f>+B4-C4+'Septiembre 2016'!H4</f>
        <v>1901</v>
      </c>
      <c r="I4" s="18">
        <f>+'Octubre 2015'!H4</f>
        <v>1782</v>
      </c>
      <c r="J4" s="17">
        <f t="shared" ref="J4:J27" si="1">+(H4-I4)*100/I4</f>
        <v>6.6778900112233446</v>
      </c>
    </row>
    <row r="5" spans="1:10" ht="13" x14ac:dyDescent="0.15">
      <c r="A5" s="1" t="s">
        <v>5</v>
      </c>
      <c r="B5" s="19">
        <v>177</v>
      </c>
      <c r="C5" s="19">
        <f>+'Octubre 2015'!B5</f>
        <v>173</v>
      </c>
      <c r="D5" s="17">
        <f t="shared" ref="D5:D18" si="2">+(B5-C5)*100/C5</f>
        <v>2.3121387283236996</v>
      </c>
      <c r="E5" s="2">
        <f>+B5+'Septiembre 2016'!E5</f>
        <v>1856</v>
      </c>
      <c r="F5" s="2">
        <f>+C5+'Septiembre 2016'!F5</f>
        <v>1629</v>
      </c>
      <c r="G5" s="17">
        <f t="shared" ref="G5:G6" si="3">+(E5-F5)*100/F5</f>
        <v>13.934929404542665</v>
      </c>
      <c r="H5" s="2">
        <f>+B5-C5+'Septiembre 2016'!H5</f>
        <v>2211</v>
      </c>
      <c r="I5" s="18">
        <f>+'Octubre 2015'!H5</f>
        <v>1931</v>
      </c>
      <c r="J5" s="17">
        <f t="shared" si="1"/>
        <v>14.500258933195235</v>
      </c>
    </row>
    <row r="6" spans="1:10" ht="13" x14ac:dyDescent="0.15">
      <c r="A6" s="1" t="s">
        <v>6</v>
      </c>
      <c r="B6" s="19">
        <v>199</v>
      </c>
      <c r="C6" s="19">
        <f>+'Octubre 2015'!B6</f>
        <v>199</v>
      </c>
      <c r="D6" s="17">
        <f t="shared" si="2"/>
        <v>0</v>
      </c>
      <c r="E6" s="2">
        <f>+B6+'Septiembre 2016'!E6</f>
        <v>2128</v>
      </c>
      <c r="F6" s="2">
        <f>+C6+'Septiembre 2016'!F6</f>
        <v>1913</v>
      </c>
      <c r="G6" s="17">
        <f t="shared" si="3"/>
        <v>11.238891792995295</v>
      </c>
      <c r="H6" s="2">
        <f>+B6-C6+'Septiembre 2016'!H6</f>
        <v>2528</v>
      </c>
      <c r="I6" s="18">
        <f>+'Octubre 2015'!H6</f>
        <v>2300</v>
      </c>
      <c r="J6" s="17">
        <f t="shared" si="1"/>
        <v>9.9130434782608692</v>
      </c>
    </row>
    <row r="7" spans="1:10" x14ac:dyDescent="0.15">
      <c r="A7" s="8" t="s">
        <v>1</v>
      </c>
      <c r="B7" s="6">
        <f t="shared" ref="B7" si="4">+B4+B5+B6</f>
        <v>516</v>
      </c>
      <c r="C7" s="6">
        <f>SUM(C4:C6)</f>
        <v>527</v>
      </c>
      <c r="D7" s="7">
        <f>+(B7-C7)*100/C7</f>
        <v>-2.0872865275142316</v>
      </c>
      <c r="E7" s="6">
        <f>SUM(E4:E6)</f>
        <v>5614</v>
      </c>
      <c r="F7" s="6">
        <f>SUM(F4:F6)</f>
        <v>5051</v>
      </c>
      <c r="G7" s="7">
        <f t="shared" si="0"/>
        <v>11.146307661849139</v>
      </c>
      <c r="H7" s="6">
        <f>SUM(H4:H6)</f>
        <v>6640</v>
      </c>
      <c r="I7" s="6">
        <f>SUM(I4:I6)</f>
        <v>6013</v>
      </c>
      <c r="J7" s="7">
        <f t="shared" si="1"/>
        <v>10.427407284217528</v>
      </c>
    </row>
    <row r="8" spans="1:10" ht="13" x14ac:dyDescent="0.15">
      <c r="A8" s="1" t="s">
        <v>7</v>
      </c>
      <c r="B8" s="19">
        <v>197</v>
      </c>
      <c r="C8" s="19">
        <f>+'Octubre 2015'!B8</f>
        <v>212</v>
      </c>
      <c r="D8" s="17">
        <f t="shared" si="2"/>
        <v>-7.0754716981132075</v>
      </c>
      <c r="E8" s="2">
        <f>+B8+'Septiembre 2016'!E8</f>
        <v>2182</v>
      </c>
      <c r="F8" s="2">
        <f>+C8+'Septiembre 2016'!F8</f>
        <v>2101</v>
      </c>
      <c r="G8" s="17">
        <f t="shared" ref="G8:G12" si="5">+(E8-F8)*100/F8</f>
        <v>3.8553069966682534</v>
      </c>
      <c r="H8" s="2">
        <f>+B8-C8+'Septiembre 2016'!H8</f>
        <v>2581</v>
      </c>
      <c r="I8" s="18">
        <f>+'Octubre 2015'!H8</f>
        <v>2476</v>
      </c>
      <c r="J8" s="17">
        <f t="shared" si="1"/>
        <v>4.2407108239095317</v>
      </c>
    </row>
    <row r="9" spans="1:10" ht="13" x14ac:dyDescent="0.15">
      <c r="A9" s="1" t="s">
        <v>8</v>
      </c>
      <c r="B9" s="19">
        <v>222</v>
      </c>
      <c r="C9" s="19">
        <f>+'Octubre 2015'!B9</f>
        <v>254</v>
      </c>
      <c r="D9" s="17">
        <f t="shared" si="2"/>
        <v>-12.598425196850394</v>
      </c>
      <c r="E9" s="2">
        <f>+B9+'Septiembre 2016'!E9</f>
        <v>2497</v>
      </c>
      <c r="F9" s="2">
        <f>+C9+'Septiembre 2016'!F9</f>
        <v>2308</v>
      </c>
      <c r="G9" s="17">
        <f t="shared" si="5"/>
        <v>8.188908145580589</v>
      </c>
      <c r="H9" s="2">
        <f>+B9-C9+'Septiembre 2016'!H9</f>
        <v>2986</v>
      </c>
      <c r="I9" s="18">
        <f>+'Octubre 2015'!H9</f>
        <v>2770</v>
      </c>
      <c r="J9" s="17">
        <f t="shared" si="1"/>
        <v>7.7978339350180503</v>
      </c>
    </row>
    <row r="10" spans="1:10" ht="13" x14ac:dyDescent="0.15">
      <c r="A10" s="1" t="s">
        <v>9</v>
      </c>
      <c r="B10" s="19">
        <v>299</v>
      </c>
      <c r="C10" s="19">
        <f>+'Octubre 2015'!B10</f>
        <v>323</v>
      </c>
      <c r="D10" s="17">
        <f t="shared" si="2"/>
        <v>-7.4303405572755414</v>
      </c>
      <c r="E10" s="2">
        <f>+B10+'Septiembre 2016'!E10</f>
        <v>3435</v>
      </c>
      <c r="F10" s="2">
        <f>+C10+'Septiembre 2016'!F10</f>
        <v>3201</v>
      </c>
      <c r="G10" s="17">
        <f t="shared" si="5"/>
        <v>7.3102155576382382</v>
      </c>
      <c r="H10" s="2">
        <f>+B10-C10+'Septiembre 2016'!H10</f>
        <v>4115</v>
      </c>
      <c r="I10" s="18">
        <f>+'Octubre 2015'!H10</f>
        <v>3855</v>
      </c>
      <c r="J10" s="17">
        <f t="shared" si="1"/>
        <v>6.7444876783398184</v>
      </c>
    </row>
    <row r="11" spans="1:10" ht="13" x14ac:dyDescent="0.15">
      <c r="A11" s="1" t="s">
        <v>10</v>
      </c>
      <c r="B11" s="19">
        <v>213</v>
      </c>
      <c r="C11" s="19">
        <f>+'Octubre 2015'!B11</f>
        <v>257</v>
      </c>
      <c r="D11" s="17">
        <f t="shared" si="2"/>
        <v>-17.120622568093385</v>
      </c>
      <c r="E11" s="2">
        <f>+B11+'Septiembre 2016'!E11</f>
        <v>2425</v>
      </c>
      <c r="F11" s="2">
        <f>+C11+'Septiembre 2016'!F11</f>
        <v>2206</v>
      </c>
      <c r="G11" s="17">
        <f t="shared" si="5"/>
        <v>9.9274705349048045</v>
      </c>
      <c r="H11" s="2">
        <f>+B11-C11+'Septiembre 2016'!H11</f>
        <v>2907</v>
      </c>
      <c r="I11" s="18">
        <f>+'Octubre 2015'!H11</f>
        <v>2657</v>
      </c>
      <c r="J11" s="17">
        <f t="shared" si="1"/>
        <v>9.4091080165600296</v>
      </c>
    </row>
    <row r="12" spans="1:10" ht="13" x14ac:dyDescent="0.15">
      <c r="A12" s="1" t="s">
        <v>11</v>
      </c>
      <c r="B12" s="19">
        <v>237</v>
      </c>
      <c r="C12" s="19">
        <f>+'Octubre 2015'!B12</f>
        <v>207</v>
      </c>
      <c r="D12" s="17">
        <f t="shared" si="2"/>
        <v>14.492753623188406</v>
      </c>
      <c r="E12" s="2">
        <f>+B12+'Septiembre 2016'!E12</f>
        <v>2445</v>
      </c>
      <c r="F12" s="2">
        <f>+C12+'Septiembre 2016'!F12</f>
        <v>2092</v>
      </c>
      <c r="G12" s="17">
        <f t="shared" si="5"/>
        <v>16.873804971319313</v>
      </c>
      <c r="H12" s="2">
        <f>+B12-C12+'Septiembre 2016'!H12</f>
        <v>2956</v>
      </c>
      <c r="I12" s="18">
        <f>+'Octubre 2015'!H12</f>
        <v>2517</v>
      </c>
      <c r="J12" s="17">
        <f t="shared" si="1"/>
        <v>17.441398490266192</v>
      </c>
    </row>
    <row r="13" spans="1:10" x14ac:dyDescent="0.15">
      <c r="A13" s="8" t="s">
        <v>2</v>
      </c>
      <c r="B13" s="6">
        <f t="shared" ref="B13" si="6">+B8+B9+B10+B11+B12</f>
        <v>1168</v>
      </c>
      <c r="C13" s="6">
        <f>SUM(C8:C12)</f>
        <v>1253</v>
      </c>
      <c r="D13" s="7">
        <f>+(B13-C13)*100/C13</f>
        <v>-6.7837190742218674</v>
      </c>
      <c r="E13" s="6">
        <f>SUM(E8:E12)</f>
        <v>12984</v>
      </c>
      <c r="F13" s="6">
        <f>SUM(F8:F12)</f>
        <v>11908</v>
      </c>
      <c r="G13" s="7">
        <f t="shared" si="0"/>
        <v>9.0359422237151499</v>
      </c>
      <c r="H13" s="6">
        <f>SUM(H8:H12)</f>
        <v>15545</v>
      </c>
      <c r="I13" s="6">
        <f>SUM(I8:I12)</f>
        <v>14275</v>
      </c>
      <c r="J13" s="7">
        <f t="shared" si="1"/>
        <v>8.8966725043782837</v>
      </c>
    </row>
    <row r="14" spans="1:10" ht="13" x14ac:dyDescent="0.15">
      <c r="A14" s="1" t="s">
        <v>12</v>
      </c>
      <c r="B14" s="19">
        <v>117</v>
      </c>
      <c r="C14" s="19">
        <f>+'Octubre 2015'!B14</f>
        <v>134</v>
      </c>
      <c r="D14" s="17">
        <f t="shared" si="2"/>
        <v>-12.686567164179104</v>
      </c>
      <c r="E14" s="2">
        <f>+B14+'Septiembre 2016'!E14</f>
        <v>1186</v>
      </c>
      <c r="F14" s="2">
        <f>+C14+'Septiembre 2016'!F14</f>
        <v>1049</v>
      </c>
      <c r="G14" s="17">
        <f t="shared" ref="G14:G18" si="7">+(E14-F14)*100/F14</f>
        <v>13.06005719733079</v>
      </c>
      <c r="H14" s="2">
        <f>+B14-C14+'Septiembre 2016'!H14</f>
        <v>1423</v>
      </c>
      <c r="I14" s="18">
        <f>+'Octubre 2015'!H14</f>
        <v>1264</v>
      </c>
      <c r="J14" s="17">
        <f t="shared" si="1"/>
        <v>12.579113924050633</v>
      </c>
    </row>
    <row r="15" spans="1:10" ht="13" x14ac:dyDescent="0.15">
      <c r="A15" s="1" t="s">
        <v>13</v>
      </c>
      <c r="B15" s="19">
        <v>70</v>
      </c>
      <c r="C15" s="19">
        <f>+'Octubre 2015'!B15</f>
        <v>88</v>
      </c>
      <c r="D15" s="17">
        <f t="shared" si="2"/>
        <v>-20.454545454545453</v>
      </c>
      <c r="E15" s="2">
        <f>+B15+'Septiembre 2016'!E15</f>
        <v>850</v>
      </c>
      <c r="F15" s="2">
        <f>+C15+'Septiembre 2016'!F15</f>
        <v>817</v>
      </c>
      <c r="G15" s="17">
        <f t="shared" si="7"/>
        <v>4.0391676866585069</v>
      </c>
      <c r="H15" s="2">
        <f>+B15-C15+'Septiembre 2016'!H15</f>
        <v>1047</v>
      </c>
      <c r="I15" s="18">
        <f>+'Octubre 2015'!H15</f>
        <v>985</v>
      </c>
      <c r="J15" s="17">
        <f t="shared" si="1"/>
        <v>6.2944162436548226</v>
      </c>
    </row>
    <row r="16" spans="1:10" ht="13" x14ac:dyDescent="0.15">
      <c r="A16" s="1" t="s">
        <v>14</v>
      </c>
      <c r="B16" s="19">
        <v>89</v>
      </c>
      <c r="C16" s="19">
        <f>+'Octubre 2015'!B16</f>
        <v>92</v>
      </c>
      <c r="D16" s="17">
        <f t="shared" si="2"/>
        <v>-3.2608695652173911</v>
      </c>
      <c r="E16" s="2">
        <f>+B16+'Septiembre 2016'!E16</f>
        <v>882</v>
      </c>
      <c r="F16" s="2">
        <f>+C16+'Septiembre 2016'!F16</f>
        <v>743</v>
      </c>
      <c r="G16" s="17">
        <f t="shared" si="7"/>
        <v>18.707940780619111</v>
      </c>
      <c r="H16" s="2">
        <f>+B16-C16+'Septiembre 2016'!H16</f>
        <v>1076</v>
      </c>
      <c r="I16" s="18">
        <f>+'Octubre 2015'!H16</f>
        <v>902</v>
      </c>
      <c r="J16" s="17">
        <f t="shared" si="1"/>
        <v>19.290465631929045</v>
      </c>
    </row>
    <row r="17" spans="1:10" ht="13" x14ac:dyDescent="0.15">
      <c r="A17" s="1" t="s">
        <v>15</v>
      </c>
      <c r="B17" s="19">
        <v>47</v>
      </c>
      <c r="C17" s="19">
        <f>+'Octubre 2015'!B17</f>
        <v>74</v>
      </c>
      <c r="D17" s="17">
        <f t="shared" si="2"/>
        <v>-36.486486486486484</v>
      </c>
      <c r="E17" s="2">
        <f>+B17+'Septiembre 2016'!E17</f>
        <v>589</v>
      </c>
      <c r="F17" s="2">
        <f>+C17+'Septiembre 2016'!F17</f>
        <v>564</v>
      </c>
      <c r="G17" s="17">
        <f t="shared" si="7"/>
        <v>4.4326241134751774</v>
      </c>
      <c r="H17" s="2">
        <f>+B17-C17+'Septiembre 2016'!H17</f>
        <v>712</v>
      </c>
      <c r="I17" s="18">
        <f>+'Octubre 2015'!H17</f>
        <v>660</v>
      </c>
      <c r="J17" s="17">
        <f t="shared" si="1"/>
        <v>7.8787878787878789</v>
      </c>
    </row>
    <row r="18" spans="1:10" ht="13" x14ac:dyDescent="0.15">
      <c r="A18" s="1" t="s">
        <v>31</v>
      </c>
      <c r="B18" s="19">
        <v>30</v>
      </c>
      <c r="C18" s="19">
        <f>+'Octubre 2015'!B18</f>
        <v>31</v>
      </c>
      <c r="D18" s="17">
        <f t="shared" si="2"/>
        <v>-3.225806451612903</v>
      </c>
      <c r="E18" s="2">
        <f>+B18+'Septiembre 2016'!E18</f>
        <v>315</v>
      </c>
      <c r="F18" s="2">
        <f>+C18+'Septiembre 2016'!F18</f>
        <v>263</v>
      </c>
      <c r="G18" s="17">
        <f t="shared" si="7"/>
        <v>19.771863117870723</v>
      </c>
      <c r="H18" s="2">
        <f>+B18-C18+'Septiembre 2016'!H18</f>
        <v>401</v>
      </c>
      <c r="I18" s="18">
        <f>+'Octubre 2015'!H18</f>
        <v>314</v>
      </c>
      <c r="J18" s="17">
        <f t="shared" si="1"/>
        <v>27.70700636942675</v>
      </c>
    </row>
    <row r="19" spans="1:10" x14ac:dyDescent="0.15">
      <c r="A19" s="8" t="s">
        <v>3</v>
      </c>
      <c r="B19" s="6">
        <f t="shared" ref="B19" si="8">+B14+B16+B15+B17+B18</f>
        <v>353</v>
      </c>
      <c r="C19" s="6">
        <f>SUM(C14:C18)</f>
        <v>419</v>
      </c>
      <c r="D19" s="7">
        <f>+(B19-C19)*100/C19</f>
        <v>-15.751789976133651</v>
      </c>
      <c r="E19" s="6">
        <f>SUM(E14:E18)</f>
        <v>3822</v>
      </c>
      <c r="F19" s="6">
        <f>SUM(F14:F18)</f>
        <v>3436</v>
      </c>
      <c r="G19" s="7">
        <f t="shared" si="0"/>
        <v>11.233993015133876</v>
      </c>
      <c r="H19" s="6">
        <f>SUM(H14:H18)</f>
        <v>4659</v>
      </c>
      <c r="I19" s="6">
        <f>SUM(I14:I18)</f>
        <v>4125</v>
      </c>
      <c r="J19" s="7">
        <f t="shared" si="1"/>
        <v>12.945454545454545</v>
      </c>
    </row>
    <row r="20" spans="1:10" ht="13" x14ac:dyDescent="0.15">
      <c r="A20" s="1" t="s">
        <v>16</v>
      </c>
      <c r="B20" s="19">
        <v>36</v>
      </c>
      <c r="C20" s="19">
        <f>+'Octubre 2015'!B20</f>
        <v>23</v>
      </c>
      <c r="D20" s="17">
        <f t="shared" ref="D20:D26" si="9">+(B20-C20)*100/C20</f>
        <v>56.521739130434781</v>
      </c>
      <c r="E20" s="2">
        <f>+B20+'Septiembre 2016'!E20</f>
        <v>276</v>
      </c>
      <c r="F20" s="2">
        <f>+C20+'Septiembre 2016'!F20</f>
        <v>225</v>
      </c>
      <c r="G20" s="17">
        <f t="shared" ref="G20:G27" si="10">+(E20-F20)*100/F20</f>
        <v>22.666666666666668</v>
      </c>
      <c r="H20" s="2">
        <f>+B20-C20+'Septiembre 2016'!H20</f>
        <v>325</v>
      </c>
      <c r="I20" s="18">
        <f>+'Octubre 2015'!H20</f>
        <v>267</v>
      </c>
      <c r="J20" s="17">
        <f t="shared" si="1"/>
        <v>21.722846441947567</v>
      </c>
    </row>
    <row r="21" spans="1:10" ht="13" x14ac:dyDescent="0.15">
      <c r="A21" s="1" t="s">
        <v>17</v>
      </c>
      <c r="B21" s="19">
        <v>33</v>
      </c>
      <c r="C21" s="19">
        <f>+'Octubre 2015'!B21</f>
        <v>30</v>
      </c>
      <c r="D21" s="17">
        <f t="shared" si="9"/>
        <v>10</v>
      </c>
      <c r="E21" s="2">
        <f>+B21+'Septiembre 2016'!E21</f>
        <v>278</v>
      </c>
      <c r="F21" s="2">
        <f>+C21+'Septiembre 2016'!F21</f>
        <v>244</v>
      </c>
      <c r="G21" s="17">
        <f t="shared" si="10"/>
        <v>13.934426229508198</v>
      </c>
      <c r="H21" s="2">
        <f>+B21-C21+'Septiembre 2016'!H21</f>
        <v>337</v>
      </c>
      <c r="I21" s="18">
        <f>+'Octubre 2015'!H21</f>
        <v>293</v>
      </c>
      <c r="J21" s="17">
        <f t="shared" si="1"/>
        <v>15.017064846416382</v>
      </c>
    </row>
    <row r="22" spans="1:10" ht="13" x14ac:dyDescent="0.15">
      <c r="A22" s="1" t="s">
        <v>19</v>
      </c>
      <c r="B22" s="19">
        <v>9</v>
      </c>
      <c r="C22" s="19">
        <f>+'Octubre 2015'!B22</f>
        <v>14</v>
      </c>
      <c r="D22" s="17">
        <f t="shared" si="9"/>
        <v>-35.714285714285715</v>
      </c>
      <c r="E22" s="2">
        <f>+B22+'Septiembre 2016'!E22</f>
        <v>115</v>
      </c>
      <c r="F22" s="2">
        <f>+C22+'Septiembre 2016'!F22</f>
        <v>114</v>
      </c>
      <c r="G22" s="17">
        <f t="shared" si="10"/>
        <v>0.8771929824561403</v>
      </c>
      <c r="H22" s="2">
        <f>+B22-C22+'Septiembre 2016'!H22</f>
        <v>132</v>
      </c>
      <c r="I22" s="18">
        <f>+'Octubre 2015'!H22</f>
        <v>136</v>
      </c>
      <c r="J22" s="17">
        <f t="shared" si="1"/>
        <v>-2.9411764705882355</v>
      </c>
    </row>
    <row r="23" spans="1:10" ht="13" x14ac:dyDescent="0.15">
      <c r="A23" s="1" t="s">
        <v>18</v>
      </c>
      <c r="B23" s="19">
        <v>21</v>
      </c>
      <c r="C23" s="19">
        <f>+'Octubre 2015'!B23</f>
        <v>12</v>
      </c>
      <c r="D23" s="17">
        <f t="shared" si="9"/>
        <v>75</v>
      </c>
      <c r="E23" s="2">
        <f>+B23+'Septiembre 2016'!E23</f>
        <v>137</v>
      </c>
      <c r="F23" s="2">
        <f>+C23+'Septiembre 2016'!F23</f>
        <v>115</v>
      </c>
      <c r="G23" s="17">
        <f t="shared" si="10"/>
        <v>19.130434782608695</v>
      </c>
      <c r="H23" s="2">
        <f>+B23-C23+'Septiembre 2016'!H23</f>
        <v>167</v>
      </c>
      <c r="I23" s="18">
        <f>+'Octubre 2015'!H23</f>
        <v>135</v>
      </c>
      <c r="J23" s="17">
        <f t="shared" si="1"/>
        <v>23.703703703703702</v>
      </c>
    </row>
    <row r="24" spans="1:10" ht="13" x14ac:dyDescent="0.15">
      <c r="A24" s="1" t="s">
        <v>20</v>
      </c>
      <c r="B24" s="19">
        <v>7</v>
      </c>
      <c r="C24" s="19">
        <f>+'Octubre 2015'!B24</f>
        <v>7</v>
      </c>
      <c r="D24" s="17">
        <f t="shared" si="9"/>
        <v>0</v>
      </c>
      <c r="E24" s="2">
        <f>+B24+'Septiembre 2016'!E24</f>
        <v>104</v>
      </c>
      <c r="F24" s="2">
        <f>+C24+'Septiembre 2016'!F24</f>
        <v>99</v>
      </c>
      <c r="G24" s="17">
        <f t="shared" si="10"/>
        <v>5.0505050505050502</v>
      </c>
      <c r="H24" s="2">
        <f>+B24-C24+'Septiembre 2016'!H24</f>
        <v>126</v>
      </c>
      <c r="I24" s="18">
        <f>+'Octubre 2015'!H24</f>
        <v>116</v>
      </c>
      <c r="J24" s="17">
        <f t="shared" si="1"/>
        <v>8.6206896551724146</v>
      </c>
    </row>
    <row r="25" spans="1:10" ht="13" x14ac:dyDescent="0.15">
      <c r="A25" s="1" t="s">
        <v>22</v>
      </c>
      <c r="B25" s="19">
        <v>21</v>
      </c>
      <c r="C25" s="19">
        <f>+'Octubre 2015'!B25</f>
        <v>25</v>
      </c>
      <c r="D25" s="17">
        <f t="shared" si="9"/>
        <v>-16</v>
      </c>
      <c r="E25" s="2">
        <f>+B25+'Septiembre 2016'!E25</f>
        <v>259</v>
      </c>
      <c r="F25" s="2">
        <f>+C25+'Septiembre 2016'!F25</f>
        <v>167</v>
      </c>
      <c r="G25" s="17">
        <f t="shared" si="10"/>
        <v>55.08982035928144</v>
      </c>
      <c r="H25" s="2">
        <f>+B25-C25+'Septiembre 2016'!H25</f>
        <v>306</v>
      </c>
      <c r="I25" s="18">
        <f>+'Octubre 2015'!H25</f>
        <v>203</v>
      </c>
      <c r="J25" s="17">
        <f t="shared" si="1"/>
        <v>50.738916256157637</v>
      </c>
    </row>
    <row r="26" spans="1:10" ht="13" x14ac:dyDescent="0.15">
      <c r="A26" s="1" t="s">
        <v>21</v>
      </c>
      <c r="B26" s="19">
        <v>8</v>
      </c>
      <c r="C26" s="19">
        <f>+'Octubre 2015'!B26</f>
        <v>7</v>
      </c>
      <c r="D26" s="17">
        <f t="shared" si="9"/>
        <v>14.285714285714286</v>
      </c>
      <c r="E26" s="2">
        <f>+B26+'Septiembre 2016'!E26</f>
        <v>60</v>
      </c>
      <c r="F26" s="2">
        <f>+C26+'Septiembre 2016'!F26</f>
        <v>64</v>
      </c>
      <c r="G26" s="17">
        <f t="shared" si="10"/>
        <v>-6.25</v>
      </c>
      <c r="H26" s="2">
        <f>+B26-C26+'Septiembre 2016'!H26</f>
        <v>69</v>
      </c>
      <c r="I26" s="18">
        <f>+'Octubre 2015'!H26</f>
        <v>75</v>
      </c>
      <c r="J26" s="17">
        <f t="shared" si="1"/>
        <v>-8</v>
      </c>
    </row>
    <row r="27" spans="1:10" ht="13" x14ac:dyDescent="0.15">
      <c r="A27" s="1" t="s">
        <v>30</v>
      </c>
      <c r="B27" s="19"/>
      <c r="C27" s="19">
        <f>+'Octubre 2015'!B27</f>
        <v>0</v>
      </c>
      <c r="D27" s="17"/>
      <c r="E27" s="2">
        <f>+B27+'Septiembre 2016'!E27</f>
        <v>22</v>
      </c>
      <c r="F27" s="2">
        <f>+C27+'Septiembre 2016'!F27</f>
        <v>10</v>
      </c>
      <c r="G27" s="17">
        <f t="shared" si="10"/>
        <v>120</v>
      </c>
      <c r="H27" s="2">
        <f>+B27-C27+'Septiembre 2016'!H27</f>
        <v>25</v>
      </c>
      <c r="I27" s="18">
        <f>+'Octubre 2015'!H27</f>
        <v>11</v>
      </c>
      <c r="J27" s="17">
        <f t="shared" si="1"/>
        <v>127.27272727272727</v>
      </c>
    </row>
    <row r="28" spans="1:10" x14ac:dyDescent="0.15">
      <c r="A28" s="8" t="s">
        <v>27</v>
      </c>
      <c r="B28" s="6">
        <f>SUM(B20:B27)</f>
        <v>135</v>
      </c>
      <c r="C28" s="6">
        <f>SUM(C20:C27)</f>
        <v>118</v>
      </c>
      <c r="D28" s="7">
        <f>+(B28-C28)*100/C28</f>
        <v>14.40677966101695</v>
      </c>
      <c r="E28" s="6">
        <f>SUM(E20:E27)</f>
        <v>1251</v>
      </c>
      <c r="F28" s="6">
        <f>SUM(F20:F27)</f>
        <v>1038</v>
      </c>
      <c r="G28" s="7">
        <f>+(E28-F28)*100/F28</f>
        <v>20.520231213872833</v>
      </c>
      <c r="H28" s="6">
        <f>SUM(H20:H27)</f>
        <v>1487</v>
      </c>
      <c r="I28" s="6">
        <f>SUM(I20:I27)</f>
        <v>1236</v>
      </c>
      <c r="J28" s="7">
        <f>+(H28-I28)*100/I28</f>
        <v>20.307443365695793</v>
      </c>
    </row>
    <row r="29" spans="1:10" ht="14" x14ac:dyDescent="0.15">
      <c r="A29" s="16" t="s">
        <v>28</v>
      </c>
      <c r="B29" s="14">
        <f>+B7+B13+B19+B28</f>
        <v>2172</v>
      </c>
      <c r="C29" s="14">
        <f>+C7+C13+C19+C28</f>
        <v>2317</v>
      </c>
      <c r="D29" s="15">
        <f>+(B29-C29)*100/C29</f>
        <v>-6.2580923608113936</v>
      </c>
      <c r="E29" s="14">
        <f t="shared" ref="E29:I29" si="11">+E7+E13+E19+E28</f>
        <v>23671</v>
      </c>
      <c r="F29" s="14">
        <f t="shared" si="11"/>
        <v>21433</v>
      </c>
      <c r="G29" s="15">
        <f>+(E29-F29)*100/F29</f>
        <v>10.441842019316008</v>
      </c>
      <c r="H29" s="14">
        <f t="shared" si="11"/>
        <v>28331</v>
      </c>
      <c r="I29" s="14">
        <f t="shared" si="11"/>
        <v>25649</v>
      </c>
      <c r="J29" s="15">
        <f>+(H29-I29)*100/I29</f>
        <v>10.456548013567781</v>
      </c>
    </row>
    <row r="30" spans="1:10" x14ac:dyDescent="0.15">
      <c r="A30" s="13" t="s">
        <v>29</v>
      </c>
      <c r="B30" s="13">
        <f>+B29-B7</f>
        <v>1656</v>
      </c>
      <c r="C30" s="13">
        <f>+C29-C7</f>
        <v>1790</v>
      </c>
      <c r="D30" s="12">
        <f>+(B30-C30)*100/C30</f>
        <v>-7.4860335195530725</v>
      </c>
      <c r="E30" s="13">
        <f t="shared" ref="E30:I30" si="12">+E29-E7</f>
        <v>18057</v>
      </c>
      <c r="F30" s="13">
        <f t="shared" si="12"/>
        <v>16382</v>
      </c>
      <c r="G30" s="12">
        <f>+(E30-F30)*100/F30</f>
        <v>10.224636796483946</v>
      </c>
      <c r="H30" s="13">
        <f t="shared" si="12"/>
        <v>21691</v>
      </c>
      <c r="I30" s="13">
        <f t="shared" si="12"/>
        <v>19636</v>
      </c>
      <c r="J30" s="12">
        <f>+(H30-I30)*100/I30</f>
        <v>10.465471582807089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81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123</v>
      </c>
      <c r="C4" s="19">
        <f>+'Septiembre 2015'!B4</f>
        <v>147</v>
      </c>
      <c r="D4" s="17">
        <f>+(B4-C4)*100/C4</f>
        <v>-16.326530612244898</v>
      </c>
      <c r="E4" s="2">
        <f>+B4+'Agosto 2016'!E4</f>
        <v>1490</v>
      </c>
      <c r="F4" s="2">
        <f>+C4+'Agosto 2016'!F4</f>
        <v>1354</v>
      </c>
      <c r="G4" s="17">
        <f t="shared" ref="G4:G19" si="0">+(E4-F4)*100/F4</f>
        <v>10.044313146233383</v>
      </c>
      <c r="H4" s="2">
        <f>+B4-C4+'Agosto 2016'!H4</f>
        <v>1916</v>
      </c>
      <c r="I4" s="18">
        <f>+'Septiembre 2015'!H4</f>
        <v>1763</v>
      </c>
      <c r="J4" s="17">
        <f t="shared" ref="J4:J27" si="1">+(H4-I4)*100/I4</f>
        <v>8.6783891094724908</v>
      </c>
    </row>
    <row r="5" spans="1:10" ht="13" x14ac:dyDescent="0.15">
      <c r="A5" s="1" t="s">
        <v>5</v>
      </c>
      <c r="B5" s="19">
        <v>132</v>
      </c>
      <c r="C5" s="19">
        <f>+'Septiembre 2015'!B5</f>
        <v>133</v>
      </c>
      <c r="D5" s="17">
        <f t="shared" ref="D5:D18" si="2">+(B5-C5)*100/C5</f>
        <v>-0.75187969924812026</v>
      </c>
      <c r="E5" s="2">
        <f>+B5+'Agosto 2016'!E5</f>
        <v>1679</v>
      </c>
      <c r="F5" s="2">
        <f>+C5+'Agosto 2016'!F5</f>
        <v>1456</v>
      </c>
      <c r="G5" s="17">
        <f t="shared" ref="G5:G6" si="3">+(E5-F5)*100/F5</f>
        <v>15.315934065934066</v>
      </c>
      <c r="H5" s="2">
        <f>+B5-C5+'Agosto 2016'!H5</f>
        <v>2207</v>
      </c>
      <c r="I5" s="18">
        <f>+'Septiembre 2015'!H5</f>
        <v>1934</v>
      </c>
      <c r="J5" s="17">
        <f t="shared" si="1"/>
        <v>14.115822130299897</v>
      </c>
    </row>
    <row r="6" spans="1:10" ht="13" x14ac:dyDescent="0.15">
      <c r="A6" s="1" t="s">
        <v>6</v>
      </c>
      <c r="B6" s="19">
        <v>174</v>
      </c>
      <c r="C6" s="19">
        <f>+'Septiembre 2015'!B6</f>
        <v>174</v>
      </c>
      <c r="D6" s="17">
        <f t="shared" si="2"/>
        <v>0</v>
      </c>
      <c r="E6" s="2">
        <f>+B6+'Agosto 2016'!E6</f>
        <v>1929</v>
      </c>
      <c r="F6" s="2">
        <f>+C6+'Agosto 2016'!F6</f>
        <v>1714</v>
      </c>
      <c r="G6" s="17">
        <f t="shared" si="3"/>
        <v>12.543757292882146</v>
      </c>
      <c r="H6" s="2">
        <f>+B6-C6+'Agosto 2016'!H6</f>
        <v>2528</v>
      </c>
      <c r="I6" s="18">
        <f>+'Septiembre 2015'!H6</f>
        <v>2302</v>
      </c>
      <c r="J6" s="17">
        <f t="shared" si="1"/>
        <v>9.8175499565595139</v>
      </c>
    </row>
    <row r="7" spans="1:10" x14ac:dyDescent="0.15">
      <c r="A7" s="8" t="s">
        <v>1</v>
      </c>
      <c r="B7" s="6">
        <f t="shared" ref="B7" si="4">+B4+B5+B6</f>
        <v>429</v>
      </c>
      <c r="C7" s="6">
        <f>SUM(C4:C6)</f>
        <v>454</v>
      </c>
      <c r="D7" s="7">
        <f>+(B7-C7)*100/C7</f>
        <v>-5.5066079295154182</v>
      </c>
      <c r="E7" s="6">
        <f>SUM(E4:E6)</f>
        <v>5098</v>
      </c>
      <c r="F7" s="6">
        <f>SUM(F4:F6)</f>
        <v>4524</v>
      </c>
      <c r="G7" s="7">
        <f t="shared" si="0"/>
        <v>12.687886825817861</v>
      </c>
      <c r="H7" s="6">
        <f>SUM(H4:H6)</f>
        <v>6651</v>
      </c>
      <c r="I7" s="6">
        <f>SUM(I4:I6)</f>
        <v>5999</v>
      </c>
      <c r="J7" s="7">
        <f t="shared" si="1"/>
        <v>10.868478079679946</v>
      </c>
    </row>
    <row r="8" spans="1:10" ht="13" x14ac:dyDescent="0.15">
      <c r="A8" s="1" t="s">
        <v>7</v>
      </c>
      <c r="B8" s="19">
        <v>165</v>
      </c>
      <c r="C8" s="19">
        <f>+'Septiembre 2015'!B8</f>
        <v>200</v>
      </c>
      <c r="D8" s="17">
        <f t="shared" si="2"/>
        <v>-17.5</v>
      </c>
      <c r="E8" s="2">
        <f>+B8+'Agosto 2016'!E8</f>
        <v>1985</v>
      </c>
      <c r="F8" s="2">
        <f>+C8+'Agosto 2016'!F8</f>
        <v>1889</v>
      </c>
      <c r="G8" s="17">
        <f t="shared" ref="G8:G12" si="5">+(E8-F8)*100/F8</f>
        <v>5.0820539968237162</v>
      </c>
      <c r="H8" s="2">
        <f>+B8-C8+'Agosto 2016'!H8</f>
        <v>2596</v>
      </c>
      <c r="I8" s="18">
        <f>+'Septiembre 2015'!H8</f>
        <v>2458</v>
      </c>
      <c r="J8" s="17">
        <f t="shared" si="1"/>
        <v>5.6143205858421483</v>
      </c>
    </row>
    <row r="9" spans="1:10" ht="13" x14ac:dyDescent="0.15">
      <c r="A9" s="1" t="s">
        <v>8</v>
      </c>
      <c r="B9" s="19">
        <v>199</v>
      </c>
      <c r="C9" s="19">
        <f>+'Septiembre 2015'!B9</f>
        <v>199</v>
      </c>
      <c r="D9" s="17">
        <f t="shared" si="2"/>
        <v>0</v>
      </c>
      <c r="E9" s="2">
        <f>+B9+'Agosto 2016'!E9</f>
        <v>2275</v>
      </c>
      <c r="F9" s="2">
        <f>+C9+'Agosto 2016'!F9</f>
        <v>2054</v>
      </c>
      <c r="G9" s="17">
        <f t="shared" si="5"/>
        <v>10.759493670886076</v>
      </c>
      <c r="H9" s="2">
        <f>+B9-C9+'Agosto 2016'!H9</f>
        <v>3018</v>
      </c>
      <c r="I9" s="18">
        <f>+'Septiembre 2015'!H9</f>
        <v>2730</v>
      </c>
      <c r="J9" s="17">
        <f t="shared" si="1"/>
        <v>10.549450549450549</v>
      </c>
    </row>
    <row r="10" spans="1:10" ht="13" x14ac:dyDescent="0.15">
      <c r="A10" s="1" t="s">
        <v>9</v>
      </c>
      <c r="B10" s="19">
        <v>305</v>
      </c>
      <c r="C10" s="19">
        <f>+'Septiembre 2015'!B10</f>
        <v>272</v>
      </c>
      <c r="D10" s="17">
        <f t="shared" si="2"/>
        <v>12.132352941176471</v>
      </c>
      <c r="E10" s="2">
        <f>+B10+'Agosto 2016'!E10</f>
        <v>3136</v>
      </c>
      <c r="F10" s="2">
        <f>+C10+'Agosto 2016'!F10</f>
        <v>2878</v>
      </c>
      <c r="G10" s="17">
        <f t="shared" si="5"/>
        <v>8.9645587213342601</v>
      </c>
      <c r="H10" s="2">
        <f>+B10-C10+'Agosto 2016'!H10</f>
        <v>4139</v>
      </c>
      <c r="I10" s="18">
        <f>+'Septiembre 2015'!H10</f>
        <v>3848</v>
      </c>
      <c r="J10" s="17">
        <f t="shared" si="1"/>
        <v>7.5623700623700625</v>
      </c>
    </row>
    <row r="11" spans="1:10" ht="13" x14ac:dyDescent="0.15">
      <c r="A11" s="1" t="s">
        <v>10</v>
      </c>
      <c r="B11" s="19">
        <v>199</v>
      </c>
      <c r="C11" s="19">
        <f>+'Septiembre 2015'!B11</f>
        <v>198</v>
      </c>
      <c r="D11" s="17">
        <f t="shared" si="2"/>
        <v>0.50505050505050508</v>
      </c>
      <c r="E11" s="2">
        <f>+B11+'Agosto 2016'!E11</f>
        <v>2212</v>
      </c>
      <c r="F11" s="2">
        <f>+C11+'Agosto 2016'!F11</f>
        <v>1949</v>
      </c>
      <c r="G11" s="17">
        <f t="shared" si="5"/>
        <v>13.494099538224731</v>
      </c>
      <c r="H11" s="2">
        <f>+B11-C11+'Agosto 2016'!H11</f>
        <v>2951</v>
      </c>
      <c r="I11" s="18">
        <f>+'Septiembre 2015'!H11</f>
        <v>2593</v>
      </c>
      <c r="J11" s="17">
        <f t="shared" si="1"/>
        <v>13.806401851137679</v>
      </c>
    </row>
    <row r="12" spans="1:10" ht="13" x14ac:dyDescent="0.15">
      <c r="A12" s="1" t="s">
        <v>11</v>
      </c>
      <c r="B12" s="19">
        <v>206</v>
      </c>
      <c r="C12" s="19">
        <f>+'Septiembre 2015'!B12</f>
        <v>180</v>
      </c>
      <c r="D12" s="17">
        <f t="shared" si="2"/>
        <v>14.444444444444445</v>
      </c>
      <c r="E12" s="2">
        <f>+B12+'Agosto 2016'!E12</f>
        <v>2208</v>
      </c>
      <c r="F12" s="2">
        <f>+C12+'Agosto 2016'!F12</f>
        <v>1885</v>
      </c>
      <c r="G12" s="17">
        <f t="shared" si="5"/>
        <v>17.135278514588858</v>
      </c>
      <c r="H12" s="2">
        <f>+B12-C12+'Agosto 2016'!H12</f>
        <v>2926</v>
      </c>
      <c r="I12" s="18">
        <f>+'Septiembre 2015'!H12</f>
        <v>2486</v>
      </c>
      <c r="J12" s="17">
        <f t="shared" si="1"/>
        <v>17.699115044247787</v>
      </c>
    </row>
    <row r="13" spans="1:10" x14ac:dyDescent="0.15">
      <c r="A13" s="8" t="s">
        <v>2</v>
      </c>
      <c r="B13" s="6">
        <f t="shared" ref="B13" si="6">+B8+B9+B10+B11+B12</f>
        <v>1074</v>
      </c>
      <c r="C13" s="6">
        <f>SUM(C8:C12)</f>
        <v>1049</v>
      </c>
      <c r="D13" s="7">
        <f>+(B13-C13)*100/C13</f>
        <v>2.3832221163012393</v>
      </c>
      <c r="E13" s="6">
        <f>SUM(E8:E12)</f>
        <v>11816</v>
      </c>
      <c r="F13" s="6">
        <f>SUM(F8:F12)</f>
        <v>10655</v>
      </c>
      <c r="G13" s="7">
        <f t="shared" si="0"/>
        <v>10.896292820272173</v>
      </c>
      <c r="H13" s="6">
        <f>SUM(H8:H12)</f>
        <v>15630</v>
      </c>
      <c r="I13" s="6">
        <f>SUM(I8:I12)</f>
        <v>14115</v>
      </c>
      <c r="J13" s="7">
        <f t="shared" si="1"/>
        <v>10.73326248671626</v>
      </c>
    </row>
    <row r="14" spans="1:10" ht="13" x14ac:dyDescent="0.15">
      <c r="A14" s="1" t="s">
        <v>12</v>
      </c>
      <c r="B14" s="19">
        <v>91</v>
      </c>
      <c r="C14" s="19">
        <f>+'Septiembre 2015'!B14</f>
        <v>82</v>
      </c>
      <c r="D14" s="17">
        <f t="shared" si="2"/>
        <v>10.975609756097562</v>
      </c>
      <c r="E14" s="2">
        <f>+B14+'Agosto 2016'!E14</f>
        <v>1069</v>
      </c>
      <c r="F14" s="2">
        <f>+C14+'Agosto 2016'!F14</f>
        <v>915</v>
      </c>
      <c r="G14" s="17">
        <f t="shared" ref="G14:G18" si="7">+(E14-F14)*100/F14</f>
        <v>16.830601092896174</v>
      </c>
      <c r="H14" s="2">
        <f>+B14-C14+'Agosto 2016'!H14</f>
        <v>1440</v>
      </c>
      <c r="I14" s="18">
        <f>+'Septiembre 2015'!H14</f>
        <v>1233</v>
      </c>
      <c r="J14" s="17">
        <f t="shared" si="1"/>
        <v>16.788321167883211</v>
      </c>
    </row>
    <row r="15" spans="1:10" ht="13" x14ac:dyDescent="0.15">
      <c r="A15" s="1" t="s">
        <v>13</v>
      </c>
      <c r="B15" s="19">
        <v>59</v>
      </c>
      <c r="C15" s="19">
        <f>+'Septiembre 2015'!B15</f>
        <v>89</v>
      </c>
      <c r="D15" s="17">
        <f t="shared" si="2"/>
        <v>-33.707865168539328</v>
      </c>
      <c r="E15" s="2">
        <f>+B15+'Agosto 2016'!E15</f>
        <v>780</v>
      </c>
      <c r="F15" s="2">
        <f>+C15+'Agosto 2016'!F15</f>
        <v>729</v>
      </c>
      <c r="G15" s="17">
        <f t="shared" si="7"/>
        <v>6.9958847736625511</v>
      </c>
      <c r="H15" s="2">
        <f>+B15-C15+'Agosto 2016'!H15</f>
        <v>1065</v>
      </c>
      <c r="I15" s="18">
        <f>+'Septiembre 2015'!H15</f>
        <v>988</v>
      </c>
      <c r="J15" s="17">
        <f t="shared" si="1"/>
        <v>7.7935222672064777</v>
      </c>
    </row>
    <row r="16" spans="1:10" ht="13" x14ac:dyDescent="0.15">
      <c r="A16" s="1" t="s">
        <v>14</v>
      </c>
      <c r="B16" s="19">
        <v>76</v>
      </c>
      <c r="C16" s="19">
        <f>+'Septiembre 2015'!B16</f>
        <v>70</v>
      </c>
      <c r="D16" s="17">
        <f t="shared" si="2"/>
        <v>8.5714285714285712</v>
      </c>
      <c r="E16" s="2">
        <f>+B16+'Agosto 2016'!E16</f>
        <v>793</v>
      </c>
      <c r="F16" s="2">
        <f>+C16+'Agosto 2016'!F16</f>
        <v>651</v>
      </c>
      <c r="G16" s="17">
        <f t="shared" si="7"/>
        <v>21.812596006144393</v>
      </c>
      <c r="H16" s="2">
        <f>+B16-C16+'Agosto 2016'!H16</f>
        <v>1079</v>
      </c>
      <c r="I16" s="18">
        <f>+'Septiembre 2015'!H16</f>
        <v>882</v>
      </c>
      <c r="J16" s="17">
        <f t="shared" si="1"/>
        <v>22.335600907029477</v>
      </c>
    </row>
    <row r="17" spans="1:10" ht="13" x14ac:dyDescent="0.15">
      <c r="A17" s="1" t="s">
        <v>15</v>
      </c>
      <c r="B17" s="19">
        <v>57</v>
      </c>
      <c r="C17" s="19">
        <f>+'Septiembre 2015'!B17</f>
        <v>54</v>
      </c>
      <c r="D17" s="17">
        <f t="shared" si="2"/>
        <v>5.5555555555555554</v>
      </c>
      <c r="E17" s="2">
        <f>+B17+'Agosto 2016'!E17</f>
        <v>542</v>
      </c>
      <c r="F17" s="2">
        <f>+C17+'Agosto 2016'!F17</f>
        <v>490</v>
      </c>
      <c r="G17" s="17">
        <f t="shared" si="7"/>
        <v>10.612244897959183</v>
      </c>
      <c r="H17" s="2">
        <f>+B17-C17+'Agosto 2016'!H17</f>
        <v>739</v>
      </c>
      <c r="I17" s="18">
        <f>+'Septiembre 2015'!H17</f>
        <v>632</v>
      </c>
      <c r="J17" s="17">
        <f t="shared" si="1"/>
        <v>16.930379746835442</v>
      </c>
    </row>
    <row r="18" spans="1:10" ht="13" x14ac:dyDescent="0.15">
      <c r="A18" s="1" t="s">
        <v>31</v>
      </c>
      <c r="B18" s="19">
        <v>25</v>
      </c>
      <c r="C18" s="19">
        <f>+'Septiembre 2015'!B18</f>
        <v>22</v>
      </c>
      <c r="D18" s="17">
        <f t="shared" si="2"/>
        <v>13.636363636363637</v>
      </c>
      <c r="E18" s="2">
        <f>+B18+'Agosto 2016'!E18</f>
        <v>285</v>
      </c>
      <c r="F18" s="2">
        <f>+C18+'Agosto 2016'!F18</f>
        <v>232</v>
      </c>
      <c r="G18" s="17">
        <f t="shared" si="7"/>
        <v>22.844827586206897</v>
      </c>
      <c r="H18" s="2">
        <f>+B18-C18+'Agosto 2016'!H18</f>
        <v>402</v>
      </c>
      <c r="I18" s="18">
        <f>+'Septiembre 2015'!H18</f>
        <v>312</v>
      </c>
      <c r="J18" s="17">
        <f t="shared" si="1"/>
        <v>28.846153846153847</v>
      </c>
    </row>
    <row r="19" spans="1:10" x14ac:dyDescent="0.15">
      <c r="A19" s="8" t="s">
        <v>3</v>
      </c>
      <c r="B19" s="6">
        <f t="shared" ref="B19" si="8">+B14+B16+B15+B17+B18</f>
        <v>308</v>
      </c>
      <c r="C19" s="6">
        <f>SUM(C14:C18)</f>
        <v>317</v>
      </c>
      <c r="D19" s="7">
        <f>+(B19-C19)*100/C19</f>
        <v>-2.8391167192429023</v>
      </c>
      <c r="E19" s="6">
        <f>SUM(E14:E18)</f>
        <v>3469</v>
      </c>
      <c r="F19" s="6">
        <f>SUM(F14:F18)</f>
        <v>3017</v>
      </c>
      <c r="G19" s="7">
        <f t="shared" si="0"/>
        <v>14.981769970169042</v>
      </c>
      <c r="H19" s="6">
        <f>SUM(H14:H18)</f>
        <v>4725</v>
      </c>
      <c r="I19" s="6">
        <f>SUM(I14:I18)</f>
        <v>4047</v>
      </c>
      <c r="J19" s="7">
        <f t="shared" si="1"/>
        <v>16.7531504818384</v>
      </c>
    </row>
    <row r="20" spans="1:10" ht="13" x14ac:dyDescent="0.15">
      <c r="A20" s="1" t="s">
        <v>16</v>
      </c>
      <c r="B20" s="19">
        <v>19</v>
      </c>
      <c r="C20" s="19">
        <f>+'Septiembre 2015'!B20</f>
        <v>24</v>
      </c>
      <c r="D20" s="17">
        <f t="shared" ref="D20:D26" si="9">+(B20-C20)*100/C20</f>
        <v>-20.833333333333332</v>
      </c>
      <c r="E20" s="2">
        <f>+B20+'Agosto 2016'!E20</f>
        <v>240</v>
      </c>
      <c r="F20" s="2">
        <f>+C20+'Agosto 2016'!F20</f>
        <v>202</v>
      </c>
      <c r="G20" s="17">
        <f t="shared" ref="G20:G27" si="10">+(E20-F20)*100/F20</f>
        <v>18.811881188118811</v>
      </c>
      <c r="H20" s="2">
        <f>+B20-C20+'Agosto 2016'!H20</f>
        <v>312</v>
      </c>
      <c r="I20" s="18">
        <f>+'Septiembre 2015'!H20</f>
        <v>268</v>
      </c>
      <c r="J20" s="17">
        <f t="shared" si="1"/>
        <v>16.417910447761194</v>
      </c>
    </row>
    <row r="21" spans="1:10" ht="13" x14ac:dyDescent="0.15">
      <c r="A21" s="1" t="s">
        <v>17</v>
      </c>
      <c r="B21" s="19">
        <v>19</v>
      </c>
      <c r="C21" s="19">
        <f>+'Septiembre 2015'!B21</f>
        <v>20</v>
      </c>
      <c r="D21" s="17">
        <f t="shared" si="9"/>
        <v>-5</v>
      </c>
      <c r="E21" s="2">
        <f>+B21+'Agosto 2016'!E21</f>
        <v>245</v>
      </c>
      <c r="F21" s="2">
        <f>+C21+'Agosto 2016'!F21</f>
        <v>214</v>
      </c>
      <c r="G21" s="17">
        <f t="shared" si="10"/>
        <v>14.485981308411215</v>
      </c>
      <c r="H21" s="2">
        <f>+B21-C21+'Agosto 2016'!H21</f>
        <v>334</v>
      </c>
      <c r="I21" s="18">
        <f>+'Septiembre 2015'!H21</f>
        <v>290</v>
      </c>
      <c r="J21" s="17">
        <f t="shared" si="1"/>
        <v>15.172413793103448</v>
      </c>
    </row>
    <row r="22" spans="1:10" ht="13" x14ac:dyDescent="0.15">
      <c r="A22" s="1" t="s">
        <v>19</v>
      </c>
      <c r="B22" s="19">
        <v>11</v>
      </c>
      <c r="C22" s="19">
        <f>+'Septiembre 2015'!B22</f>
        <v>12</v>
      </c>
      <c r="D22" s="17">
        <f t="shared" si="9"/>
        <v>-8.3333333333333339</v>
      </c>
      <c r="E22" s="2">
        <f>+B22+'Agosto 2016'!E22</f>
        <v>106</v>
      </c>
      <c r="F22" s="2">
        <f>+C22+'Agosto 2016'!F22</f>
        <v>100</v>
      </c>
      <c r="G22" s="17">
        <f t="shared" si="10"/>
        <v>6</v>
      </c>
      <c r="H22" s="2">
        <f>+B22-C22+'Agosto 2016'!H22</f>
        <v>137</v>
      </c>
      <c r="I22" s="18">
        <f>+'Septiembre 2015'!H22</f>
        <v>136</v>
      </c>
      <c r="J22" s="17">
        <f t="shared" si="1"/>
        <v>0.73529411764705888</v>
      </c>
    </row>
    <row r="23" spans="1:10" ht="13" x14ac:dyDescent="0.15">
      <c r="A23" s="1" t="s">
        <v>18</v>
      </c>
      <c r="B23" s="19">
        <v>7</v>
      </c>
      <c r="C23" s="19">
        <f>+'Septiembre 2015'!B23</f>
        <v>9</v>
      </c>
      <c r="D23" s="17">
        <f t="shared" si="9"/>
        <v>-22.222222222222221</v>
      </c>
      <c r="E23" s="2">
        <f>+B23+'Agosto 2016'!E23</f>
        <v>116</v>
      </c>
      <c r="F23" s="2">
        <f>+C23+'Agosto 2016'!F23</f>
        <v>103</v>
      </c>
      <c r="G23" s="17">
        <f t="shared" si="10"/>
        <v>12.621359223300971</v>
      </c>
      <c r="H23" s="2">
        <f>+B23-C23+'Agosto 2016'!H23</f>
        <v>158</v>
      </c>
      <c r="I23" s="18">
        <f>+'Septiembre 2015'!H23</f>
        <v>141</v>
      </c>
      <c r="J23" s="17">
        <f t="shared" si="1"/>
        <v>12.056737588652481</v>
      </c>
    </row>
    <row r="24" spans="1:10" ht="13" x14ac:dyDescent="0.15">
      <c r="A24" s="1" t="s">
        <v>20</v>
      </c>
      <c r="B24" s="19">
        <v>5</v>
      </c>
      <c r="C24" s="19">
        <f>+'Septiembre 2015'!B24</f>
        <v>12</v>
      </c>
      <c r="D24" s="17">
        <f t="shared" si="9"/>
        <v>-58.333333333333336</v>
      </c>
      <c r="E24" s="2">
        <f>+B24+'Agosto 2016'!E24</f>
        <v>97</v>
      </c>
      <c r="F24" s="2">
        <f>+C24+'Agosto 2016'!F24</f>
        <v>92</v>
      </c>
      <c r="G24" s="17">
        <f t="shared" si="10"/>
        <v>5.4347826086956523</v>
      </c>
      <c r="H24" s="2">
        <f>+B24-C24+'Agosto 2016'!H24</f>
        <v>126</v>
      </c>
      <c r="I24" s="18">
        <f>+'Septiembre 2015'!H24</f>
        <v>117</v>
      </c>
      <c r="J24" s="17">
        <f t="shared" si="1"/>
        <v>7.6923076923076925</v>
      </c>
    </row>
    <row r="25" spans="1:10" ht="13" x14ac:dyDescent="0.15">
      <c r="A25" s="1" t="s">
        <v>22</v>
      </c>
      <c r="B25" s="19">
        <v>21</v>
      </c>
      <c r="C25" s="19">
        <f>+'Septiembre 2015'!B25</f>
        <v>16</v>
      </c>
      <c r="D25" s="17">
        <f t="shared" si="9"/>
        <v>31.25</v>
      </c>
      <c r="E25" s="2">
        <f>+B25+'Agosto 2016'!E25</f>
        <v>238</v>
      </c>
      <c r="F25" s="2">
        <f>+C25+'Agosto 2016'!F25</f>
        <v>142</v>
      </c>
      <c r="G25" s="17">
        <f t="shared" si="10"/>
        <v>67.605633802816897</v>
      </c>
      <c r="H25" s="2">
        <f>+B25-C25+'Agosto 2016'!H25</f>
        <v>310</v>
      </c>
      <c r="I25" s="18">
        <f>+'Septiembre 2015'!H25</f>
        <v>197</v>
      </c>
      <c r="J25" s="17">
        <f t="shared" si="1"/>
        <v>57.360406091370557</v>
      </c>
    </row>
    <row r="26" spans="1:10" ht="13" x14ac:dyDescent="0.15">
      <c r="A26" s="1" t="s">
        <v>21</v>
      </c>
      <c r="B26" s="19">
        <v>4</v>
      </c>
      <c r="C26" s="19">
        <f>+'Septiembre 2015'!B26</f>
        <v>11</v>
      </c>
      <c r="D26" s="17">
        <f t="shared" si="9"/>
        <v>-63.636363636363633</v>
      </c>
      <c r="E26" s="2">
        <f>+B26+'Agosto 2016'!E26</f>
        <v>52</v>
      </c>
      <c r="F26" s="2">
        <f>+C26+'Agosto 2016'!F26</f>
        <v>57</v>
      </c>
      <c r="G26" s="17">
        <f t="shared" si="10"/>
        <v>-8.7719298245614041</v>
      </c>
      <c r="H26" s="2">
        <f>+B26-C26+'Agosto 2016'!H26</f>
        <v>68</v>
      </c>
      <c r="I26" s="18">
        <f>+'Septiembre 2015'!H26</f>
        <v>77</v>
      </c>
      <c r="J26" s="17">
        <f t="shared" si="1"/>
        <v>-11.688311688311689</v>
      </c>
    </row>
    <row r="27" spans="1:10" ht="13" x14ac:dyDescent="0.15">
      <c r="A27" s="1" t="s">
        <v>30</v>
      </c>
      <c r="B27" s="19">
        <v>2</v>
      </c>
      <c r="C27" s="19">
        <f>+'Septiembre 2015'!B27</f>
        <v>0</v>
      </c>
      <c r="D27" s="17"/>
      <c r="E27" s="2">
        <f>+B27+'Agosto 2016'!E27</f>
        <v>22</v>
      </c>
      <c r="F27" s="2">
        <f>+C27+'Agosto 2016'!F27</f>
        <v>10</v>
      </c>
      <c r="G27" s="17">
        <f t="shared" si="10"/>
        <v>120</v>
      </c>
      <c r="H27" s="2">
        <f>+B27-C27+'Agosto 2016'!H27</f>
        <v>25</v>
      </c>
      <c r="I27" s="18">
        <f>+'Septiembre 2015'!H27</f>
        <v>11</v>
      </c>
      <c r="J27" s="17">
        <f t="shared" si="1"/>
        <v>127.27272727272727</v>
      </c>
    </row>
    <row r="28" spans="1:10" x14ac:dyDescent="0.15">
      <c r="A28" s="8" t="s">
        <v>27</v>
      </c>
      <c r="B28" s="6">
        <f>SUM(B20:B27)</f>
        <v>88</v>
      </c>
      <c r="C28" s="6">
        <f>SUM(C20:C27)</f>
        <v>104</v>
      </c>
      <c r="D28" s="7">
        <f>+(B28-C28)*100/C28</f>
        <v>-15.384615384615385</v>
      </c>
      <c r="E28" s="6">
        <f>SUM(E20:E27)</f>
        <v>1116</v>
      </c>
      <c r="F28" s="6">
        <f>SUM(F20:F27)</f>
        <v>920</v>
      </c>
      <c r="G28" s="7">
        <f>+(E28-F28)*100/F28</f>
        <v>21.304347826086957</v>
      </c>
      <c r="H28" s="6">
        <f>SUM(H20:H27)</f>
        <v>1470</v>
      </c>
      <c r="I28" s="6">
        <f>SUM(I20:I27)</f>
        <v>1237</v>
      </c>
      <c r="J28" s="7">
        <f>+(H28-I28)*100/I28</f>
        <v>18.835893290218269</v>
      </c>
    </row>
    <row r="29" spans="1:10" ht="14" x14ac:dyDescent="0.15">
      <c r="A29" s="16" t="s">
        <v>28</v>
      </c>
      <c r="B29" s="14">
        <f>+B7+B13+B19+B28</f>
        <v>1899</v>
      </c>
      <c r="C29" s="14">
        <f>+C7+C13+C19+C28</f>
        <v>1924</v>
      </c>
      <c r="D29" s="15">
        <f>+(B29-C29)*100/C29</f>
        <v>-1.2993762993762994</v>
      </c>
      <c r="E29" s="14">
        <f t="shared" ref="E29:I29" si="11">+E7+E13+E19+E28</f>
        <v>21499</v>
      </c>
      <c r="F29" s="14">
        <f t="shared" si="11"/>
        <v>19116</v>
      </c>
      <c r="G29" s="15">
        <f>+(E29-F29)*100/F29</f>
        <v>12.465997070516844</v>
      </c>
      <c r="H29" s="14">
        <f t="shared" si="11"/>
        <v>28476</v>
      </c>
      <c r="I29" s="14">
        <f t="shared" si="11"/>
        <v>25398</v>
      </c>
      <c r="J29" s="15">
        <f>+(H29-I29)*100/I29</f>
        <v>12.119064493267187</v>
      </c>
    </row>
    <row r="30" spans="1:10" x14ac:dyDescent="0.15">
      <c r="A30" s="13" t="s">
        <v>29</v>
      </c>
      <c r="B30" s="13">
        <f>+B29-B7</f>
        <v>1470</v>
      </c>
      <c r="C30" s="13">
        <f>+C29-C7</f>
        <v>1470</v>
      </c>
      <c r="D30" s="12">
        <f>+(B30-C30)*100/C30</f>
        <v>0</v>
      </c>
      <c r="E30" s="13">
        <f t="shared" ref="E30:I30" si="12">+E29-E7</f>
        <v>16401</v>
      </c>
      <c r="F30" s="13">
        <f t="shared" si="12"/>
        <v>14592</v>
      </c>
      <c r="G30" s="12">
        <f>+(E30-F30)*100/F30</f>
        <v>12.397203947368421</v>
      </c>
      <c r="H30" s="13">
        <f t="shared" si="12"/>
        <v>21825</v>
      </c>
      <c r="I30" s="13">
        <f t="shared" si="12"/>
        <v>19399</v>
      </c>
      <c r="J30" s="12">
        <f>+(H30-I30)*100/I30</f>
        <v>12.505799268003505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82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0" t="s">
        <v>24</v>
      </c>
      <c r="C2" s="21"/>
      <c r="D2" s="22"/>
      <c r="E2" s="20" t="s">
        <v>25</v>
      </c>
      <c r="F2" s="21"/>
      <c r="G2" s="22"/>
      <c r="H2" s="20" t="s">
        <v>26</v>
      </c>
      <c r="I2" s="21"/>
      <c r="J2" s="22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19">
        <v>139</v>
      </c>
      <c r="C4" s="19">
        <f>+'Agosto 2015'!B4</f>
        <v>131</v>
      </c>
      <c r="D4" s="17">
        <f>+(B4-C4)*100/C4</f>
        <v>6.106870229007634</v>
      </c>
      <c r="E4" s="2">
        <f>+B4+'Julio 2016'!E4</f>
        <v>1367</v>
      </c>
      <c r="F4" s="2">
        <f>+C4+'Julio 2016'!F4</f>
        <v>1207</v>
      </c>
      <c r="G4" s="17">
        <f t="shared" ref="G4:G19" si="0">+(E4-F4)*100/F4</f>
        <v>13.256006628003314</v>
      </c>
      <c r="H4" s="2">
        <f>+B4-C4+'Julio 2016'!H4</f>
        <v>1940</v>
      </c>
      <c r="I4" s="18">
        <f>+'Agosto 2015'!H4</f>
        <v>1741</v>
      </c>
      <c r="J4" s="17">
        <f t="shared" ref="J4:J27" si="1">+(H4-I4)*100/I4</f>
        <v>11.430212521539346</v>
      </c>
    </row>
    <row r="5" spans="1:10" ht="13" x14ac:dyDescent="0.15">
      <c r="A5" s="1" t="s">
        <v>5</v>
      </c>
      <c r="B5" s="19">
        <v>174</v>
      </c>
      <c r="C5" s="19">
        <f>+'Agosto 2015'!B5</f>
        <v>125</v>
      </c>
      <c r="D5" s="17">
        <f t="shared" ref="D5:D18" si="2">+(B5-C5)*100/C5</f>
        <v>39.200000000000003</v>
      </c>
      <c r="E5" s="2">
        <f>+B5+'Julio 2016'!E5</f>
        <v>1547</v>
      </c>
      <c r="F5" s="2">
        <f>+C5+'Julio 2016'!F5</f>
        <v>1323</v>
      </c>
      <c r="G5" s="17">
        <f t="shared" ref="G5:G6" si="3">+(E5-F5)*100/F5</f>
        <v>16.93121693121693</v>
      </c>
      <c r="H5" s="2">
        <f>+B5-C5+'Julio 2016'!H5</f>
        <v>2208</v>
      </c>
      <c r="I5" s="18">
        <f>+'Agosto 2015'!H5</f>
        <v>1926</v>
      </c>
      <c r="J5" s="17">
        <f t="shared" si="1"/>
        <v>14.641744548286605</v>
      </c>
    </row>
    <row r="6" spans="1:10" ht="13" x14ac:dyDescent="0.15">
      <c r="A6" s="1" t="s">
        <v>6</v>
      </c>
      <c r="B6" s="19">
        <v>186</v>
      </c>
      <c r="C6" s="19">
        <f>+'Agosto 2015'!B6</f>
        <v>146</v>
      </c>
      <c r="D6" s="17">
        <f t="shared" si="2"/>
        <v>27.397260273972602</v>
      </c>
      <c r="E6" s="2">
        <f>+B6+'Julio 2016'!E6</f>
        <v>1755</v>
      </c>
      <c r="F6" s="2">
        <f>+C6+'Julio 2016'!F6</f>
        <v>1540</v>
      </c>
      <c r="G6" s="17">
        <f t="shared" si="3"/>
        <v>13.961038961038961</v>
      </c>
      <c r="H6" s="2">
        <f>+B6-C6+'Julio 2016'!H6</f>
        <v>2528</v>
      </c>
      <c r="I6" s="18">
        <f>+'Agosto 2015'!H6</f>
        <v>2293</v>
      </c>
      <c r="J6" s="17">
        <f t="shared" si="1"/>
        <v>10.248582642825992</v>
      </c>
    </row>
    <row r="7" spans="1:10" x14ac:dyDescent="0.15">
      <c r="A7" s="8" t="s">
        <v>1</v>
      </c>
      <c r="B7" s="6">
        <f t="shared" ref="B7" si="4">+B4+B5+B6</f>
        <v>499</v>
      </c>
      <c r="C7" s="6">
        <f>SUM(C4:C6)</f>
        <v>402</v>
      </c>
      <c r="D7" s="7">
        <f>+(B7-C7)*100/C7</f>
        <v>24.129353233830845</v>
      </c>
      <c r="E7" s="6">
        <f>SUM(E4:E6)</f>
        <v>4669</v>
      </c>
      <c r="F7" s="6">
        <f>SUM(F4:F6)</f>
        <v>4070</v>
      </c>
      <c r="G7" s="7">
        <f t="shared" si="0"/>
        <v>14.717444717444717</v>
      </c>
      <c r="H7" s="6">
        <f>SUM(H4:H6)</f>
        <v>6676</v>
      </c>
      <c r="I7" s="6">
        <f>SUM(I4:I6)</f>
        <v>5960</v>
      </c>
      <c r="J7" s="7">
        <f t="shared" si="1"/>
        <v>12.013422818791947</v>
      </c>
    </row>
    <row r="8" spans="1:10" ht="13" x14ac:dyDescent="0.15">
      <c r="A8" s="1" t="s">
        <v>7</v>
      </c>
      <c r="B8" s="19">
        <v>192</v>
      </c>
      <c r="C8" s="19">
        <f>+'Agosto 2015'!B8</f>
        <v>183</v>
      </c>
      <c r="D8" s="17">
        <f t="shared" si="2"/>
        <v>4.918032786885246</v>
      </c>
      <c r="E8" s="2">
        <f>+B8+'Julio 2016'!E8</f>
        <v>1820</v>
      </c>
      <c r="F8" s="2">
        <f>+C8+'Julio 2016'!F8</f>
        <v>1689</v>
      </c>
      <c r="G8" s="17">
        <f t="shared" ref="G8:G12" si="5">+(E8-F8)*100/F8</f>
        <v>7.7560686796921257</v>
      </c>
      <c r="H8" s="2">
        <f>+B8-C8+'Julio 2016'!H8</f>
        <v>2631</v>
      </c>
      <c r="I8" s="18">
        <f>+'Agosto 2015'!H8</f>
        <v>2414</v>
      </c>
      <c r="J8" s="17">
        <f t="shared" si="1"/>
        <v>8.9892294946147473</v>
      </c>
    </row>
    <row r="9" spans="1:10" ht="13" x14ac:dyDescent="0.15">
      <c r="A9" s="1" t="s">
        <v>8</v>
      </c>
      <c r="B9" s="19">
        <v>198</v>
      </c>
      <c r="C9" s="19">
        <f>+'Agosto 2015'!B9</f>
        <v>165</v>
      </c>
      <c r="D9" s="17">
        <f t="shared" si="2"/>
        <v>20</v>
      </c>
      <c r="E9" s="2">
        <f>+B9+'Julio 2016'!E9</f>
        <v>2076</v>
      </c>
      <c r="F9" s="2">
        <f>+C9+'Julio 2016'!F9</f>
        <v>1855</v>
      </c>
      <c r="G9" s="17">
        <f t="shared" si="5"/>
        <v>11.913746630727763</v>
      </c>
      <c r="H9" s="2">
        <f>+B9-C9+'Julio 2016'!H9</f>
        <v>3018</v>
      </c>
      <c r="I9" s="18">
        <f>+'Agosto 2015'!H9</f>
        <v>2729</v>
      </c>
      <c r="J9" s="17">
        <f t="shared" si="1"/>
        <v>10.589959692194943</v>
      </c>
    </row>
    <row r="10" spans="1:10" ht="13" x14ac:dyDescent="0.15">
      <c r="A10" s="1" t="s">
        <v>9</v>
      </c>
      <c r="B10" s="19">
        <v>280</v>
      </c>
      <c r="C10" s="19">
        <f>+'Agosto 2015'!B10</f>
        <v>252</v>
      </c>
      <c r="D10" s="17">
        <f t="shared" si="2"/>
        <v>11.111111111111111</v>
      </c>
      <c r="E10" s="2">
        <f>+B10+'Julio 2016'!E10</f>
        <v>2831</v>
      </c>
      <c r="F10" s="2">
        <f>+C10+'Julio 2016'!F10</f>
        <v>2606</v>
      </c>
      <c r="G10" s="17">
        <f t="shared" si="5"/>
        <v>8.6339217191097468</v>
      </c>
      <c r="H10" s="2">
        <f>+B10-C10+'Julio 2016'!H10</f>
        <v>4106</v>
      </c>
      <c r="I10" s="18">
        <f>+'Agosto 2015'!H10</f>
        <v>3833</v>
      </c>
      <c r="J10" s="17">
        <f t="shared" si="1"/>
        <v>7.1223584659535613</v>
      </c>
    </row>
    <row r="11" spans="1:10" ht="13" x14ac:dyDescent="0.15">
      <c r="A11" s="1" t="s">
        <v>10</v>
      </c>
      <c r="B11" s="19">
        <v>212</v>
      </c>
      <c r="C11" s="19">
        <f>+'Agosto 2015'!B11</f>
        <v>165</v>
      </c>
      <c r="D11" s="17">
        <f t="shared" si="2"/>
        <v>28.484848484848484</v>
      </c>
      <c r="E11" s="2">
        <f>+B11+'Julio 2016'!E11</f>
        <v>2013</v>
      </c>
      <c r="F11" s="2">
        <f>+C11+'Julio 2016'!F11</f>
        <v>1751</v>
      </c>
      <c r="G11" s="17">
        <f t="shared" si="5"/>
        <v>14.962878355225586</v>
      </c>
      <c r="H11" s="2">
        <f>+B11-C11+'Julio 2016'!H11</f>
        <v>2950</v>
      </c>
      <c r="I11" s="18">
        <f>+'Agosto 2015'!H11</f>
        <v>2543</v>
      </c>
      <c r="J11" s="17">
        <f t="shared" si="1"/>
        <v>16.004718836020448</v>
      </c>
    </row>
    <row r="12" spans="1:10" ht="13" x14ac:dyDescent="0.15">
      <c r="A12" s="1" t="s">
        <v>11</v>
      </c>
      <c r="B12" s="19">
        <v>194</v>
      </c>
      <c r="C12" s="19">
        <f>+'Agosto 2015'!B12</f>
        <v>156</v>
      </c>
      <c r="D12" s="17">
        <f t="shared" si="2"/>
        <v>24.358974358974358</v>
      </c>
      <c r="E12" s="2">
        <f>+B12+'Julio 2016'!E12</f>
        <v>2002</v>
      </c>
      <c r="F12" s="2">
        <f>+C12+'Julio 2016'!F12</f>
        <v>1705</v>
      </c>
      <c r="G12" s="17">
        <f t="shared" si="5"/>
        <v>17.419354838709676</v>
      </c>
      <c r="H12" s="2">
        <f>+B12-C12+'Julio 2016'!H12</f>
        <v>2900</v>
      </c>
      <c r="I12" s="18">
        <f>+'Agosto 2015'!H12</f>
        <v>2479</v>
      </c>
      <c r="J12" s="17">
        <f t="shared" si="1"/>
        <v>16.982654296087134</v>
      </c>
    </row>
    <row r="13" spans="1:10" x14ac:dyDescent="0.15">
      <c r="A13" s="8" t="s">
        <v>2</v>
      </c>
      <c r="B13" s="6">
        <f t="shared" ref="B13" si="6">+B8+B9+B10+B11+B12</f>
        <v>1076</v>
      </c>
      <c r="C13" s="6">
        <f>SUM(C8:C12)</f>
        <v>921</v>
      </c>
      <c r="D13" s="7">
        <f>+(B13-C13)*100/C13</f>
        <v>16.829533116178066</v>
      </c>
      <c r="E13" s="6">
        <f>SUM(E8:E12)</f>
        <v>10742</v>
      </c>
      <c r="F13" s="6">
        <f>SUM(F8:F12)</f>
        <v>9606</v>
      </c>
      <c r="G13" s="7">
        <f t="shared" si="0"/>
        <v>11.825942119508641</v>
      </c>
      <c r="H13" s="6">
        <f>SUM(H8:H12)</f>
        <v>15605</v>
      </c>
      <c r="I13" s="6">
        <f>SUM(I8:I12)</f>
        <v>13998</v>
      </c>
      <c r="J13" s="7">
        <f t="shared" si="1"/>
        <v>11.480211458779825</v>
      </c>
    </row>
    <row r="14" spans="1:10" ht="13" x14ac:dyDescent="0.15">
      <c r="A14" s="1" t="s">
        <v>12</v>
      </c>
      <c r="B14" s="19">
        <v>95</v>
      </c>
      <c r="C14" s="19">
        <f>+'Agosto 2015'!B14</f>
        <v>92</v>
      </c>
      <c r="D14" s="17">
        <f t="shared" si="2"/>
        <v>3.2608695652173911</v>
      </c>
      <c r="E14" s="2">
        <f>+B14+'Julio 2016'!E14</f>
        <v>978</v>
      </c>
      <c r="F14" s="2">
        <f>+C14+'Julio 2016'!F14</f>
        <v>833</v>
      </c>
      <c r="G14" s="17">
        <f t="shared" ref="G14:G18" si="7">+(E14-F14)*100/F14</f>
        <v>17.406962785114047</v>
      </c>
      <c r="H14" s="2">
        <f>+B14-C14+'Julio 2016'!H14</f>
        <v>1431</v>
      </c>
      <c r="I14" s="18">
        <f>+'Agosto 2015'!H14</f>
        <v>1238</v>
      </c>
      <c r="J14" s="17">
        <f t="shared" si="1"/>
        <v>15.589660743134088</v>
      </c>
    </row>
    <row r="15" spans="1:10" ht="13" x14ac:dyDescent="0.15">
      <c r="A15" s="1" t="s">
        <v>13</v>
      </c>
      <c r="B15" s="19">
        <v>72</v>
      </c>
      <c r="C15" s="19">
        <f>+'Agosto 2015'!B15</f>
        <v>59</v>
      </c>
      <c r="D15" s="17">
        <f t="shared" si="2"/>
        <v>22.033898305084747</v>
      </c>
      <c r="E15" s="2">
        <f>+B15+'Julio 2016'!E15</f>
        <v>721</v>
      </c>
      <c r="F15" s="2">
        <f>+C15+'Julio 2016'!F15</f>
        <v>640</v>
      </c>
      <c r="G15" s="17">
        <f t="shared" si="7"/>
        <v>12.65625</v>
      </c>
      <c r="H15" s="2">
        <f>+B15-C15+'Julio 2016'!H15</f>
        <v>1095</v>
      </c>
      <c r="I15" s="18">
        <f>+'Agosto 2015'!H15</f>
        <v>977</v>
      </c>
      <c r="J15" s="17">
        <f t="shared" si="1"/>
        <v>12.077789150460594</v>
      </c>
    </row>
    <row r="16" spans="1:10" ht="13" x14ac:dyDescent="0.15">
      <c r="A16" s="1" t="s">
        <v>14</v>
      </c>
      <c r="B16" s="19">
        <v>70</v>
      </c>
      <c r="C16" s="19">
        <f>+'Agosto 2015'!B16</f>
        <v>47</v>
      </c>
      <c r="D16" s="17">
        <f t="shared" si="2"/>
        <v>48.936170212765958</v>
      </c>
      <c r="E16" s="2">
        <f>+B16+'Julio 2016'!E16</f>
        <v>717</v>
      </c>
      <c r="F16" s="2">
        <f>+C16+'Julio 2016'!F16</f>
        <v>581</v>
      </c>
      <c r="G16" s="17">
        <f t="shared" si="7"/>
        <v>23.407917383820998</v>
      </c>
      <c r="H16" s="2">
        <f>+B16-C16+'Julio 2016'!H16</f>
        <v>1073</v>
      </c>
      <c r="I16" s="18">
        <f>+'Agosto 2015'!H16</f>
        <v>880</v>
      </c>
      <c r="J16" s="17">
        <f t="shared" si="1"/>
        <v>21.931818181818183</v>
      </c>
    </row>
    <row r="17" spans="1:10" ht="13" x14ac:dyDescent="0.15">
      <c r="A17" s="1" t="s">
        <v>15</v>
      </c>
      <c r="B17" s="19">
        <v>50</v>
      </c>
      <c r="C17" s="19">
        <f>+'Agosto 2015'!B17</f>
        <v>42</v>
      </c>
      <c r="D17" s="17">
        <f t="shared" si="2"/>
        <v>19.047619047619047</v>
      </c>
      <c r="E17" s="2">
        <f>+B17+'Julio 2016'!E17</f>
        <v>485</v>
      </c>
      <c r="F17" s="2">
        <f>+C17+'Julio 2016'!F17</f>
        <v>436</v>
      </c>
      <c r="G17" s="17">
        <f t="shared" si="7"/>
        <v>11.238532110091743</v>
      </c>
      <c r="H17" s="2">
        <f>+B17-C17+'Julio 2016'!H17</f>
        <v>736</v>
      </c>
      <c r="I17" s="18">
        <f>+'Agosto 2015'!H17</f>
        <v>626</v>
      </c>
      <c r="J17" s="17">
        <f t="shared" si="1"/>
        <v>17.571884984025559</v>
      </c>
    </row>
    <row r="18" spans="1:10" ht="13" x14ac:dyDescent="0.15">
      <c r="A18" s="1" t="s">
        <v>31</v>
      </c>
      <c r="B18" s="19">
        <v>24</v>
      </c>
      <c r="C18" s="19">
        <f>+'Agosto 2015'!B18</f>
        <v>14</v>
      </c>
      <c r="D18" s="17">
        <f t="shared" si="2"/>
        <v>71.428571428571431</v>
      </c>
      <c r="E18" s="2">
        <f>+B18+'Julio 2016'!E18</f>
        <v>260</v>
      </c>
      <c r="F18" s="2">
        <f>+C18+'Julio 2016'!F18</f>
        <v>210</v>
      </c>
      <c r="G18" s="17">
        <f t="shared" si="7"/>
        <v>23.80952380952381</v>
      </c>
      <c r="H18" s="2">
        <f>+B18-C18+'Julio 2016'!H18</f>
        <v>399</v>
      </c>
      <c r="I18" s="18">
        <f>+'Agosto 2015'!H18</f>
        <v>307</v>
      </c>
      <c r="J18" s="17">
        <f t="shared" si="1"/>
        <v>29.967426710097719</v>
      </c>
    </row>
    <row r="19" spans="1:10" x14ac:dyDescent="0.15">
      <c r="A19" s="8" t="s">
        <v>3</v>
      </c>
      <c r="B19" s="6">
        <f t="shared" ref="B19" si="8">+B14+B16+B15+B17+B18</f>
        <v>311</v>
      </c>
      <c r="C19" s="6">
        <f>SUM(C14:C18)</f>
        <v>254</v>
      </c>
      <c r="D19" s="7">
        <f>+(B19-C19)*100/C19</f>
        <v>22.440944881889763</v>
      </c>
      <c r="E19" s="6">
        <f>SUM(E14:E18)</f>
        <v>3161</v>
      </c>
      <c r="F19" s="6">
        <f>SUM(F14:F18)</f>
        <v>2700</v>
      </c>
      <c r="G19" s="7">
        <f t="shared" si="0"/>
        <v>17.074074074074073</v>
      </c>
      <c r="H19" s="6">
        <f>SUM(H14:H18)</f>
        <v>4734</v>
      </c>
      <c r="I19" s="6">
        <f>SUM(I14:I18)</f>
        <v>4028</v>
      </c>
      <c r="J19" s="7">
        <f t="shared" si="1"/>
        <v>17.52730883813307</v>
      </c>
    </row>
    <row r="20" spans="1:10" ht="13" x14ac:dyDescent="0.15">
      <c r="A20" s="1" t="s">
        <v>16</v>
      </c>
      <c r="B20" s="19">
        <v>23</v>
      </c>
      <c r="C20" s="19">
        <f>+'Agosto 2015'!B20</f>
        <v>20</v>
      </c>
      <c r="D20" s="17">
        <f t="shared" ref="D20:D27" si="9">+(B20-C20)*100/C20</f>
        <v>15</v>
      </c>
      <c r="E20" s="2">
        <f>+B20+'Julio 2016'!E20</f>
        <v>221</v>
      </c>
      <c r="F20" s="2">
        <f>+C20+'Julio 2016'!F20</f>
        <v>178</v>
      </c>
      <c r="G20" s="17">
        <f t="shared" ref="G20:G27" si="10">+(E20-F20)*100/F20</f>
        <v>24.157303370786519</v>
      </c>
      <c r="H20" s="2">
        <f>+B20-C20+'Julio 2016'!H20</f>
        <v>317</v>
      </c>
      <c r="I20" s="18">
        <f>+'Agosto 2015'!H20</f>
        <v>258</v>
      </c>
      <c r="J20" s="17">
        <f t="shared" si="1"/>
        <v>22.868217054263567</v>
      </c>
    </row>
    <row r="21" spans="1:10" ht="13" x14ac:dyDescent="0.15">
      <c r="A21" s="1" t="s">
        <v>17</v>
      </c>
      <c r="B21" s="19">
        <v>20</v>
      </c>
      <c r="C21" s="19">
        <f>+'Agosto 2015'!B21</f>
        <v>7</v>
      </c>
      <c r="D21" s="17">
        <f t="shared" si="9"/>
        <v>185.71428571428572</v>
      </c>
      <c r="E21" s="2">
        <f>+B21+'Julio 2016'!E21</f>
        <v>226</v>
      </c>
      <c r="F21" s="2">
        <f>+C21+'Julio 2016'!F21</f>
        <v>194</v>
      </c>
      <c r="G21" s="17">
        <f t="shared" si="10"/>
        <v>16.494845360824741</v>
      </c>
      <c r="H21" s="2">
        <f>+B21-C21+'Julio 2016'!H21</f>
        <v>335</v>
      </c>
      <c r="I21" s="18">
        <f>+'Agosto 2015'!H21</f>
        <v>277</v>
      </c>
      <c r="J21" s="17">
        <f t="shared" si="1"/>
        <v>20.938628158844764</v>
      </c>
    </row>
    <row r="22" spans="1:10" ht="13" x14ac:dyDescent="0.15">
      <c r="A22" s="1" t="s">
        <v>19</v>
      </c>
      <c r="B22" s="19">
        <v>7</v>
      </c>
      <c r="C22" s="19">
        <f>+'Agosto 2015'!B22</f>
        <v>10</v>
      </c>
      <c r="D22" s="17">
        <f t="shared" si="9"/>
        <v>-30</v>
      </c>
      <c r="E22" s="2">
        <f>+B22+'Julio 2016'!E22</f>
        <v>95</v>
      </c>
      <c r="F22" s="2">
        <f>+C22+'Julio 2016'!F22</f>
        <v>88</v>
      </c>
      <c r="G22" s="17">
        <f t="shared" si="10"/>
        <v>7.9545454545454541</v>
      </c>
      <c r="H22" s="2">
        <f>+B22-C22+'Julio 2016'!H22</f>
        <v>138</v>
      </c>
      <c r="I22" s="18">
        <f>+'Agosto 2015'!H22</f>
        <v>131</v>
      </c>
      <c r="J22" s="17">
        <f t="shared" si="1"/>
        <v>5.343511450381679</v>
      </c>
    </row>
    <row r="23" spans="1:10" ht="13" x14ac:dyDescent="0.15">
      <c r="A23" s="1" t="s">
        <v>18</v>
      </c>
      <c r="B23" s="19">
        <v>10</v>
      </c>
      <c r="C23" s="19">
        <f>+'Agosto 2015'!B23</f>
        <v>10</v>
      </c>
      <c r="D23" s="17">
        <f t="shared" si="9"/>
        <v>0</v>
      </c>
      <c r="E23" s="2">
        <f>+B23+'Julio 2016'!E23</f>
        <v>109</v>
      </c>
      <c r="F23" s="2">
        <f>+C23+'Julio 2016'!F23</f>
        <v>94</v>
      </c>
      <c r="G23" s="17">
        <f t="shared" si="10"/>
        <v>15.957446808510639</v>
      </c>
      <c r="H23" s="2">
        <f>+B23-C23+'Julio 2016'!H23</f>
        <v>160</v>
      </c>
      <c r="I23" s="18">
        <f>+'Agosto 2015'!H23</f>
        <v>147</v>
      </c>
      <c r="J23" s="17">
        <f t="shared" si="1"/>
        <v>8.8435374149659864</v>
      </c>
    </row>
    <row r="24" spans="1:10" ht="13" x14ac:dyDescent="0.15">
      <c r="A24" s="1" t="s">
        <v>20</v>
      </c>
      <c r="B24" s="19">
        <v>7</v>
      </c>
      <c r="C24" s="19">
        <f>+'Agosto 2015'!B24</f>
        <v>4</v>
      </c>
      <c r="D24" s="17">
        <f t="shared" si="9"/>
        <v>75</v>
      </c>
      <c r="E24" s="2">
        <f>+B24+'Julio 2016'!E24</f>
        <v>92</v>
      </c>
      <c r="F24" s="2">
        <f>+C24+'Julio 2016'!F24</f>
        <v>80</v>
      </c>
      <c r="G24" s="17">
        <f t="shared" si="10"/>
        <v>15</v>
      </c>
      <c r="H24" s="2">
        <f>+B24-C24+'Julio 2016'!H24</f>
        <v>133</v>
      </c>
      <c r="I24" s="18">
        <f>+'Agosto 2015'!H24</f>
        <v>109</v>
      </c>
      <c r="J24" s="17">
        <f t="shared" si="1"/>
        <v>22.01834862385321</v>
      </c>
    </row>
    <row r="25" spans="1:10" ht="13" x14ac:dyDescent="0.15">
      <c r="A25" s="1" t="s">
        <v>22</v>
      </c>
      <c r="B25" s="19">
        <v>19</v>
      </c>
      <c r="C25" s="19">
        <f>+'Agosto 2015'!B25</f>
        <v>11</v>
      </c>
      <c r="D25" s="17">
        <f t="shared" si="9"/>
        <v>72.727272727272734</v>
      </c>
      <c r="E25" s="2">
        <f>+B25+'Julio 2016'!E25</f>
        <v>217</v>
      </c>
      <c r="F25" s="2">
        <f>+C25+'Julio 2016'!F25</f>
        <v>126</v>
      </c>
      <c r="G25" s="17">
        <f t="shared" si="10"/>
        <v>72.222222222222229</v>
      </c>
      <c r="H25" s="2">
        <f>+B25-C25+'Julio 2016'!H25</f>
        <v>305</v>
      </c>
      <c r="I25" s="18">
        <f>+'Agosto 2015'!H25</f>
        <v>188</v>
      </c>
      <c r="J25" s="17">
        <f t="shared" si="1"/>
        <v>62.234042553191486</v>
      </c>
    </row>
    <row r="26" spans="1:10" ht="13" x14ac:dyDescent="0.15">
      <c r="A26" s="1" t="s">
        <v>21</v>
      </c>
      <c r="B26" s="19">
        <v>6</v>
      </c>
      <c r="C26" s="19">
        <f>+'Agosto 2015'!B26</f>
        <v>5</v>
      </c>
      <c r="D26" s="17">
        <f t="shared" si="9"/>
        <v>20</v>
      </c>
      <c r="E26" s="2">
        <f>+B26+'Julio 2016'!E26</f>
        <v>48</v>
      </c>
      <c r="F26" s="2">
        <f>+C26+'Julio 2016'!F26</f>
        <v>46</v>
      </c>
      <c r="G26" s="17">
        <f t="shared" si="10"/>
        <v>4.3478260869565215</v>
      </c>
      <c r="H26" s="2">
        <f>+B26-C26+'Julio 2016'!H26</f>
        <v>75</v>
      </c>
      <c r="I26" s="18">
        <f>+'Agosto 2015'!H26</f>
        <v>71</v>
      </c>
      <c r="J26" s="17">
        <f t="shared" si="1"/>
        <v>5.6338028169014081</v>
      </c>
    </row>
    <row r="27" spans="1:10" ht="13" x14ac:dyDescent="0.15">
      <c r="A27" s="1" t="s">
        <v>30</v>
      </c>
      <c r="B27" s="19">
        <v>2</v>
      </c>
      <c r="C27" s="19">
        <f>+'Agosto 2015'!B27</f>
        <v>1</v>
      </c>
      <c r="D27" s="17">
        <f t="shared" si="9"/>
        <v>100</v>
      </c>
      <c r="E27" s="2">
        <f>+B27+'Julio 2016'!E27</f>
        <v>20</v>
      </c>
      <c r="F27" s="2">
        <f>+C27+'Julio 2016'!F27</f>
        <v>10</v>
      </c>
      <c r="G27" s="17">
        <f t="shared" si="10"/>
        <v>100</v>
      </c>
      <c r="H27" s="2">
        <f>+B27-C27+'Julio 2016'!H27</f>
        <v>23</v>
      </c>
      <c r="I27" s="18">
        <f>+'Agosto 2015'!H27</f>
        <v>12</v>
      </c>
      <c r="J27" s="17">
        <f t="shared" si="1"/>
        <v>91.666666666666671</v>
      </c>
    </row>
    <row r="28" spans="1:10" x14ac:dyDescent="0.15">
      <c r="A28" s="8" t="s">
        <v>27</v>
      </c>
      <c r="B28" s="6">
        <f>SUM(B20:B27)</f>
        <v>94</v>
      </c>
      <c r="C28" s="6">
        <f>SUM(C20:C27)</f>
        <v>68</v>
      </c>
      <c r="D28" s="7">
        <f>+(B28-C28)*100/C28</f>
        <v>38.235294117647058</v>
      </c>
      <c r="E28" s="6">
        <f>SUM(E20:E27)</f>
        <v>1028</v>
      </c>
      <c r="F28" s="6">
        <f>SUM(F20:F27)</f>
        <v>816</v>
      </c>
      <c r="G28" s="7">
        <f>+(E28-F28)*100/F28</f>
        <v>25.980392156862745</v>
      </c>
      <c r="H28" s="6">
        <f>SUM(H20:H27)</f>
        <v>1486</v>
      </c>
      <c r="I28" s="6">
        <f>SUM(I20:I27)</f>
        <v>1193</v>
      </c>
      <c r="J28" s="7">
        <f>+(H28-I28)*100/I28</f>
        <v>24.559932942162614</v>
      </c>
    </row>
    <row r="29" spans="1:10" ht="14" x14ac:dyDescent="0.15">
      <c r="A29" s="16" t="s">
        <v>28</v>
      </c>
      <c r="B29" s="14">
        <f>+B7+B13+B19+B28</f>
        <v>1980</v>
      </c>
      <c r="C29" s="14">
        <f>+C7+C13+C19+C28</f>
        <v>1645</v>
      </c>
      <c r="D29" s="15">
        <f>+(B29-C29)*100/C29</f>
        <v>20.364741641337385</v>
      </c>
      <c r="E29" s="14">
        <f t="shared" ref="E29:I29" si="11">+E7+E13+E19+E28</f>
        <v>19600</v>
      </c>
      <c r="F29" s="14">
        <f t="shared" si="11"/>
        <v>17192</v>
      </c>
      <c r="G29" s="15">
        <f>+(E29-F29)*100/F29</f>
        <v>14.006514657980455</v>
      </c>
      <c r="H29" s="14">
        <f t="shared" si="11"/>
        <v>28501</v>
      </c>
      <c r="I29" s="14">
        <f t="shared" si="11"/>
        <v>25179</v>
      </c>
      <c r="J29" s="15">
        <f>+(H29-I29)*100/I29</f>
        <v>13.193534294451725</v>
      </c>
    </row>
    <row r="30" spans="1:10" x14ac:dyDescent="0.15">
      <c r="A30" s="13" t="s">
        <v>29</v>
      </c>
      <c r="B30" s="13">
        <f>+B29-B7</f>
        <v>1481</v>
      </c>
      <c r="C30" s="13">
        <f>+C29-C7</f>
        <v>1243</v>
      </c>
      <c r="D30" s="12">
        <f>+(B30-C30)*100/C30</f>
        <v>19.14722445695897</v>
      </c>
      <c r="E30" s="13">
        <f t="shared" ref="E30:I30" si="12">+E29-E7</f>
        <v>14931</v>
      </c>
      <c r="F30" s="13">
        <f t="shared" si="12"/>
        <v>13122</v>
      </c>
      <c r="G30" s="12">
        <f>+(E30-F30)*100/F30</f>
        <v>13.786008230452675</v>
      </c>
      <c r="H30" s="13">
        <f t="shared" si="12"/>
        <v>21825</v>
      </c>
      <c r="I30" s="13">
        <f t="shared" si="12"/>
        <v>19219</v>
      </c>
      <c r="J30" s="12">
        <f>+(H30-I30)*100/I30</f>
        <v>13.559498413028773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130</vt:i4>
      </vt:variant>
    </vt:vector>
  </HeadingPairs>
  <TitlesOfParts>
    <vt:vector size="130" baseType="lpstr"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</vt:lpstr>
      <vt:lpstr>Abril 2023</vt:lpstr>
      <vt:lpstr>Marzo 2023</vt:lpstr>
      <vt:lpstr>Febrero 2023</vt:lpstr>
      <vt:lpstr>Enero 2023</vt:lpstr>
      <vt:lpstr>Diciembre 2022</vt:lpstr>
      <vt:lpstr>Noviembre 2022</vt:lpstr>
      <vt:lpstr>Octubre 2022</vt:lpstr>
      <vt:lpstr>Septiembre 2022</vt:lpstr>
      <vt:lpstr>Agosto 2022</vt:lpstr>
      <vt:lpstr>Julio 2022</vt:lpstr>
      <vt:lpstr>Junio 2022</vt:lpstr>
      <vt:lpstr>Mayo 2022</vt:lpstr>
      <vt:lpstr>Abril 2022</vt:lpstr>
      <vt:lpstr>Marzo 2022</vt:lpstr>
      <vt:lpstr>Febrero 2022</vt:lpstr>
      <vt:lpstr>Enero 2022</vt:lpstr>
      <vt:lpstr>Diciembre 2021</vt:lpstr>
      <vt:lpstr>Noviembre 2021</vt:lpstr>
      <vt:lpstr>Octubre 2021</vt:lpstr>
      <vt:lpstr>Septiembre 2021</vt:lpstr>
      <vt:lpstr>Agosto 2021</vt:lpstr>
      <vt:lpstr>Julio 2021</vt:lpstr>
      <vt:lpstr>Junio 2021</vt:lpstr>
      <vt:lpstr>Mayo 2021</vt:lpstr>
      <vt:lpstr>Abril 2021</vt:lpstr>
      <vt:lpstr>Marzo 2021</vt:lpstr>
      <vt:lpstr>Febrero 2021</vt:lpstr>
      <vt:lpstr>Enero 2021</vt:lpstr>
      <vt:lpstr>Diciembre 2020</vt:lpstr>
      <vt:lpstr>Noviembre 2020</vt:lpstr>
      <vt:lpstr>Octubre 2020</vt:lpstr>
      <vt:lpstr>Septiembre 2020</vt:lpstr>
      <vt:lpstr>Agosto 2020</vt:lpstr>
      <vt:lpstr>Julio 2020</vt:lpstr>
      <vt:lpstr>Junio 2020</vt:lpstr>
      <vt:lpstr>Mayo 2020</vt:lpstr>
      <vt:lpstr>Abril 2020</vt:lpstr>
      <vt:lpstr>Marzo 2020</vt:lpstr>
      <vt:lpstr>Febrero 2020</vt:lpstr>
      <vt:lpstr>Enero 2020</vt:lpstr>
      <vt:lpstr>Diciembre 2019</vt:lpstr>
      <vt:lpstr>Noviembre 2019</vt:lpstr>
      <vt:lpstr>Octubre 2019</vt:lpstr>
      <vt:lpstr>Septiembre 2019</vt:lpstr>
      <vt:lpstr>Agosto 2019</vt:lpstr>
      <vt:lpstr>Julio 2019</vt:lpstr>
      <vt:lpstr>Junio 2019</vt:lpstr>
      <vt:lpstr>Mayo 2019</vt:lpstr>
      <vt:lpstr>Abril 2019</vt:lpstr>
      <vt:lpstr>Marzo 2019</vt:lpstr>
      <vt:lpstr>Febrero 2019</vt:lpstr>
      <vt:lpstr>Enero 2019</vt:lpstr>
      <vt:lpstr>Diciembre 2018</vt:lpstr>
      <vt:lpstr>Noviembre 2018</vt:lpstr>
      <vt:lpstr>Octubre 2018</vt:lpstr>
      <vt:lpstr>Septiembre 2018</vt:lpstr>
      <vt:lpstr>Agosto 2018</vt:lpstr>
      <vt:lpstr>Julio 2018</vt:lpstr>
      <vt:lpstr>Junio 2018</vt:lpstr>
      <vt:lpstr>Mayo 2018</vt:lpstr>
      <vt:lpstr>Abril 2018</vt:lpstr>
      <vt:lpstr>Marzo 2018</vt:lpstr>
      <vt:lpstr>Febrero 2018</vt:lpstr>
      <vt:lpstr>Enero 2018</vt:lpstr>
      <vt:lpstr>Diciembre 2017</vt:lpstr>
      <vt:lpstr>Noviembre 2017</vt:lpstr>
      <vt:lpstr>Octubre 2017</vt:lpstr>
      <vt:lpstr>Septiembre 2017</vt:lpstr>
      <vt:lpstr>Agosto 2017</vt:lpstr>
      <vt:lpstr>Julio 2017</vt:lpstr>
      <vt:lpstr>Junio 2017</vt:lpstr>
      <vt:lpstr>Mayo 2017</vt:lpstr>
      <vt:lpstr>Abril 2017</vt:lpstr>
      <vt:lpstr>Marzo 2017</vt:lpstr>
      <vt:lpstr>Febrero 2017</vt:lpstr>
      <vt:lpstr>Enero 2017</vt:lpstr>
      <vt:lpstr>Diciembre 2016</vt:lpstr>
      <vt:lpstr>Noviembre 2016</vt:lpstr>
      <vt:lpstr>Octubre 2016</vt:lpstr>
      <vt:lpstr>Septiembre 2016</vt:lpstr>
      <vt:lpstr>Agosto 2016</vt:lpstr>
      <vt:lpstr>Julio 2016</vt:lpstr>
      <vt:lpstr>Junio 2016</vt:lpstr>
      <vt:lpstr>Mayo 2016</vt:lpstr>
      <vt:lpstr>Abril 2016</vt:lpstr>
      <vt:lpstr>Marzo 2016</vt:lpstr>
      <vt:lpstr>Febrero 2016</vt:lpstr>
      <vt:lpstr>Enero 2016</vt:lpstr>
      <vt:lpstr>Diciembre 2015</vt:lpstr>
      <vt:lpstr>Noviembre 2015</vt:lpstr>
      <vt:lpstr>Octubre 2015</vt:lpstr>
      <vt:lpstr>Septiembre 2015</vt:lpstr>
      <vt:lpstr>Agosto 2015</vt:lpstr>
      <vt:lpstr>Julio 2015</vt:lpstr>
      <vt:lpstr>Junio 2015</vt:lpstr>
      <vt:lpstr>Mayo 2015</vt:lpstr>
      <vt:lpstr>Abril 2015</vt:lpstr>
      <vt:lpstr>Marzo 2015</vt:lpstr>
      <vt:lpstr>Febrero 2015</vt:lpstr>
      <vt:lpstr>Enero 2015</vt:lpstr>
      <vt:lpstr>Diciembre 2014</vt:lpstr>
      <vt:lpstr>Noviembre 2014</vt:lpstr>
      <vt:lpstr>Octubre 2014</vt:lpstr>
      <vt:lpstr>Septiembre 2014</vt:lpstr>
      <vt:lpstr>Agosto 2014</vt:lpstr>
      <vt:lpstr>Julio 2014</vt:lpstr>
      <vt:lpstr>Junio 2014</vt:lpstr>
      <vt:lpstr>Mayo 2014</vt:lpstr>
      <vt:lpstr>Abril 2014</vt:lpstr>
      <vt:lpstr>Marzo 2014</vt:lpstr>
      <vt:lpstr>Febrero 2014</vt:lpstr>
      <vt:lpstr>Enero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RUIZ</dc:creator>
  <cp:lastModifiedBy>sobremesa</cp:lastModifiedBy>
  <cp:lastPrinted>2013-03-12T08:59:44Z</cp:lastPrinted>
  <dcterms:created xsi:type="dcterms:W3CDTF">2012-10-10T10:54:29Z</dcterms:created>
  <dcterms:modified xsi:type="dcterms:W3CDTF">2024-11-11T14:47:50Z</dcterms:modified>
</cp:coreProperties>
</file>